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4eve\Desktop\Business Analytics\Mini Project 3\"/>
    </mc:Choice>
  </mc:AlternateContent>
  <xr:revisionPtr revIDLastSave="0" documentId="13_ncr:1_{774DEFEC-9425-4095-9B33-9CD5BBE4D677}" xr6:coauthVersionLast="45" xr6:coauthVersionMax="45" xr10:uidLastSave="{00000000-0000-0000-0000-000000000000}"/>
  <bookViews>
    <workbookView xWindow="-110" yWindow="-110" windowWidth="19420" windowHeight="10420" firstSheet="1" activeTab="1" xr2:uid="{223CDBB9-25D5-44DA-BD83-3E8F726D3609}"/>
  </bookViews>
  <sheets>
    <sheet name="Cluster Consistency" sheetId="1" r:id="rId1"/>
    <sheet name="Cluster Distr &amp; Characteristics" sheetId="7" r:id="rId2"/>
    <sheet name="Average Turnout Per Election" sheetId="6" r:id="rId3"/>
    <sheet name="2016 Primary" sheetId="4" r:id="rId4"/>
    <sheet name="2016 General" sheetId="3" r:id="rId5"/>
    <sheet name="2018 Primary" sheetId="2" r:id="rId6"/>
    <sheet name="2018 General" sheetId="5" r:id="rId7"/>
  </sheets>
  <definedNames>
    <definedName name="_xlnm._FilterDatabase" localSheetId="4" hidden="1">'2016 General'!$A$10:$Y$307</definedName>
    <definedName name="_xlnm._FilterDatabase" localSheetId="3" hidden="1">'2016 Primary'!$A$10:$L$306</definedName>
    <definedName name="_xlnm._FilterDatabase" localSheetId="0" hidden="1">'Cluster Consistency'!$A$1:$J$297</definedName>
    <definedName name="BaltPrecincts">#REF!</definedName>
    <definedName name="Primary6" localSheetId="3">'2016 Primary'!$A$10:$R$306</definedName>
    <definedName name="Primary6" localSheetId="6">'2018 General'!$A$10:$R$306</definedName>
    <definedName name="Primary6" localSheetId="5">'2018 Primary'!$A$10:$R$306</definedName>
    <definedName name="Primary6">#REF!</definedName>
    <definedName name="solver_adj" localSheetId="4" hidden="1">'2016 General'!$E$3:$E$5</definedName>
    <definedName name="solver_adj" localSheetId="3" hidden="1">'2016 Primary'!$E$3:$E$5</definedName>
    <definedName name="solver_adj" localSheetId="6" hidden="1">'2018 General'!$E$3:$E$5</definedName>
    <definedName name="solver_adj" localSheetId="5" hidden="1">'2018 Primary'!$E$3:$E$5</definedName>
    <definedName name="solver_cvg" localSheetId="4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3</definedName>
    <definedName name="solver_eng" localSheetId="3" hidden="1">3</definedName>
    <definedName name="solver_eng" localSheetId="6" hidden="1">3</definedName>
    <definedName name="solver_eng" localSheetId="5" hidden="1">3</definedName>
    <definedName name="solver_est" localSheetId="4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'2016 General'!$E$3:$E$5</definedName>
    <definedName name="solver_lhs1" localSheetId="3" hidden="1">'2016 Primary'!$E$3:$E$5</definedName>
    <definedName name="solver_lhs1" localSheetId="6" hidden="1">'2018 General'!$E$3:$E$5</definedName>
    <definedName name="solver_lhs1" localSheetId="5" hidden="1">'2018 Primary'!$E$3:$E$5</definedName>
    <definedName name="solver_lhs2" localSheetId="4" hidden="1">'2016 General'!$E$3:$E$5</definedName>
    <definedName name="solver_lhs2" localSheetId="3" hidden="1">'2016 Primary'!$E$3:$E$5</definedName>
    <definedName name="solver_lhs2" localSheetId="6" hidden="1">'2018 General'!$E$3:$E$5</definedName>
    <definedName name="solver_lhs2" localSheetId="5" hidden="1">'2018 Primary'!$E$3:$E$5</definedName>
    <definedName name="solver_lhs3" localSheetId="4" hidden="1">'2016 General'!$E$3:$E$5</definedName>
    <definedName name="solver_lhs3" localSheetId="3" hidden="1">'2016 Primary'!$E$3:$E$5</definedName>
    <definedName name="solver_lhs3" localSheetId="6" hidden="1">'2018 General'!$E$3:$E$5</definedName>
    <definedName name="solver_lhs3" localSheetId="5" hidden="1">'2018 Primary'!$E$3:$E$5</definedName>
    <definedName name="solver_mip" localSheetId="4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3</definedName>
    <definedName name="solver_num" localSheetId="3" hidden="1">3</definedName>
    <definedName name="solver_num" localSheetId="6" hidden="1">3</definedName>
    <definedName name="solver_num" localSheetId="5" hidden="1">3</definedName>
    <definedName name="solver_nwt" localSheetId="4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'2016 General'!$V$8</definedName>
    <definedName name="solver_opt" localSheetId="3" hidden="1">'2016 Primary'!$V$8</definedName>
    <definedName name="solver_opt" localSheetId="6" hidden="1">'2018 General'!$V$8</definedName>
    <definedName name="solver_opt" localSheetId="5" hidden="1">'2018 Primary'!$V$8</definedName>
    <definedName name="solver_pre" localSheetId="4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1</definedName>
    <definedName name="solver_rel1" localSheetId="3" hidden="1">1</definedName>
    <definedName name="solver_rel1" localSheetId="6" hidden="1">1</definedName>
    <definedName name="solver_rel1" localSheetId="5" hidden="1">1</definedName>
    <definedName name="solver_rel2" localSheetId="4" hidden="1">4</definedName>
    <definedName name="solver_rel2" localSheetId="3" hidden="1">4</definedName>
    <definedName name="solver_rel2" localSheetId="6" hidden="1">4</definedName>
    <definedName name="solver_rel2" localSheetId="5" hidden="1">4</definedName>
    <definedName name="solver_rel3" localSheetId="4" hidden="1">3</definedName>
    <definedName name="solver_rel3" localSheetId="3" hidden="1">3</definedName>
    <definedName name="solver_rel3" localSheetId="6" hidden="1">3</definedName>
    <definedName name="solver_rel3" localSheetId="5" hidden="1">3</definedName>
    <definedName name="solver_rhs1" localSheetId="4" hidden="1">296</definedName>
    <definedName name="solver_rhs1" localSheetId="3" hidden="1">296</definedName>
    <definedName name="solver_rhs1" localSheetId="6" hidden="1">296</definedName>
    <definedName name="solver_rhs1" localSheetId="5" hidden="1">296</definedName>
    <definedName name="solver_rhs2" localSheetId="4" hidden="1">integer</definedName>
    <definedName name="solver_rhs2" localSheetId="3" hidden="1">integer</definedName>
    <definedName name="solver_rhs2" localSheetId="6" hidden="1">integer</definedName>
    <definedName name="solver_rhs2" localSheetId="5" hidden="1">integer</definedName>
    <definedName name="solver_rhs3" localSheetId="4" hidden="1">1</definedName>
    <definedName name="solver_rhs3" localSheetId="3" hidden="1">1</definedName>
    <definedName name="solver_rhs3" localSheetId="6" hidden="1">1</definedName>
    <definedName name="solver_rhs3" localSheetId="5" hidden="1">1</definedName>
    <definedName name="solver_rlx" localSheetId="4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3" hidden="1">2</definedName>
    <definedName name="solver_typ" localSheetId="6" hidden="1">2</definedName>
    <definedName name="solver_typ" localSheetId="5" hidden="1">2</definedName>
    <definedName name="solver_val" localSheetId="4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3" hidden="1">3</definedName>
    <definedName name="solver_ver" localSheetId="6" hidden="1">3</definedName>
    <definedName name="solver_ver" localSheetId="5" hidden="1">3</definedName>
    <definedName name="TotalsTable" localSheetId="4">'2016 General'!$A$10:$R$307</definedName>
    <definedName name="TotalsTabl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7" l="1"/>
  <c r="I35" i="7"/>
  <c r="I30" i="7"/>
  <c r="I31" i="7"/>
  <c r="I26" i="7"/>
  <c r="I27" i="7"/>
  <c r="I33" i="7"/>
  <c r="I29" i="7"/>
  <c r="I25" i="7"/>
  <c r="I22" i="7"/>
  <c r="I23" i="7"/>
  <c r="I21" i="7"/>
  <c r="L310" i="5"/>
  <c r="L309" i="5"/>
  <c r="L308" i="5"/>
  <c r="L310" i="2"/>
  <c r="L309" i="2"/>
  <c r="L308" i="2"/>
  <c r="L308" i="3"/>
  <c r="L310" i="3"/>
  <c r="L309" i="3"/>
  <c r="H35" i="7" l="1"/>
  <c r="H34" i="7"/>
  <c r="H33" i="7"/>
  <c r="H31" i="7"/>
  <c r="H30" i="7"/>
  <c r="H29" i="7"/>
  <c r="H27" i="7"/>
  <c r="H26" i="7"/>
  <c r="H25" i="7"/>
  <c r="H22" i="7"/>
  <c r="H23" i="7"/>
  <c r="H21" i="7"/>
  <c r="L310" i="4"/>
  <c r="L309" i="4"/>
  <c r="L308" i="4"/>
  <c r="D7" i="7"/>
  <c r="D8" i="7" s="1"/>
  <c r="C17" i="7" s="1"/>
  <c r="M7" i="1"/>
  <c r="C15" i="7" l="1"/>
  <c r="D9" i="7"/>
  <c r="D13" i="7"/>
  <c r="C10" i="7"/>
  <c r="C16" i="7"/>
  <c r="C18" i="7" s="1"/>
  <c r="C7" i="6"/>
  <c r="C6" i="6"/>
  <c r="C5" i="6"/>
  <c r="C4" i="6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" i="1"/>
  <c r="X306" i="5"/>
  <c r="X305" i="5"/>
  <c r="X304" i="5"/>
  <c r="X303" i="5"/>
  <c r="X302" i="5"/>
  <c r="X301" i="5"/>
  <c r="X300" i="5"/>
  <c r="X299" i="5"/>
  <c r="X298" i="5"/>
  <c r="X297" i="5"/>
  <c r="X296" i="5"/>
  <c r="X295" i="5"/>
  <c r="X294" i="5"/>
  <c r="X293" i="5"/>
  <c r="X292" i="5"/>
  <c r="X291" i="5"/>
  <c r="X290" i="5"/>
  <c r="X289" i="5"/>
  <c r="X288" i="5"/>
  <c r="X287" i="5"/>
  <c r="X286" i="5"/>
  <c r="X285" i="5"/>
  <c r="X284" i="5"/>
  <c r="X283" i="5"/>
  <c r="X282" i="5"/>
  <c r="X281" i="5"/>
  <c r="X280" i="5"/>
  <c r="X279" i="5"/>
  <c r="X278" i="5"/>
  <c r="X277" i="5"/>
  <c r="X276" i="5"/>
  <c r="X275" i="5"/>
  <c r="X274" i="5"/>
  <c r="X273" i="5"/>
  <c r="X272" i="5"/>
  <c r="X271" i="5"/>
  <c r="X270" i="5"/>
  <c r="X269" i="5"/>
  <c r="X268" i="5"/>
  <c r="X267" i="5"/>
  <c r="X266" i="5"/>
  <c r="X265" i="5"/>
  <c r="X264" i="5"/>
  <c r="X263" i="5"/>
  <c r="X262" i="5"/>
  <c r="X261" i="5"/>
  <c r="X260" i="5"/>
  <c r="X259" i="5"/>
  <c r="X258" i="5"/>
  <c r="X257" i="5"/>
  <c r="X256" i="5"/>
  <c r="X255" i="5"/>
  <c r="X254" i="5"/>
  <c r="X253" i="5"/>
  <c r="X252" i="5"/>
  <c r="X251" i="5"/>
  <c r="X250" i="5"/>
  <c r="X249" i="5"/>
  <c r="X248" i="5"/>
  <c r="X247" i="5"/>
  <c r="X246" i="5"/>
  <c r="X245" i="5"/>
  <c r="X244" i="5"/>
  <c r="X243" i="5"/>
  <c r="X242" i="5"/>
  <c r="X241" i="5"/>
  <c r="X240" i="5"/>
  <c r="X239" i="5"/>
  <c r="X238" i="5"/>
  <c r="X237" i="5"/>
  <c r="X236" i="5"/>
  <c r="X235" i="5"/>
  <c r="X234" i="5"/>
  <c r="X233" i="5"/>
  <c r="X232" i="5"/>
  <c r="X231" i="5"/>
  <c r="X230" i="5"/>
  <c r="X229" i="5"/>
  <c r="X228" i="5"/>
  <c r="X227" i="5"/>
  <c r="X226" i="5"/>
  <c r="X225" i="5"/>
  <c r="X224" i="5"/>
  <c r="X223" i="5"/>
  <c r="X222" i="5"/>
  <c r="X221" i="5"/>
  <c r="X220" i="5"/>
  <c r="X219" i="5"/>
  <c r="X218" i="5"/>
  <c r="X217" i="5"/>
  <c r="X216" i="5"/>
  <c r="X215" i="5"/>
  <c r="X214" i="5"/>
  <c r="X213" i="5"/>
  <c r="X212" i="5"/>
  <c r="X211" i="5"/>
  <c r="X210" i="5"/>
  <c r="X209" i="5"/>
  <c r="X208" i="5"/>
  <c r="X207" i="5"/>
  <c r="X206" i="5"/>
  <c r="X205" i="5"/>
  <c r="X204" i="5"/>
  <c r="X203" i="5"/>
  <c r="X202" i="5"/>
  <c r="X201" i="5"/>
  <c r="X200" i="5"/>
  <c r="X199" i="5"/>
  <c r="X198" i="5"/>
  <c r="X197" i="5"/>
  <c r="X196" i="5"/>
  <c r="X195" i="5"/>
  <c r="X194" i="5"/>
  <c r="X193" i="5"/>
  <c r="X192" i="5"/>
  <c r="X191" i="5"/>
  <c r="X190" i="5"/>
  <c r="X189" i="5"/>
  <c r="X188" i="5"/>
  <c r="X187" i="5"/>
  <c r="X186" i="5"/>
  <c r="X185" i="5"/>
  <c r="X184" i="5"/>
  <c r="X183" i="5"/>
  <c r="X182" i="5"/>
  <c r="X181" i="5"/>
  <c r="X180" i="5"/>
  <c r="X179" i="5"/>
  <c r="X178" i="5"/>
  <c r="X177" i="5"/>
  <c r="X176" i="5"/>
  <c r="X175" i="5"/>
  <c r="X174" i="5"/>
  <c r="X173" i="5"/>
  <c r="X172" i="5"/>
  <c r="X171" i="5"/>
  <c r="X170" i="5"/>
  <c r="X169" i="5"/>
  <c r="X168" i="5"/>
  <c r="X167" i="5"/>
  <c r="X166" i="5"/>
  <c r="X165" i="5"/>
  <c r="X164" i="5"/>
  <c r="X163" i="5"/>
  <c r="X162" i="5"/>
  <c r="X161" i="5"/>
  <c r="X160" i="5"/>
  <c r="X159" i="5"/>
  <c r="X158" i="5"/>
  <c r="X157" i="5"/>
  <c r="X156" i="5"/>
  <c r="X155" i="5"/>
  <c r="X154" i="5"/>
  <c r="X153" i="5"/>
  <c r="X152" i="5"/>
  <c r="X151" i="5"/>
  <c r="X150" i="5"/>
  <c r="X149" i="5"/>
  <c r="X148" i="5"/>
  <c r="X147" i="5"/>
  <c r="X146" i="5"/>
  <c r="X145" i="5"/>
  <c r="X144" i="5"/>
  <c r="X143" i="5"/>
  <c r="X142" i="5"/>
  <c r="X141" i="5"/>
  <c r="X140" i="5"/>
  <c r="X139" i="5"/>
  <c r="X138" i="5"/>
  <c r="X137" i="5"/>
  <c r="X136" i="5"/>
  <c r="X135" i="5"/>
  <c r="X134" i="5"/>
  <c r="X133" i="5"/>
  <c r="X132" i="5"/>
  <c r="X131" i="5"/>
  <c r="X130" i="5"/>
  <c r="X129" i="5"/>
  <c r="X128" i="5"/>
  <c r="X127" i="5"/>
  <c r="X126" i="5"/>
  <c r="X125" i="5"/>
  <c r="X124" i="5"/>
  <c r="X123" i="5"/>
  <c r="X122" i="5"/>
  <c r="X121" i="5"/>
  <c r="X120" i="5"/>
  <c r="X119" i="5"/>
  <c r="X118" i="5"/>
  <c r="X117" i="5"/>
  <c r="X116" i="5"/>
  <c r="X115" i="5"/>
  <c r="X114" i="5"/>
  <c r="X113" i="5"/>
  <c r="X112" i="5"/>
  <c r="X111" i="5"/>
  <c r="X110" i="5"/>
  <c r="X109" i="5"/>
  <c r="X108" i="5"/>
  <c r="X107" i="5"/>
  <c r="X106" i="5"/>
  <c r="X105" i="5"/>
  <c r="X104" i="5"/>
  <c r="X103" i="5"/>
  <c r="X102" i="5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M29" i="5"/>
  <c r="X28" i="5"/>
  <c r="X27" i="5"/>
  <c r="Q27" i="5"/>
  <c r="M27" i="5"/>
  <c r="X26" i="5"/>
  <c r="X25" i="5"/>
  <c r="O25" i="5"/>
  <c r="X24" i="5"/>
  <c r="X23" i="5"/>
  <c r="Q23" i="5"/>
  <c r="M23" i="5"/>
  <c r="X22" i="5"/>
  <c r="X21" i="5"/>
  <c r="O21" i="5"/>
  <c r="X20" i="5"/>
  <c r="X19" i="5"/>
  <c r="Q19" i="5"/>
  <c r="M19" i="5"/>
  <c r="X18" i="5"/>
  <c r="X17" i="5"/>
  <c r="O17" i="5"/>
  <c r="X16" i="5"/>
  <c r="X15" i="5"/>
  <c r="Q15" i="5"/>
  <c r="M15" i="5"/>
  <c r="X14" i="5"/>
  <c r="X13" i="5"/>
  <c r="O13" i="5"/>
  <c r="X12" i="5"/>
  <c r="X11" i="5"/>
  <c r="Q11" i="5"/>
  <c r="M11" i="5"/>
  <c r="L8" i="5"/>
  <c r="K8" i="5"/>
  <c r="J8" i="5"/>
  <c r="P24" i="5" s="1"/>
  <c r="I8" i="5"/>
  <c r="H8" i="5"/>
  <c r="G8" i="5"/>
  <c r="L7" i="5"/>
  <c r="R27" i="5" s="1"/>
  <c r="K7" i="5"/>
  <c r="Q123" i="5" s="1"/>
  <c r="J7" i="5"/>
  <c r="P25" i="5" s="1"/>
  <c r="I7" i="5"/>
  <c r="H7" i="5"/>
  <c r="N28" i="5" s="1"/>
  <c r="G7" i="5"/>
  <c r="M128" i="5" s="1"/>
  <c r="F5" i="5"/>
  <c r="F4" i="5"/>
  <c r="F3" i="5"/>
  <c r="X306" i="4"/>
  <c r="X305" i="4"/>
  <c r="X304" i="4"/>
  <c r="X303" i="4"/>
  <c r="X302" i="4"/>
  <c r="X301" i="4"/>
  <c r="X300" i="4"/>
  <c r="X299" i="4"/>
  <c r="X298" i="4"/>
  <c r="X297" i="4"/>
  <c r="X296" i="4"/>
  <c r="X295" i="4"/>
  <c r="X294" i="4"/>
  <c r="X293" i="4"/>
  <c r="X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N32" i="4"/>
  <c r="X31" i="4"/>
  <c r="X30" i="4"/>
  <c r="X29" i="4"/>
  <c r="X28" i="4"/>
  <c r="R28" i="4"/>
  <c r="X27" i="4"/>
  <c r="X26" i="4"/>
  <c r="X25" i="4"/>
  <c r="X24" i="4"/>
  <c r="X23" i="4"/>
  <c r="X22" i="4"/>
  <c r="X21" i="4"/>
  <c r="X20" i="4"/>
  <c r="N20" i="4"/>
  <c r="X19" i="4"/>
  <c r="X18" i="4"/>
  <c r="P18" i="4"/>
  <c r="X17" i="4"/>
  <c r="X16" i="4"/>
  <c r="X15" i="4"/>
  <c r="X14" i="4"/>
  <c r="X13" i="4"/>
  <c r="X12" i="4"/>
  <c r="N12" i="4"/>
  <c r="X11" i="4"/>
  <c r="L8" i="4"/>
  <c r="K8" i="4"/>
  <c r="Q21" i="4" s="1"/>
  <c r="J8" i="4"/>
  <c r="I8" i="4"/>
  <c r="H8" i="4"/>
  <c r="G8" i="4"/>
  <c r="M37" i="4" s="1"/>
  <c r="L7" i="4"/>
  <c r="R114" i="4" s="1"/>
  <c r="K7" i="4"/>
  <c r="Q137" i="4" s="1"/>
  <c r="J7" i="4"/>
  <c r="P152" i="4" s="1"/>
  <c r="I7" i="4"/>
  <c r="O115" i="4" s="1"/>
  <c r="H7" i="4"/>
  <c r="N112" i="4" s="1"/>
  <c r="G7" i="4"/>
  <c r="M33" i="4" s="1"/>
  <c r="F5" i="4"/>
  <c r="F4" i="4"/>
  <c r="F3" i="4"/>
  <c r="D14" i="7" l="1"/>
  <c r="C11" i="7"/>
  <c r="C12" i="7"/>
  <c r="P12" i="5"/>
  <c r="N14" i="5"/>
  <c r="N26" i="5"/>
  <c r="P28" i="5"/>
  <c r="R243" i="5"/>
  <c r="O304" i="5"/>
  <c r="O300" i="5"/>
  <c r="O296" i="5"/>
  <c r="O292" i="5"/>
  <c r="O288" i="5"/>
  <c r="O284" i="5"/>
  <c r="O280" i="5"/>
  <c r="O303" i="5"/>
  <c r="O299" i="5"/>
  <c r="O295" i="5"/>
  <c r="O291" i="5"/>
  <c r="O287" i="5"/>
  <c r="O283" i="5"/>
  <c r="O305" i="5"/>
  <c r="O301" i="5"/>
  <c r="O297" i="5"/>
  <c r="O293" i="5"/>
  <c r="O289" i="5"/>
  <c r="O285" i="5"/>
  <c r="O281" i="5"/>
  <c r="O279" i="5"/>
  <c r="O278" i="5"/>
  <c r="O274" i="5"/>
  <c r="O270" i="5"/>
  <c r="O306" i="5"/>
  <c r="O302" i="5"/>
  <c r="O298" i="5"/>
  <c r="O294" i="5"/>
  <c r="O290" i="5"/>
  <c r="O286" i="5"/>
  <c r="O282" i="5"/>
  <c r="O277" i="5"/>
  <c r="O273" i="5"/>
  <c r="O269" i="5"/>
  <c r="O265" i="5"/>
  <c r="O276" i="5"/>
  <c r="O272" i="5"/>
  <c r="O267" i="5"/>
  <c r="O264" i="5"/>
  <c r="O260" i="5"/>
  <c r="O256" i="5"/>
  <c r="I3" i="5" s="1"/>
  <c r="O252" i="5"/>
  <c r="O248" i="5"/>
  <c r="O244" i="5"/>
  <c r="O240" i="5"/>
  <c r="O236" i="5"/>
  <c r="O232" i="5"/>
  <c r="O228" i="5"/>
  <c r="O224" i="5"/>
  <c r="O263" i="5"/>
  <c r="O259" i="5"/>
  <c r="O255" i="5"/>
  <c r="O251" i="5"/>
  <c r="O247" i="5"/>
  <c r="O243" i="5"/>
  <c r="O239" i="5"/>
  <c r="O235" i="5"/>
  <c r="O231" i="5"/>
  <c r="O227" i="5"/>
  <c r="O262" i="5"/>
  <c r="O258" i="5"/>
  <c r="O254" i="5"/>
  <c r="O250" i="5"/>
  <c r="O246" i="5"/>
  <c r="O242" i="5"/>
  <c r="O238" i="5"/>
  <c r="O234" i="5"/>
  <c r="O230" i="5"/>
  <c r="O226" i="5"/>
  <c r="O220" i="5"/>
  <c r="O216" i="5"/>
  <c r="O275" i="5"/>
  <c r="O271" i="5"/>
  <c r="O266" i="5"/>
  <c r="O219" i="5"/>
  <c r="O268" i="5"/>
  <c r="O257" i="5"/>
  <c r="O249" i="5"/>
  <c r="O241" i="5"/>
  <c r="O233" i="5"/>
  <c r="O225" i="5"/>
  <c r="O214" i="5"/>
  <c r="O210" i="5"/>
  <c r="O206" i="5"/>
  <c r="O202" i="5"/>
  <c r="O198" i="5"/>
  <c r="O194" i="5"/>
  <c r="O190" i="5"/>
  <c r="O186" i="5"/>
  <c r="O182" i="5"/>
  <c r="O178" i="5"/>
  <c r="O174" i="5"/>
  <c r="O170" i="5"/>
  <c r="O213" i="5"/>
  <c r="O209" i="5"/>
  <c r="O205" i="5"/>
  <c r="O201" i="5"/>
  <c r="O197" i="5"/>
  <c r="O193" i="5"/>
  <c r="O189" i="5"/>
  <c r="O185" i="5"/>
  <c r="O181" i="5"/>
  <c r="O177" i="5"/>
  <c r="O173" i="5"/>
  <c r="O169" i="5"/>
  <c r="O261" i="5"/>
  <c r="O253" i="5"/>
  <c r="O245" i="5"/>
  <c r="O237" i="5"/>
  <c r="O229" i="5"/>
  <c r="O223" i="5"/>
  <c r="O221" i="5"/>
  <c r="O217" i="5"/>
  <c r="O215" i="5"/>
  <c r="O212" i="5"/>
  <c r="O208" i="5"/>
  <c r="O204" i="5"/>
  <c r="O200" i="5"/>
  <c r="O196" i="5"/>
  <c r="O192" i="5"/>
  <c r="O188" i="5"/>
  <c r="O184" i="5"/>
  <c r="O180" i="5"/>
  <c r="O176" i="5"/>
  <c r="O172" i="5"/>
  <c r="O168" i="5"/>
  <c r="O222" i="5"/>
  <c r="O166" i="5"/>
  <c r="O162" i="5"/>
  <c r="O158" i="5"/>
  <c r="O154" i="5"/>
  <c r="O150" i="5"/>
  <c r="O146" i="5"/>
  <c r="O142" i="5"/>
  <c r="O138" i="5"/>
  <c r="O134" i="5"/>
  <c r="O130" i="5"/>
  <c r="O165" i="5"/>
  <c r="O161" i="5"/>
  <c r="I5" i="5" s="1"/>
  <c r="O157" i="5"/>
  <c r="O153" i="5"/>
  <c r="O149" i="5"/>
  <c r="O145" i="5"/>
  <c r="O141" i="5"/>
  <c r="O137" i="5"/>
  <c r="O133" i="5"/>
  <c r="O129" i="5"/>
  <c r="O218" i="5"/>
  <c r="O211" i="5"/>
  <c r="O207" i="5"/>
  <c r="O203" i="5"/>
  <c r="O199" i="5"/>
  <c r="O195" i="5"/>
  <c r="O191" i="5"/>
  <c r="O187" i="5"/>
  <c r="O183" i="5"/>
  <c r="O179" i="5"/>
  <c r="O175" i="5"/>
  <c r="O171" i="5"/>
  <c r="O164" i="5"/>
  <c r="O160" i="5"/>
  <c r="O156" i="5"/>
  <c r="O152" i="5"/>
  <c r="O148" i="5"/>
  <c r="O144" i="5"/>
  <c r="O140" i="5"/>
  <c r="O136" i="5"/>
  <c r="O132" i="5"/>
  <c r="O128" i="5"/>
  <c r="O124" i="5"/>
  <c r="O120" i="5"/>
  <c r="O116" i="5"/>
  <c r="O112" i="5"/>
  <c r="O108" i="5"/>
  <c r="O104" i="5"/>
  <c r="O100" i="5"/>
  <c r="O96" i="5"/>
  <c r="O92" i="5"/>
  <c r="O88" i="5"/>
  <c r="O84" i="5"/>
  <c r="O80" i="5"/>
  <c r="O76" i="5"/>
  <c r="O72" i="5"/>
  <c r="O68" i="5"/>
  <c r="O64" i="5"/>
  <c r="O60" i="5"/>
  <c r="O56" i="5"/>
  <c r="O52" i="5"/>
  <c r="O48" i="5"/>
  <c r="O44" i="5"/>
  <c r="O40" i="5"/>
  <c r="O36" i="5"/>
  <c r="O32" i="5"/>
  <c r="O127" i="5"/>
  <c r="O123" i="5"/>
  <c r="O119" i="5"/>
  <c r="O115" i="5"/>
  <c r="O111" i="5"/>
  <c r="O107" i="5"/>
  <c r="O103" i="5"/>
  <c r="O99" i="5"/>
  <c r="O95" i="5"/>
  <c r="O91" i="5"/>
  <c r="O87" i="5"/>
  <c r="O83" i="5"/>
  <c r="O79" i="5"/>
  <c r="O75" i="5"/>
  <c r="O71" i="5"/>
  <c r="O67" i="5"/>
  <c r="O63" i="5"/>
  <c r="O59" i="5"/>
  <c r="O55" i="5"/>
  <c r="O51" i="5"/>
  <c r="O47" i="5"/>
  <c r="O43" i="5"/>
  <c r="O39" i="5"/>
  <c r="O35" i="5"/>
  <c r="O31" i="5"/>
  <c r="O126" i="5"/>
  <c r="O122" i="5"/>
  <c r="O118" i="5"/>
  <c r="O114" i="5"/>
  <c r="O110" i="5"/>
  <c r="O106" i="5"/>
  <c r="O102" i="5"/>
  <c r="O98" i="5"/>
  <c r="O94" i="5"/>
  <c r="O90" i="5"/>
  <c r="O86" i="5"/>
  <c r="O82" i="5"/>
  <c r="O78" i="5"/>
  <c r="O74" i="5"/>
  <c r="O70" i="5"/>
  <c r="O66" i="5"/>
  <c r="O62" i="5"/>
  <c r="O58" i="5"/>
  <c r="O54" i="5"/>
  <c r="O50" i="5"/>
  <c r="O46" i="5"/>
  <c r="O42" i="5"/>
  <c r="O38" i="5"/>
  <c r="O34" i="5"/>
  <c r="N11" i="5"/>
  <c r="R11" i="5"/>
  <c r="M12" i="5"/>
  <c r="Q12" i="5"/>
  <c r="P13" i="5"/>
  <c r="O14" i="5"/>
  <c r="N15" i="5"/>
  <c r="R15" i="5"/>
  <c r="M16" i="5"/>
  <c r="Q16" i="5"/>
  <c r="P17" i="5"/>
  <c r="O18" i="5"/>
  <c r="N19" i="5"/>
  <c r="R19" i="5"/>
  <c r="M20" i="5"/>
  <c r="Q20" i="5"/>
  <c r="P21" i="5"/>
  <c r="O22" i="5"/>
  <c r="N23" i="5"/>
  <c r="R23" i="5"/>
  <c r="M24" i="5"/>
  <c r="Q24" i="5"/>
  <c r="O26" i="5"/>
  <c r="N27" i="5"/>
  <c r="M28" i="5"/>
  <c r="Q28" i="5"/>
  <c r="O29" i="5"/>
  <c r="O30" i="5"/>
  <c r="Q31" i="5"/>
  <c r="O33" i="5"/>
  <c r="N34" i="5"/>
  <c r="M35" i="5"/>
  <c r="O37" i="5"/>
  <c r="N38" i="5"/>
  <c r="M39" i="5"/>
  <c r="O41" i="5"/>
  <c r="N42" i="5"/>
  <c r="M43" i="5"/>
  <c r="O45" i="5"/>
  <c r="N46" i="5"/>
  <c r="M47" i="5"/>
  <c r="O49" i="5"/>
  <c r="N50" i="5"/>
  <c r="M51" i="5"/>
  <c r="O53" i="5"/>
  <c r="N54" i="5"/>
  <c r="M55" i="5"/>
  <c r="O57" i="5"/>
  <c r="N58" i="5"/>
  <c r="M59" i="5"/>
  <c r="O61" i="5"/>
  <c r="N62" i="5"/>
  <c r="M63" i="5"/>
  <c r="O65" i="5"/>
  <c r="N66" i="5"/>
  <c r="M67" i="5"/>
  <c r="O69" i="5"/>
  <c r="N70" i="5"/>
  <c r="M71" i="5"/>
  <c r="O73" i="5"/>
  <c r="N74" i="5"/>
  <c r="M75" i="5"/>
  <c r="O77" i="5"/>
  <c r="N78" i="5"/>
  <c r="M79" i="5"/>
  <c r="O81" i="5"/>
  <c r="N82" i="5"/>
  <c r="M83" i="5"/>
  <c r="O85" i="5"/>
  <c r="N86" i="5"/>
  <c r="M87" i="5"/>
  <c r="O89" i="5"/>
  <c r="N90" i="5"/>
  <c r="M91" i="5"/>
  <c r="O93" i="5"/>
  <c r="N94" i="5"/>
  <c r="M95" i="5"/>
  <c r="O97" i="5"/>
  <c r="N98" i="5"/>
  <c r="M99" i="5"/>
  <c r="O101" i="5"/>
  <c r="N102" i="5"/>
  <c r="M103" i="5"/>
  <c r="O105" i="5"/>
  <c r="N106" i="5"/>
  <c r="M107" i="5"/>
  <c r="O109" i="5"/>
  <c r="N110" i="5"/>
  <c r="M111" i="5"/>
  <c r="O113" i="5"/>
  <c r="N114" i="5"/>
  <c r="M115" i="5"/>
  <c r="O117" i="5"/>
  <c r="N118" i="5"/>
  <c r="M119" i="5"/>
  <c r="O121" i="5"/>
  <c r="N122" i="5"/>
  <c r="M123" i="5"/>
  <c r="O125" i="5"/>
  <c r="N126" i="5"/>
  <c r="M129" i="5"/>
  <c r="O131" i="5"/>
  <c r="M133" i="5"/>
  <c r="O135" i="5"/>
  <c r="I4" i="5" s="1"/>
  <c r="M137" i="5"/>
  <c r="O139" i="5"/>
  <c r="M141" i="5"/>
  <c r="O143" i="5"/>
  <c r="M145" i="5"/>
  <c r="O147" i="5"/>
  <c r="M149" i="5"/>
  <c r="O151" i="5"/>
  <c r="M153" i="5"/>
  <c r="O155" i="5"/>
  <c r="M157" i="5"/>
  <c r="O159" i="5"/>
  <c r="M161" i="5"/>
  <c r="G5" i="5" s="1"/>
  <c r="O163" i="5"/>
  <c r="M165" i="5"/>
  <c r="O167" i="5"/>
  <c r="R305" i="5"/>
  <c r="R301" i="5"/>
  <c r="R297" i="5"/>
  <c r="R293" i="5"/>
  <c r="R289" i="5"/>
  <c r="R285" i="5"/>
  <c r="R281" i="5"/>
  <c r="R304" i="5"/>
  <c r="R300" i="5"/>
  <c r="R296" i="5"/>
  <c r="R292" i="5"/>
  <c r="R288" i="5"/>
  <c r="R284" i="5"/>
  <c r="R280" i="5"/>
  <c r="R306" i="5"/>
  <c r="R303" i="5"/>
  <c r="R302" i="5"/>
  <c r="R299" i="5"/>
  <c r="R298" i="5"/>
  <c r="R295" i="5"/>
  <c r="R294" i="5"/>
  <c r="R291" i="5"/>
  <c r="R290" i="5"/>
  <c r="R287" i="5"/>
  <c r="R286" i="5"/>
  <c r="R283" i="5"/>
  <c r="R282" i="5"/>
  <c r="R275" i="5"/>
  <c r="R271" i="5"/>
  <c r="R278" i="5"/>
  <c r="R274" i="5"/>
  <c r="R270" i="5"/>
  <c r="R266" i="5"/>
  <c r="R268" i="5"/>
  <c r="R261" i="5"/>
  <c r="R257" i="5"/>
  <c r="R253" i="5"/>
  <c r="R249" i="5"/>
  <c r="R245" i="5"/>
  <c r="R241" i="5"/>
  <c r="R237" i="5"/>
  <c r="R233" i="5"/>
  <c r="R229" i="5"/>
  <c r="R225" i="5"/>
  <c r="R265" i="5"/>
  <c r="R264" i="5"/>
  <c r="R260" i="5"/>
  <c r="R256" i="5"/>
  <c r="L3" i="5" s="1"/>
  <c r="R252" i="5"/>
  <c r="R248" i="5"/>
  <c r="R244" i="5"/>
  <c r="R240" i="5"/>
  <c r="R236" i="5"/>
  <c r="R232" i="5"/>
  <c r="R228" i="5"/>
  <c r="R279" i="5"/>
  <c r="R221" i="5"/>
  <c r="R217" i="5"/>
  <c r="R277" i="5"/>
  <c r="R276" i="5"/>
  <c r="R273" i="5"/>
  <c r="R272" i="5"/>
  <c r="R269" i="5"/>
  <c r="R223" i="5"/>
  <c r="R220" i="5"/>
  <c r="R216" i="5"/>
  <c r="R224" i="5"/>
  <c r="R267" i="5"/>
  <c r="R215" i="5"/>
  <c r="R211" i="5"/>
  <c r="R207" i="5"/>
  <c r="R203" i="5"/>
  <c r="R199" i="5"/>
  <c r="R195" i="5"/>
  <c r="R191" i="5"/>
  <c r="R187" i="5"/>
  <c r="R183" i="5"/>
  <c r="R179" i="5"/>
  <c r="R175" i="5"/>
  <c r="R171" i="5"/>
  <c r="R167" i="5"/>
  <c r="R263" i="5"/>
  <c r="R258" i="5"/>
  <c r="R255" i="5"/>
  <c r="R250" i="5"/>
  <c r="R247" i="5"/>
  <c r="R242" i="5"/>
  <c r="R239" i="5"/>
  <c r="R234" i="5"/>
  <c r="R231" i="5"/>
  <c r="R226" i="5"/>
  <c r="R210" i="5"/>
  <c r="R206" i="5"/>
  <c r="R202" i="5"/>
  <c r="R198" i="5"/>
  <c r="R194" i="5"/>
  <c r="R190" i="5"/>
  <c r="R186" i="5"/>
  <c r="R182" i="5"/>
  <c r="R178" i="5"/>
  <c r="R174" i="5"/>
  <c r="R170" i="5"/>
  <c r="R222" i="5"/>
  <c r="R219" i="5"/>
  <c r="R218" i="5"/>
  <c r="R214" i="5"/>
  <c r="R213" i="5"/>
  <c r="R209" i="5"/>
  <c r="R205" i="5"/>
  <c r="R201" i="5"/>
  <c r="R197" i="5"/>
  <c r="R193" i="5"/>
  <c r="R189" i="5"/>
  <c r="R185" i="5"/>
  <c r="R181" i="5"/>
  <c r="R177" i="5"/>
  <c r="R173" i="5"/>
  <c r="R169" i="5"/>
  <c r="R163" i="5"/>
  <c r="R159" i="5"/>
  <c r="R155" i="5"/>
  <c r="R151" i="5"/>
  <c r="R147" i="5"/>
  <c r="R143" i="5"/>
  <c r="R139" i="5"/>
  <c r="R135" i="5"/>
  <c r="L4" i="5" s="1"/>
  <c r="R131" i="5"/>
  <c r="R212" i="5"/>
  <c r="R208" i="5"/>
  <c r="R204" i="5"/>
  <c r="R200" i="5"/>
  <c r="R196" i="5"/>
  <c r="R192" i="5"/>
  <c r="R188" i="5"/>
  <c r="R184" i="5"/>
  <c r="R180" i="5"/>
  <c r="R176" i="5"/>
  <c r="R172" i="5"/>
  <c r="R168" i="5"/>
  <c r="R166" i="5"/>
  <c r="R162" i="5"/>
  <c r="R158" i="5"/>
  <c r="R154" i="5"/>
  <c r="R150" i="5"/>
  <c r="R146" i="5"/>
  <c r="R142" i="5"/>
  <c r="R138" i="5"/>
  <c r="R134" i="5"/>
  <c r="R130" i="5"/>
  <c r="R165" i="5"/>
  <c r="R161" i="5"/>
  <c r="L5" i="5" s="1"/>
  <c r="R157" i="5"/>
  <c r="R153" i="5"/>
  <c r="R149" i="5"/>
  <c r="R145" i="5"/>
  <c r="R141" i="5"/>
  <c r="R137" i="5"/>
  <c r="R133" i="5"/>
  <c r="R129" i="5"/>
  <c r="R128" i="5"/>
  <c r="R127" i="5"/>
  <c r="R125" i="5"/>
  <c r="R121" i="5"/>
  <c r="R117" i="5"/>
  <c r="R113" i="5"/>
  <c r="R109" i="5"/>
  <c r="R105" i="5"/>
  <c r="R101" i="5"/>
  <c r="R97" i="5"/>
  <c r="R93" i="5"/>
  <c r="R89" i="5"/>
  <c r="R85" i="5"/>
  <c r="R81" i="5"/>
  <c r="R77" i="5"/>
  <c r="R73" i="5"/>
  <c r="R69" i="5"/>
  <c r="R65" i="5"/>
  <c r="R61" i="5"/>
  <c r="R57" i="5"/>
  <c r="R53" i="5"/>
  <c r="R49" i="5"/>
  <c r="R45" i="5"/>
  <c r="R41" i="5"/>
  <c r="R37" i="5"/>
  <c r="R33" i="5"/>
  <c r="R29" i="5"/>
  <c r="R254" i="5"/>
  <c r="R251" i="5"/>
  <c r="R238" i="5"/>
  <c r="R235" i="5"/>
  <c r="R124" i="5"/>
  <c r="R120" i="5"/>
  <c r="R116" i="5"/>
  <c r="R112" i="5"/>
  <c r="R108" i="5"/>
  <c r="R104" i="5"/>
  <c r="R100" i="5"/>
  <c r="R96" i="5"/>
  <c r="R92" i="5"/>
  <c r="R88" i="5"/>
  <c r="R84" i="5"/>
  <c r="R80" i="5"/>
  <c r="R76" i="5"/>
  <c r="R72" i="5"/>
  <c r="R68" i="5"/>
  <c r="R64" i="5"/>
  <c r="R60" i="5"/>
  <c r="R56" i="5"/>
  <c r="R52" i="5"/>
  <c r="R48" i="5"/>
  <c r="R44" i="5"/>
  <c r="R40" i="5"/>
  <c r="R36" i="5"/>
  <c r="R32" i="5"/>
  <c r="R164" i="5"/>
  <c r="R160" i="5"/>
  <c r="R156" i="5"/>
  <c r="R152" i="5"/>
  <c r="R148" i="5"/>
  <c r="R144" i="5"/>
  <c r="R140" i="5"/>
  <c r="R136" i="5"/>
  <c r="R132" i="5"/>
  <c r="R123" i="5"/>
  <c r="R119" i="5"/>
  <c r="R115" i="5"/>
  <c r="R111" i="5"/>
  <c r="R107" i="5"/>
  <c r="R103" i="5"/>
  <c r="R99" i="5"/>
  <c r="R95" i="5"/>
  <c r="R91" i="5"/>
  <c r="R87" i="5"/>
  <c r="R83" i="5"/>
  <c r="R79" i="5"/>
  <c r="R75" i="5"/>
  <c r="R71" i="5"/>
  <c r="R67" i="5"/>
  <c r="R63" i="5"/>
  <c r="R59" i="5"/>
  <c r="R55" i="5"/>
  <c r="R51" i="5"/>
  <c r="R47" i="5"/>
  <c r="R43" i="5"/>
  <c r="R39" i="5"/>
  <c r="R35" i="5"/>
  <c r="R14" i="5"/>
  <c r="P16" i="5"/>
  <c r="N18" i="5"/>
  <c r="P20" i="5"/>
  <c r="R22" i="5"/>
  <c r="N31" i="5"/>
  <c r="P303" i="5"/>
  <c r="P299" i="5"/>
  <c r="P295" i="5"/>
  <c r="P291" i="5"/>
  <c r="P287" i="5"/>
  <c r="P283" i="5"/>
  <c r="P279" i="5"/>
  <c r="P306" i="5"/>
  <c r="P302" i="5"/>
  <c r="P298" i="5"/>
  <c r="P294" i="5"/>
  <c r="P290" i="5"/>
  <c r="P286" i="5"/>
  <c r="P282" i="5"/>
  <c r="P277" i="5"/>
  <c r="P273" i="5"/>
  <c r="P269" i="5"/>
  <c r="P276" i="5"/>
  <c r="P272" i="5"/>
  <c r="P268" i="5"/>
  <c r="P263" i="5"/>
  <c r="P259" i="5"/>
  <c r="P255" i="5"/>
  <c r="P251" i="5"/>
  <c r="P247" i="5"/>
  <c r="P243" i="5"/>
  <c r="P239" i="5"/>
  <c r="P235" i="5"/>
  <c r="P231" i="5"/>
  <c r="P227" i="5"/>
  <c r="P223" i="5"/>
  <c r="P304" i="5"/>
  <c r="P300" i="5"/>
  <c r="P296" i="5"/>
  <c r="P292" i="5"/>
  <c r="P288" i="5"/>
  <c r="P284" i="5"/>
  <c r="P280" i="5"/>
  <c r="P278" i="5"/>
  <c r="P274" i="5"/>
  <c r="P270" i="5"/>
  <c r="P266" i="5"/>
  <c r="P262" i="5"/>
  <c r="P258" i="5"/>
  <c r="P254" i="5"/>
  <c r="P250" i="5"/>
  <c r="P246" i="5"/>
  <c r="P242" i="5"/>
  <c r="P238" i="5"/>
  <c r="P234" i="5"/>
  <c r="P230" i="5"/>
  <c r="P226" i="5"/>
  <c r="P305" i="5"/>
  <c r="P297" i="5"/>
  <c r="P289" i="5"/>
  <c r="P281" i="5"/>
  <c r="P275" i="5"/>
  <c r="P271" i="5"/>
  <c r="P267" i="5"/>
  <c r="P224" i="5"/>
  <c r="P219" i="5"/>
  <c r="P215" i="5"/>
  <c r="P264" i="5"/>
  <c r="P260" i="5"/>
  <c r="P256" i="5"/>
  <c r="J3" i="5" s="1"/>
  <c r="P252" i="5"/>
  <c r="P248" i="5"/>
  <c r="P244" i="5"/>
  <c r="P240" i="5"/>
  <c r="P236" i="5"/>
  <c r="P232" i="5"/>
  <c r="P228" i="5"/>
  <c r="P222" i="5"/>
  <c r="P218" i="5"/>
  <c r="P301" i="5"/>
  <c r="P293" i="5"/>
  <c r="P285" i="5"/>
  <c r="P261" i="5"/>
  <c r="P257" i="5"/>
  <c r="P253" i="5"/>
  <c r="P249" i="5"/>
  <c r="P245" i="5"/>
  <c r="P241" i="5"/>
  <c r="P237" i="5"/>
  <c r="P233" i="5"/>
  <c r="P229" i="5"/>
  <c r="P225" i="5"/>
  <c r="P265" i="5"/>
  <c r="P220" i="5"/>
  <c r="P216" i="5"/>
  <c r="P213" i="5"/>
  <c r="P209" i="5"/>
  <c r="P205" i="5"/>
  <c r="P201" i="5"/>
  <c r="P197" i="5"/>
  <c r="P193" i="5"/>
  <c r="P189" i="5"/>
  <c r="P185" i="5"/>
  <c r="P181" i="5"/>
  <c r="P177" i="5"/>
  <c r="P173" i="5"/>
  <c r="P169" i="5"/>
  <c r="P221" i="5"/>
  <c r="P217" i="5"/>
  <c r="P212" i="5"/>
  <c r="P208" i="5"/>
  <c r="P204" i="5"/>
  <c r="P200" i="5"/>
  <c r="P196" i="5"/>
  <c r="P192" i="5"/>
  <c r="P188" i="5"/>
  <c r="P184" i="5"/>
  <c r="P180" i="5"/>
  <c r="P176" i="5"/>
  <c r="P172" i="5"/>
  <c r="P168" i="5"/>
  <c r="P211" i="5"/>
  <c r="P207" i="5"/>
  <c r="P203" i="5"/>
  <c r="P199" i="5"/>
  <c r="P195" i="5"/>
  <c r="P191" i="5"/>
  <c r="P187" i="5"/>
  <c r="P183" i="5"/>
  <c r="P179" i="5"/>
  <c r="P175" i="5"/>
  <c r="P171" i="5"/>
  <c r="P167" i="5"/>
  <c r="P165" i="5"/>
  <c r="P161" i="5"/>
  <c r="J5" i="5" s="1"/>
  <c r="P157" i="5"/>
  <c r="P153" i="5"/>
  <c r="P149" i="5"/>
  <c r="P145" i="5"/>
  <c r="P141" i="5"/>
  <c r="P137" i="5"/>
  <c r="P133" i="5"/>
  <c r="P129" i="5"/>
  <c r="P214" i="5"/>
  <c r="P210" i="5"/>
  <c r="P206" i="5"/>
  <c r="P202" i="5"/>
  <c r="P198" i="5"/>
  <c r="P194" i="5"/>
  <c r="P190" i="5"/>
  <c r="P186" i="5"/>
  <c r="P182" i="5"/>
  <c r="P178" i="5"/>
  <c r="P174" i="5"/>
  <c r="P170" i="5"/>
  <c r="P164" i="5"/>
  <c r="P160" i="5"/>
  <c r="P156" i="5"/>
  <c r="P152" i="5"/>
  <c r="P148" i="5"/>
  <c r="P144" i="5"/>
  <c r="P140" i="5"/>
  <c r="P136" i="5"/>
  <c r="P132" i="5"/>
  <c r="P128" i="5"/>
  <c r="P163" i="5"/>
  <c r="P159" i="5"/>
  <c r="P155" i="5"/>
  <c r="P151" i="5"/>
  <c r="P147" i="5"/>
  <c r="P143" i="5"/>
  <c r="P139" i="5"/>
  <c r="P135" i="5"/>
  <c r="J4" i="5" s="1"/>
  <c r="P131" i="5"/>
  <c r="P127" i="5"/>
  <c r="P123" i="5"/>
  <c r="P119" i="5"/>
  <c r="P115" i="5"/>
  <c r="P111" i="5"/>
  <c r="P107" i="5"/>
  <c r="P103" i="5"/>
  <c r="P99" i="5"/>
  <c r="P95" i="5"/>
  <c r="P91" i="5"/>
  <c r="P87" i="5"/>
  <c r="P83" i="5"/>
  <c r="P79" i="5"/>
  <c r="P75" i="5"/>
  <c r="P71" i="5"/>
  <c r="P67" i="5"/>
  <c r="P63" i="5"/>
  <c r="P59" i="5"/>
  <c r="P55" i="5"/>
  <c r="P51" i="5"/>
  <c r="P47" i="5"/>
  <c r="P43" i="5"/>
  <c r="P39" i="5"/>
  <c r="P35" i="5"/>
  <c r="P31" i="5"/>
  <c r="P126" i="5"/>
  <c r="P122" i="5"/>
  <c r="P118" i="5"/>
  <c r="P114" i="5"/>
  <c r="P110" i="5"/>
  <c r="P106" i="5"/>
  <c r="P102" i="5"/>
  <c r="P98" i="5"/>
  <c r="P94" i="5"/>
  <c r="P90" i="5"/>
  <c r="P86" i="5"/>
  <c r="P82" i="5"/>
  <c r="P78" i="5"/>
  <c r="P74" i="5"/>
  <c r="P70" i="5"/>
  <c r="P66" i="5"/>
  <c r="P62" i="5"/>
  <c r="P58" i="5"/>
  <c r="P54" i="5"/>
  <c r="P50" i="5"/>
  <c r="P46" i="5"/>
  <c r="P42" i="5"/>
  <c r="P38" i="5"/>
  <c r="P34" i="5"/>
  <c r="P30" i="5"/>
  <c r="P166" i="5"/>
  <c r="P162" i="5"/>
  <c r="P158" i="5"/>
  <c r="P154" i="5"/>
  <c r="P150" i="5"/>
  <c r="P146" i="5"/>
  <c r="P142" i="5"/>
  <c r="P138" i="5"/>
  <c r="P134" i="5"/>
  <c r="P130" i="5"/>
  <c r="P125" i="5"/>
  <c r="P121" i="5"/>
  <c r="P117" i="5"/>
  <c r="P113" i="5"/>
  <c r="P109" i="5"/>
  <c r="P105" i="5"/>
  <c r="P101" i="5"/>
  <c r="P97" i="5"/>
  <c r="P93" i="5"/>
  <c r="P89" i="5"/>
  <c r="P85" i="5"/>
  <c r="P81" i="5"/>
  <c r="P77" i="5"/>
  <c r="P73" i="5"/>
  <c r="P69" i="5"/>
  <c r="P65" i="5"/>
  <c r="P61" i="5"/>
  <c r="P57" i="5"/>
  <c r="P53" i="5"/>
  <c r="P49" i="5"/>
  <c r="P45" i="5"/>
  <c r="P41" i="5"/>
  <c r="P37" i="5"/>
  <c r="P33" i="5"/>
  <c r="O11" i="5"/>
  <c r="N12" i="5"/>
  <c r="R12" i="5"/>
  <c r="M13" i="5"/>
  <c r="Q13" i="5"/>
  <c r="P14" i="5"/>
  <c r="O15" i="5"/>
  <c r="N16" i="5"/>
  <c r="R16" i="5"/>
  <c r="M17" i="5"/>
  <c r="Q17" i="5"/>
  <c r="P18" i="5"/>
  <c r="O19" i="5"/>
  <c r="N20" i="5"/>
  <c r="R20" i="5"/>
  <c r="M21" i="5"/>
  <c r="Q21" i="5"/>
  <c r="P22" i="5"/>
  <c r="O23" i="5"/>
  <c r="N24" i="5"/>
  <c r="R24" i="5"/>
  <c r="M25" i="5"/>
  <c r="Q25" i="5"/>
  <c r="P26" i="5"/>
  <c r="O27" i="5"/>
  <c r="R28" i="5"/>
  <c r="P29" i="5"/>
  <c r="R30" i="5"/>
  <c r="R31" i="5"/>
  <c r="P32" i="5"/>
  <c r="R34" i="5"/>
  <c r="Q35" i="5"/>
  <c r="P36" i="5"/>
  <c r="R38" i="5"/>
  <c r="Q39" i="5"/>
  <c r="P40" i="5"/>
  <c r="R42" i="5"/>
  <c r="Q43" i="5"/>
  <c r="P44" i="5"/>
  <c r="R46" i="5"/>
  <c r="Q47" i="5"/>
  <c r="P48" i="5"/>
  <c r="R50" i="5"/>
  <c r="Q51" i="5"/>
  <c r="P52" i="5"/>
  <c r="R54" i="5"/>
  <c r="Q55" i="5"/>
  <c r="P56" i="5"/>
  <c r="R58" i="5"/>
  <c r="Q59" i="5"/>
  <c r="P60" i="5"/>
  <c r="R62" i="5"/>
  <c r="Q63" i="5"/>
  <c r="P64" i="5"/>
  <c r="R66" i="5"/>
  <c r="Q67" i="5"/>
  <c r="P68" i="5"/>
  <c r="R70" i="5"/>
  <c r="Q71" i="5"/>
  <c r="P72" i="5"/>
  <c r="R74" i="5"/>
  <c r="Q75" i="5"/>
  <c r="P76" i="5"/>
  <c r="R78" i="5"/>
  <c r="Q79" i="5"/>
  <c r="P80" i="5"/>
  <c r="R82" i="5"/>
  <c r="Q83" i="5"/>
  <c r="P84" i="5"/>
  <c r="R86" i="5"/>
  <c r="Q87" i="5"/>
  <c r="P88" i="5"/>
  <c r="R90" i="5"/>
  <c r="Q91" i="5"/>
  <c r="P92" i="5"/>
  <c r="R94" i="5"/>
  <c r="Q95" i="5"/>
  <c r="P96" i="5"/>
  <c r="R98" i="5"/>
  <c r="Q99" i="5"/>
  <c r="P100" i="5"/>
  <c r="R102" i="5"/>
  <c r="Q103" i="5"/>
  <c r="P104" i="5"/>
  <c r="R106" i="5"/>
  <c r="Q107" i="5"/>
  <c r="P108" i="5"/>
  <c r="R110" i="5"/>
  <c r="Q111" i="5"/>
  <c r="P112" i="5"/>
  <c r="R114" i="5"/>
  <c r="Q115" i="5"/>
  <c r="P116" i="5"/>
  <c r="R118" i="5"/>
  <c r="Q119" i="5"/>
  <c r="P120" i="5"/>
  <c r="R122" i="5"/>
  <c r="P124" i="5"/>
  <c r="R126" i="5"/>
  <c r="R227" i="5"/>
  <c r="R230" i="5"/>
  <c r="R259" i="5"/>
  <c r="R262" i="5"/>
  <c r="N305" i="5"/>
  <c r="N301" i="5"/>
  <c r="N297" i="5"/>
  <c r="N293" i="5"/>
  <c r="N289" i="5"/>
  <c r="N285" i="5"/>
  <c r="N281" i="5"/>
  <c r="N304" i="5"/>
  <c r="N300" i="5"/>
  <c r="N296" i="5"/>
  <c r="N292" i="5"/>
  <c r="N288" i="5"/>
  <c r="N284" i="5"/>
  <c r="N280" i="5"/>
  <c r="N275" i="5"/>
  <c r="N271" i="5"/>
  <c r="N279" i="5"/>
  <c r="N278" i="5"/>
  <c r="N274" i="5"/>
  <c r="N270" i="5"/>
  <c r="N266" i="5"/>
  <c r="N265" i="5"/>
  <c r="N261" i="5"/>
  <c r="N257" i="5"/>
  <c r="N253" i="5"/>
  <c r="N249" i="5"/>
  <c r="N245" i="5"/>
  <c r="N241" i="5"/>
  <c r="N237" i="5"/>
  <c r="N233" i="5"/>
  <c r="N229" i="5"/>
  <c r="N225" i="5"/>
  <c r="N277" i="5"/>
  <c r="N276" i="5"/>
  <c r="N273" i="5"/>
  <c r="N272" i="5"/>
  <c r="N269" i="5"/>
  <c r="N267" i="5"/>
  <c r="N264" i="5"/>
  <c r="N260" i="5"/>
  <c r="N256" i="5"/>
  <c r="H3" i="5" s="1"/>
  <c r="N252" i="5"/>
  <c r="N248" i="5"/>
  <c r="N244" i="5"/>
  <c r="N240" i="5"/>
  <c r="N236" i="5"/>
  <c r="N232" i="5"/>
  <c r="N228" i="5"/>
  <c r="N303" i="5"/>
  <c r="N302" i="5"/>
  <c r="N295" i="5"/>
  <c r="N294" i="5"/>
  <c r="N287" i="5"/>
  <c r="N286" i="5"/>
  <c r="N223" i="5"/>
  <c r="N221" i="5"/>
  <c r="N217" i="5"/>
  <c r="N263" i="5"/>
  <c r="N262" i="5"/>
  <c r="N259" i="5"/>
  <c r="N258" i="5"/>
  <c r="N255" i="5"/>
  <c r="N254" i="5"/>
  <c r="N251" i="5"/>
  <c r="N250" i="5"/>
  <c r="N247" i="5"/>
  <c r="N246" i="5"/>
  <c r="N243" i="5"/>
  <c r="N242" i="5"/>
  <c r="N239" i="5"/>
  <c r="N238" i="5"/>
  <c r="N235" i="5"/>
  <c r="N234" i="5"/>
  <c r="N231" i="5"/>
  <c r="N230" i="5"/>
  <c r="N227" i="5"/>
  <c r="N226" i="5"/>
  <c r="N224" i="5"/>
  <c r="N220" i="5"/>
  <c r="N216" i="5"/>
  <c r="N306" i="5"/>
  <c r="N299" i="5"/>
  <c r="N298" i="5"/>
  <c r="N291" i="5"/>
  <c r="N290" i="5"/>
  <c r="N283" i="5"/>
  <c r="N282" i="5"/>
  <c r="N222" i="5"/>
  <c r="N219" i="5"/>
  <c r="N218" i="5"/>
  <c r="N211" i="5"/>
  <c r="N207" i="5"/>
  <c r="N203" i="5"/>
  <c r="N199" i="5"/>
  <c r="N195" i="5"/>
  <c r="N191" i="5"/>
  <c r="N187" i="5"/>
  <c r="N183" i="5"/>
  <c r="N179" i="5"/>
  <c r="N175" i="5"/>
  <c r="N171" i="5"/>
  <c r="N214" i="5"/>
  <c r="N210" i="5"/>
  <c r="N206" i="5"/>
  <c r="N202" i="5"/>
  <c r="N198" i="5"/>
  <c r="N194" i="5"/>
  <c r="N190" i="5"/>
  <c r="N186" i="5"/>
  <c r="N182" i="5"/>
  <c r="N178" i="5"/>
  <c r="N174" i="5"/>
  <c r="N170" i="5"/>
  <c r="N268" i="5"/>
  <c r="N213" i="5"/>
  <c r="N209" i="5"/>
  <c r="N205" i="5"/>
  <c r="N201" i="5"/>
  <c r="N197" i="5"/>
  <c r="N193" i="5"/>
  <c r="N189" i="5"/>
  <c r="N185" i="5"/>
  <c r="N181" i="5"/>
  <c r="N177" i="5"/>
  <c r="N173" i="5"/>
  <c r="N169" i="5"/>
  <c r="N167" i="5"/>
  <c r="N163" i="5"/>
  <c r="N159" i="5"/>
  <c r="N155" i="5"/>
  <c r="N151" i="5"/>
  <c r="N147" i="5"/>
  <c r="N143" i="5"/>
  <c r="N139" i="5"/>
  <c r="N135" i="5"/>
  <c r="H4" i="5" s="1"/>
  <c r="N131" i="5"/>
  <c r="N166" i="5"/>
  <c r="N162" i="5"/>
  <c r="N158" i="5"/>
  <c r="N154" i="5"/>
  <c r="N150" i="5"/>
  <c r="N146" i="5"/>
  <c r="N142" i="5"/>
  <c r="N138" i="5"/>
  <c r="N134" i="5"/>
  <c r="N130" i="5"/>
  <c r="N215" i="5"/>
  <c r="N212" i="5"/>
  <c r="N208" i="5"/>
  <c r="N204" i="5"/>
  <c r="N200" i="5"/>
  <c r="N196" i="5"/>
  <c r="N192" i="5"/>
  <c r="N188" i="5"/>
  <c r="N184" i="5"/>
  <c r="N180" i="5"/>
  <c r="N176" i="5"/>
  <c r="N172" i="5"/>
  <c r="N168" i="5"/>
  <c r="N165" i="5"/>
  <c r="N161" i="5"/>
  <c r="H5" i="5" s="1"/>
  <c r="N157" i="5"/>
  <c r="N153" i="5"/>
  <c r="N149" i="5"/>
  <c r="N145" i="5"/>
  <c r="N141" i="5"/>
  <c r="N137" i="5"/>
  <c r="N133" i="5"/>
  <c r="N129" i="5"/>
  <c r="N125" i="5"/>
  <c r="N121" i="5"/>
  <c r="N117" i="5"/>
  <c r="N113" i="5"/>
  <c r="N109" i="5"/>
  <c r="N105" i="5"/>
  <c r="N101" i="5"/>
  <c r="N97" i="5"/>
  <c r="N93" i="5"/>
  <c r="N89" i="5"/>
  <c r="N85" i="5"/>
  <c r="N81" i="5"/>
  <c r="N77" i="5"/>
  <c r="N73" i="5"/>
  <c r="N69" i="5"/>
  <c r="N65" i="5"/>
  <c r="N61" i="5"/>
  <c r="N57" i="5"/>
  <c r="N53" i="5"/>
  <c r="N49" i="5"/>
  <c r="N45" i="5"/>
  <c r="N41" i="5"/>
  <c r="N37" i="5"/>
  <c r="N33" i="5"/>
  <c r="N29" i="5"/>
  <c r="N124" i="5"/>
  <c r="N120" i="5"/>
  <c r="N116" i="5"/>
  <c r="N112" i="5"/>
  <c r="N108" i="5"/>
  <c r="N104" i="5"/>
  <c r="N100" i="5"/>
  <c r="N96" i="5"/>
  <c r="N92" i="5"/>
  <c r="N88" i="5"/>
  <c r="N84" i="5"/>
  <c r="N80" i="5"/>
  <c r="N76" i="5"/>
  <c r="N72" i="5"/>
  <c r="N68" i="5"/>
  <c r="N64" i="5"/>
  <c r="N60" i="5"/>
  <c r="N56" i="5"/>
  <c r="N52" i="5"/>
  <c r="N48" i="5"/>
  <c r="N44" i="5"/>
  <c r="N40" i="5"/>
  <c r="N36" i="5"/>
  <c r="N32" i="5"/>
  <c r="N128" i="5"/>
  <c r="N127" i="5"/>
  <c r="N123" i="5"/>
  <c r="N119" i="5"/>
  <c r="N115" i="5"/>
  <c r="N111" i="5"/>
  <c r="N107" i="5"/>
  <c r="N103" i="5"/>
  <c r="N99" i="5"/>
  <c r="N95" i="5"/>
  <c r="N91" i="5"/>
  <c r="N87" i="5"/>
  <c r="N83" i="5"/>
  <c r="N79" i="5"/>
  <c r="N75" i="5"/>
  <c r="N71" i="5"/>
  <c r="N67" i="5"/>
  <c r="N63" i="5"/>
  <c r="N59" i="5"/>
  <c r="N55" i="5"/>
  <c r="N51" i="5"/>
  <c r="N47" i="5"/>
  <c r="N43" i="5"/>
  <c r="N39" i="5"/>
  <c r="N35" i="5"/>
  <c r="R18" i="5"/>
  <c r="N22" i="5"/>
  <c r="R26" i="5"/>
  <c r="N30" i="5"/>
  <c r="R246" i="5"/>
  <c r="M306" i="5"/>
  <c r="M302" i="5"/>
  <c r="M298" i="5"/>
  <c r="M294" i="5"/>
  <c r="M290" i="5"/>
  <c r="M286" i="5"/>
  <c r="M282" i="5"/>
  <c r="M305" i="5"/>
  <c r="M301" i="5"/>
  <c r="M297" i="5"/>
  <c r="M293" i="5"/>
  <c r="M289" i="5"/>
  <c r="M285" i="5"/>
  <c r="M281" i="5"/>
  <c r="M276" i="5"/>
  <c r="M272" i="5"/>
  <c r="M275" i="5"/>
  <c r="M271" i="5"/>
  <c r="M267" i="5"/>
  <c r="M279" i="5"/>
  <c r="M268" i="5"/>
  <c r="M262" i="5"/>
  <c r="M258" i="5"/>
  <c r="M254" i="5"/>
  <c r="M250" i="5"/>
  <c r="M246" i="5"/>
  <c r="M242" i="5"/>
  <c r="M238" i="5"/>
  <c r="M234" i="5"/>
  <c r="M230" i="5"/>
  <c r="M226" i="5"/>
  <c r="M265" i="5"/>
  <c r="M261" i="5"/>
  <c r="M257" i="5"/>
  <c r="M253" i="5"/>
  <c r="M249" i="5"/>
  <c r="M245" i="5"/>
  <c r="M241" i="5"/>
  <c r="M237" i="5"/>
  <c r="M233" i="5"/>
  <c r="M229" i="5"/>
  <c r="M300" i="5"/>
  <c r="M292" i="5"/>
  <c r="M284" i="5"/>
  <c r="M225" i="5"/>
  <c r="M222" i="5"/>
  <c r="M218" i="5"/>
  <c r="M303" i="5"/>
  <c r="M295" i="5"/>
  <c r="M287" i="5"/>
  <c r="M278" i="5"/>
  <c r="M274" i="5"/>
  <c r="M270" i="5"/>
  <c r="M223" i="5"/>
  <c r="M221" i="5"/>
  <c r="M217" i="5"/>
  <c r="M304" i="5"/>
  <c r="M296" i="5"/>
  <c r="M288" i="5"/>
  <c r="M280" i="5"/>
  <c r="M277" i="5"/>
  <c r="M273" i="5"/>
  <c r="M269" i="5"/>
  <c r="M266" i="5"/>
  <c r="M264" i="5"/>
  <c r="M263" i="5"/>
  <c r="M260" i="5"/>
  <c r="M259" i="5"/>
  <c r="M256" i="5"/>
  <c r="G3" i="5" s="1"/>
  <c r="M255" i="5"/>
  <c r="M252" i="5"/>
  <c r="M251" i="5"/>
  <c r="M248" i="5"/>
  <c r="M247" i="5"/>
  <c r="M244" i="5"/>
  <c r="M243" i="5"/>
  <c r="M240" i="5"/>
  <c r="M239" i="5"/>
  <c r="M236" i="5"/>
  <c r="M235" i="5"/>
  <c r="M232" i="5"/>
  <c r="M231" i="5"/>
  <c r="M228" i="5"/>
  <c r="M227" i="5"/>
  <c r="M224" i="5"/>
  <c r="M215" i="5"/>
  <c r="M212" i="5"/>
  <c r="M208" i="5"/>
  <c r="M204" i="5"/>
  <c r="M200" i="5"/>
  <c r="M196" i="5"/>
  <c r="M192" i="5"/>
  <c r="M188" i="5"/>
  <c r="M184" i="5"/>
  <c r="M180" i="5"/>
  <c r="M176" i="5"/>
  <c r="M172" i="5"/>
  <c r="M168" i="5"/>
  <c r="M299" i="5"/>
  <c r="M283" i="5"/>
  <c r="M220" i="5"/>
  <c r="M219" i="5"/>
  <c r="M216" i="5"/>
  <c r="M211" i="5"/>
  <c r="M207" i="5"/>
  <c r="M203" i="5"/>
  <c r="M199" i="5"/>
  <c r="M195" i="5"/>
  <c r="M191" i="5"/>
  <c r="M187" i="5"/>
  <c r="M183" i="5"/>
  <c r="M179" i="5"/>
  <c r="M175" i="5"/>
  <c r="M171" i="5"/>
  <c r="M214" i="5"/>
  <c r="M210" i="5"/>
  <c r="M206" i="5"/>
  <c r="M202" i="5"/>
  <c r="M198" i="5"/>
  <c r="M194" i="5"/>
  <c r="M190" i="5"/>
  <c r="M186" i="5"/>
  <c r="M182" i="5"/>
  <c r="M178" i="5"/>
  <c r="M174" i="5"/>
  <c r="M170" i="5"/>
  <c r="M164" i="5"/>
  <c r="M160" i="5"/>
  <c r="M156" i="5"/>
  <c r="M152" i="5"/>
  <c r="M148" i="5"/>
  <c r="M144" i="5"/>
  <c r="M140" i="5"/>
  <c r="M136" i="5"/>
  <c r="M132" i="5"/>
  <c r="M291" i="5"/>
  <c r="M167" i="5"/>
  <c r="M163" i="5"/>
  <c r="M159" i="5"/>
  <c r="M155" i="5"/>
  <c r="M151" i="5"/>
  <c r="M147" i="5"/>
  <c r="M143" i="5"/>
  <c r="M139" i="5"/>
  <c r="M135" i="5"/>
  <c r="G4" i="5" s="1"/>
  <c r="M131" i="5"/>
  <c r="M127" i="5"/>
  <c r="M213" i="5"/>
  <c r="M209" i="5"/>
  <c r="M205" i="5"/>
  <c r="M201" i="5"/>
  <c r="M197" i="5"/>
  <c r="M193" i="5"/>
  <c r="M189" i="5"/>
  <c r="M185" i="5"/>
  <c r="M181" i="5"/>
  <c r="M177" i="5"/>
  <c r="M173" i="5"/>
  <c r="M169" i="5"/>
  <c r="M166" i="5"/>
  <c r="M162" i="5"/>
  <c r="M158" i="5"/>
  <c r="M154" i="5"/>
  <c r="M150" i="5"/>
  <c r="M146" i="5"/>
  <c r="M142" i="5"/>
  <c r="M138" i="5"/>
  <c r="M134" i="5"/>
  <c r="M130" i="5"/>
  <c r="M126" i="5"/>
  <c r="M122" i="5"/>
  <c r="M118" i="5"/>
  <c r="M114" i="5"/>
  <c r="M110" i="5"/>
  <c r="M106" i="5"/>
  <c r="M102" i="5"/>
  <c r="M98" i="5"/>
  <c r="M94" i="5"/>
  <c r="M90" i="5"/>
  <c r="M86" i="5"/>
  <c r="M82" i="5"/>
  <c r="M78" i="5"/>
  <c r="M74" i="5"/>
  <c r="M70" i="5"/>
  <c r="M66" i="5"/>
  <c r="M62" i="5"/>
  <c r="M58" i="5"/>
  <c r="M54" i="5"/>
  <c r="M50" i="5"/>
  <c r="M46" i="5"/>
  <c r="M42" i="5"/>
  <c r="M38" i="5"/>
  <c r="M34" i="5"/>
  <c r="M30" i="5"/>
  <c r="M125" i="5"/>
  <c r="M121" i="5"/>
  <c r="M117" i="5"/>
  <c r="M113" i="5"/>
  <c r="M109" i="5"/>
  <c r="M105" i="5"/>
  <c r="M101" i="5"/>
  <c r="M97" i="5"/>
  <c r="M93" i="5"/>
  <c r="M89" i="5"/>
  <c r="M85" i="5"/>
  <c r="M81" i="5"/>
  <c r="M77" i="5"/>
  <c r="M73" i="5"/>
  <c r="M69" i="5"/>
  <c r="M65" i="5"/>
  <c r="M61" i="5"/>
  <c r="M57" i="5"/>
  <c r="M53" i="5"/>
  <c r="M49" i="5"/>
  <c r="M45" i="5"/>
  <c r="M41" i="5"/>
  <c r="M37" i="5"/>
  <c r="M33" i="5"/>
  <c r="M124" i="5"/>
  <c r="M120" i="5"/>
  <c r="M116" i="5"/>
  <c r="M112" i="5"/>
  <c r="M108" i="5"/>
  <c r="M104" i="5"/>
  <c r="M100" i="5"/>
  <c r="M96" i="5"/>
  <c r="M92" i="5"/>
  <c r="M88" i="5"/>
  <c r="M84" i="5"/>
  <c r="M80" i="5"/>
  <c r="M76" i="5"/>
  <c r="M72" i="5"/>
  <c r="M68" i="5"/>
  <c r="M64" i="5"/>
  <c r="M60" i="5"/>
  <c r="M56" i="5"/>
  <c r="M52" i="5"/>
  <c r="M48" i="5"/>
  <c r="M44" i="5"/>
  <c r="M40" i="5"/>
  <c r="M36" i="5"/>
  <c r="M32" i="5"/>
  <c r="Q306" i="5"/>
  <c r="Q302" i="5"/>
  <c r="Q298" i="5"/>
  <c r="Q294" i="5"/>
  <c r="Q290" i="5"/>
  <c r="Q286" i="5"/>
  <c r="Q282" i="5"/>
  <c r="Q305" i="5"/>
  <c r="Q301" i="5"/>
  <c r="Q297" i="5"/>
  <c r="Q293" i="5"/>
  <c r="Q289" i="5"/>
  <c r="Q285" i="5"/>
  <c r="Q281" i="5"/>
  <c r="Q276" i="5"/>
  <c r="Q272" i="5"/>
  <c r="Q304" i="5"/>
  <c r="Q303" i="5"/>
  <c r="Q300" i="5"/>
  <c r="Q299" i="5"/>
  <c r="Q296" i="5"/>
  <c r="Q295" i="5"/>
  <c r="Q292" i="5"/>
  <c r="Q291" i="5"/>
  <c r="Q288" i="5"/>
  <c r="Q287" i="5"/>
  <c r="Q284" i="5"/>
  <c r="Q283" i="5"/>
  <c r="Q280" i="5"/>
  <c r="Q275" i="5"/>
  <c r="Q271" i="5"/>
  <c r="Q267" i="5"/>
  <c r="Q278" i="5"/>
  <c r="Q277" i="5"/>
  <c r="Q274" i="5"/>
  <c r="Q273" i="5"/>
  <c r="Q270" i="5"/>
  <c r="Q269" i="5"/>
  <c r="Q266" i="5"/>
  <c r="Q262" i="5"/>
  <c r="Q258" i="5"/>
  <c r="Q254" i="5"/>
  <c r="Q250" i="5"/>
  <c r="Q246" i="5"/>
  <c r="Q242" i="5"/>
  <c r="Q238" i="5"/>
  <c r="Q234" i="5"/>
  <c r="Q230" i="5"/>
  <c r="Q226" i="5"/>
  <c r="Q268" i="5"/>
  <c r="Q261" i="5"/>
  <c r="Q257" i="5"/>
  <c r="Q253" i="5"/>
  <c r="Q249" i="5"/>
  <c r="Q245" i="5"/>
  <c r="Q241" i="5"/>
  <c r="Q237" i="5"/>
  <c r="Q233" i="5"/>
  <c r="Q229" i="5"/>
  <c r="Q225" i="5"/>
  <c r="Q264" i="5"/>
  <c r="Q263" i="5"/>
  <c r="Q260" i="5"/>
  <c r="Q259" i="5"/>
  <c r="Q256" i="5"/>
  <c r="K3" i="5" s="1"/>
  <c r="Q255" i="5"/>
  <c r="Q252" i="5"/>
  <c r="Q251" i="5"/>
  <c r="Q248" i="5"/>
  <c r="Q247" i="5"/>
  <c r="Q244" i="5"/>
  <c r="Q243" i="5"/>
  <c r="Q240" i="5"/>
  <c r="Q239" i="5"/>
  <c r="Q236" i="5"/>
  <c r="Q235" i="5"/>
  <c r="Q232" i="5"/>
  <c r="Q231" i="5"/>
  <c r="Q228" i="5"/>
  <c r="Q227" i="5"/>
  <c r="Q222" i="5"/>
  <c r="Q218" i="5"/>
  <c r="Q214" i="5"/>
  <c r="Q279" i="5"/>
  <c r="Q221" i="5"/>
  <c r="Q217" i="5"/>
  <c r="Q265" i="5"/>
  <c r="Q212" i="5"/>
  <c r="Q208" i="5"/>
  <c r="Q204" i="5"/>
  <c r="Q200" i="5"/>
  <c r="Q196" i="5"/>
  <c r="Q192" i="5"/>
  <c r="Q188" i="5"/>
  <c r="Q184" i="5"/>
  <c r="Q180" i="5"/>
  <c r="Q176" i="5"/>
  <c r="Q172" i="5"/>
  <c r="Q168" i="5"/>
  <c r="Q223" i="5"/>
  <c r="Q215" i="5"/>
  <c r="Q211" i="5"/>
  <c r="Q207" i="5"/>
  <c r="Q203" i="5"/>
  <c r="Q199" i="5"/>
  <c r="Q195" i="5"/>
  <c r="Q191" i="5"/>
  <c r="Q187" i="5"/>
  <c r="Q183" i="5"/>
  <c r="Q179" i="5"/>
  <c r="Q175" i="5"/>
  <c r="Q171" i="5"/>
  <c r="Q210" i="5"/>
  <c r="Q206" i="5"/>
  <c r="Q202" i="5"/>
  <c r="Q198" i="5"/>
  <c r="Q194" i="5"/>
  <c r="Q190" i="5"/>
  <c r="Q186" i="5"/>
  <c r="Q182" i="5"/>
  <c r="Q178" i="5"/>
  <c r="Q174" i="5"/>
  <c r="Q170" i="5"/>
  <c r="Q224" i="5"/>
  <c r="Q164" i="5"/>
  <c r="Q160" i="5"/>
  <c r="Q156" i="5"/>
  <c r="Q152" i="5"/>
  <c r="Q148" i="5"/>
  <c r="Q144" i="5"/>
  <c r="Q140" i="5"/>
  <c r="Q136" i="5"/>
  <c r="Q132" i="5"/>
  <c r="Q220" i="5"/>
  <c r="Q213" i="5"/>
  <c r="Q209" i="5"/>
  <c r="Q205" i="5"/>
  <c r="Q201" i="5"/>
  <c r="Q197" i="5"/>
  <c r="Q193" i="5"/>
  <c r="Q189" i="5"/>
  <c r="Q185" i="5"/>
  <c r="Q181" i="5"/>
  <c r="Q177" i="5"/>
  <c r="Q173" i="5"/>
  <c r="Q169" i="5"/>
  <c r="Q163" i="5"/>
  <c r="Q159" i="5"/>
  <c r="Q155" i="5"/>
  <c r="Q151" i="5"/>
  <c r="Q147" i="5"/>
  <c r="Q143" i="5"/>
  <c r="Q139" i="5"/>
  <c r="Q135" i="5"/>
  <c r="K4" i="5" s="1"/>
  <c r="Q131" i="5"/>
  <c r="Q127" i="5"/>
  <c r="Q167" i="5"/>
  <c r="Q166" i="5"/>
  <c r="Q162" i="5"/>
  <c r="Q158" i="5"/>
  <c r="Q154" i="5"/>
  <c r="Q150" i="5"/>
  <c r="Q146" i="5"/>
  <c r="Q142" i="5"/>
  <c r="Q138" i="5"/>
  <c r="Q134" i="5"/>
  <c r="Q130" i="5"/>
  <c r="Q126" i="5"/>
  <c r="Q122" i="5"/>
  <c r="Q118" i="5"/>
  <c r="Q114" i="5"/>
  <c r="Q110" i="5"/>
  <c r="Q106" i="5"/>
  <c r="Q102" i="5"/>
  <c r="Q98" i="5"/>
  <c r="Q94" i="5"/>
  <c r="Q90" i="5"/>
  <c r="Q86" i="5"/>
  <c r="Q82" i="5"/>
  <c r="Q78" i="5"/>
  <c r="Q74" i="5"/>
  <c r="Q70" i="5"/>
  <c r="Q66" i="5"/>
  <c r="Q62" i="5"/>
  <c r="Q58" i="5"/>
  <c r="Q54" i="5"/>
  <c r="Q50" i="5"/>
  <c r="Q46" i="5"/>
  <c r="Q42" i="5"/>
  <c r="Q38" i="5"/>
  <c r="Q34" i="5"/>
  <c r="Q30" i="5"/>
  <c r="Q219" i="5"/>
  <c r="Q216" i="5"/>
  <c r="Q128" i="5"/>
  <c r="Q125" i="5"/>
  <c r="Q121" i="5"/>
  <c r="Q117" i="5"/>
  <c r="Q113" i="5"/>
  <c r="Q109" i="5"/>
  <c r="Q105" i="5"/>
  <c r="Q101" i="5"/>
  <c r="Q97" i="5"/>
  <c r="Q93" i="5"/>
  <c r="Q89" i="5"/>
  <c r="Q85" i="5"/>
  <c r="Q81" i="5"/>
  <c r="Q77" i="5"/>
  <c r="Q73" i="5"/>
  <c r="Q69" i="5"/>
  <c r="Q65" i="5"/>
  <c r="Q61" i="5"/>
  <c r="Q57" i="5"/>
  <c r="Q53" i="5"/>
  <c r="Q49" i="5"/>
  <c r="Q45" i="5"/>
  <c r="Q41" i="5"/>
  <c r="Q37" i="5"/>
  <c r="Q33" i="5"/>
  <c r="Q165" i="5"/>
  <c r="Q161" i="5"/>
  <c r="K5" i="5" s="1"/>
  <c r="Q157" i="5"/>
  <c r="Q153" i="5"/>
  <c r="Q149" i="5"/>
  <c r="Q145" i="5"/>
  <c r="Q141" i="5"/>
  <c r="Q137" i="5"/>
  <c r="Q133" i="5"/>
  <c r="Q129" i="5"/>
  <c r="Q124" i="5"/>
  <c r="Q120" i="5"/>
  <c r="Q116" i="5"/>
  <c r="Q112" i="5"/>
  <c r="Q108" i="5"/>
  <c r="Q104" i="5"/>
  <c r="Q100" i="5"/>
  <c r="Q96" i="5"/>
  <c r="Q92" i="5"/>
  <c r="Q88" i="5"/>
  <c r="Q84" i="5"/>
  <c r="Q80" i="5"/>
  <c r="Q76" i="5"/>
  <c r="Q72" i="5"/>
  <c r="Q68" i="5"/>
  <c r="Q64" i="5"/>
  <c r="Q60" i="5"/>
  <c r="Q56" i="5"/>
  <c r="Q52" i="5"/>
  <c r="Q48" i="5"/>
  <c r="Q44" i="5"/>
  <c r="Q40" i="5"/>
  <c r="Q36" i="5"/>
  <c r="Q32" i="5"/>
  <c r="P11" i="5"/>
  <c r="O12" i="5"/>
  <c r="N13" i="5"/>
  <c r="R13" i="5"/>
  <c r="M14" i="5"/>
  <c r="Q14" i="5"/>
  <c r="P15" i="5"/>
  <c r="O16" i="5"/>
  <c r="N17" i="5"/>
  <c r="R17" i="5"/>
  <c r="M18" i="5"/>
  <c r="Q18" i="5"/>
  <c r="P19" i="5"/>
  <c r="O20" i="5"/>
  <c r="N21" i="5"/>
  <c r="R21" i="5"/>
  <c r="M22" i="5"/>
  <c r="Q22" i="5"/>
  <c r="P23" i="5"/>
  <c r="O24" i="5"/>
  <c r="N25" i="5"/>
  <c r="R25" i="5"/>
  <c r="M26" i="5"/>
  <c r="Q26" i="5"/>
  <c r="P27" i="5"/>
  <c r="O28" i="5"/>
  <c r="Q29" i="5"/>
  <c r="M31" i="5"/>
  <c r="N132" i="5"/>
  <c r="N136" i="5"/>
  <c r="N140" i="5"/>
  <c r="N144" i="5"/>
  <c r="N148" i="5"/>
  <c r="N152" i="5"/>
  <c r="N156" i="5"/>
  <c r="N160" i="5"/>
  <c r="N164" i="5"/>
  <c r="Q33" i="4"/>
  <c r="O39" i="4"/>
  <c r="Q106" i="4"/>
  <c r="Q125" i="4"/>
  <c r="Q141" i="4"/>
  <c r="R144" i="4"/>
  <c r="R12" i="4"/>
  <c r="M17" i="4"/>
  <c r="R20" i="4"/>
  <c r="M25" i="4"/>
  <c r="O27" i="4"/>
  <c r="R32" i="4"/>
  <c r="N36" i="4"/>
  <c r="Q37" i="4"/>
  <c r="M41" i="4"/>
  <c r="O43" i="4"/>
  <c r="M45" i="4"/>
  <c r="O47" i="4"/>
  <c r="M49" i="4"/>
  <c r="O51" i="4"/>
  <c r="M53" i="4"/>
  <c r="O55" i="4"/>
  <c r="M57" i="4"/>
  <c r="O59" i="4"/>
  <c r="M61" i="4"/>
  <c r="O63" i="4"/>
  <c r="M65" i="4"/>
  <c r="O67" i="4"/>
  <c r="M69" i="4"/>
  <c r="O71" i="4"/>
  <c r="M73" i="4"/>
  <c r="O75" i="4"/>
  <c r="M77" i="4"/>
  <c r="O79" i="4"/>
  <c r="M81" i="4"/>
  <c r="O83" i="4"/>
  <c r="M85" i="4"/>
  <c r="O87" i="4"/>
  <c r="M89" i="4"/>
  <c r="O91" i="4"/>
  <c r="M93" i="4"/>
  <c r="O95" i="4"/>
  <c r="M97" i="4"/>
  <c r="O99" i="4"/>
  <c r="M101" i="4"/>
  <c r="O103" i="4"/>
  <c r="M105" i="4"/>
  <c r="O113" i="4"/>
  <c r="Q129" i="4"/>
  <c r="Q145" i="4"/>
  <c r="Q13" i="4"/>
  <c r="O23" i="4"/>
  <c r="O11" i="4"/>
  <c r="P14" i="4"/>
  <c r="N16" i="4"/>
  <c r="Q17" i="4"/>
  <c r="O19" i="4"/>
  <c r="P22" i="4"/>
  <c r="N24" i="4"/>
  <c r="Q25" i="4"/>
  <c r="M29" i="4"/>
  <c r="O31" i="4"/>
  <c r="R36" i="4"/>
  <c r="N40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17" i="4"/>
  <c r="Q133" i="4"/>
  <c r="K3" i="4" s="1"/>
  <c r="O15" i="4"/>
  <c r="O109" i="4"/>
  <c r="M13" i="4"/>
  <c r="R16" i="4"/>
  <c r="M21" i="4"/>
  <c r="R24" i="4"/>
  <c r="N28" i="4"/>
  <c r="Q29" i="4"/>
  <c r="O35" i="4"/>
  <c r="R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Q121" i="4"/>
  <c r="P26" i="4"/>
  <c r="P30" i="4"/>
  <c r="P34" i="4"/>
  <c r="P38" i="4"/>
  <c r="P42" i="4"/>
  <c r="R44" i="4"/>
  <c r="P46" i="4"/>
  <c r="R48" i="4"/>
  <c r="P50" i="4"/>
  <c r="R52" i="4"/>
  <c r="P54" i="4"/>
  <c r="R56" i="4"/>
  <c r="P58" i="4"/>
  <c r="R60" i="4"/>
  <c r="P62" i="4"/>
  <c r="R64" i="4"/>
  <c r="P66" i="4"/>
  <c r="R68" i="4"/>
  <c r="P70" i="4"/>
  <c r="R72" i="4"/>
  <c r="P74" i="4"/>
  <c r="R76" i="4"/>
  <c r="P78" i="4"/>
  <c r="R80" i="4"/>
  <c r="P82" i="4"/>
  <c r="R84" i="4"/>
  <c r="P86" i="4"/>
  <c r="R88" i="4"/>
  <c r="P90" i="4"/>
  <c r="R92" i="4"/>
  <c r="P94" i="4"/>
  <c r="R96" i="4"/>
  <c r="P98" i="4"/>
  <c r="R100" i="4"/>
  <c r="P102" i="4"/>
  <c r="R104" i="4"/>
  <c r="P114" i="4"/>
  <c r="R116" i="4"/>
  <c r="P118" i="4"/>
  <c r="R120" i="4"/>
  <c r="P122" i="4"/>
  <c r="R124" i="4"/>
  <c r="P126" i="4"/>
  <c r="R128" i="4"/>
  <c r="P130" i="4"/>
  <c r="R132" i="4"/>
  <c r="P134" i="4"/>
  <c r="R136" i="4"/>
  <c r="P138" i="4"/>
  <c r="J4" i="4" s="1"/>
  <c r="R140" i="4"/>
  <c r="P142" i="4"/>
  <c r="P146" i="4"/>
  <c r="P303" i="4"/>
  <c r="P299" i="4"/>
  <c r="P295" i="4"/>
  <c r="P291" i="4"/>
  <c r="P287" i="4"/>
  <c r="P283" i="4"/>
  <c r="P306" i="4"/>
  <c r="J5" i="4" s="1"/>
  <c r="P302" i="4"/>
  <c r="P298" i="4"/>
  <c r="P294" i="4"/>
  <c r="P290" i="4"/>
  <c r="P286" i="4"/>
  <c r="P282" i="4"/>
  <c r="P305" i="4"/>
  <c r="P301" i="4"/>
  <c r="P297" i="4"/>
  <c r="P293" i="4"/>
  <c r="P289" i="4"/>
  <c r="P285" i="4"/>
  <c r="P281" i="4"/>
  <c r="P275" i="4"/>
  <c r="P271" i="4"/>
  <c r="P267" i="4"/>
  <c r="P263" i="4"/>
  <c r="P259" i="4"/>
  <c r="P255" i="4"/>
  <c r="P251" i="4"/>
  <c r="P278" i="4"/>
  <c r="P274" i="4"/>
  <c r="P270" i="4"/>
  <c r="P266" i="4"/>
  <c r="P262" i="4"/>
  <c r="P304" i="4"/>
  <c r="P300" i="4"/>
  <c r="P296" i="4"/>
  <c r="P292" i="4"/>
  <c r="P288" i="4"/>
  <c r="P284" i="4"/>
  <c r="P280" i="4"/>
  <c r="P277" i="4"/>
  <c r="P273" i="4"/>
  <c r="P269" i="4"/>
  <c r="P265" i="4"/>
  <c r="P261" i="4"/>
  <c r="P257" i="4"/>
  <c r="P258" i="4"/>
  <c r="P253" i="4"/>
  <c r="P247" i="4"/>
  <c r="P243" i="4"/>
  <c r="P239" i="4"/>
  <c r="P235" i="4"/>
  <c r="P231" i="4"/>
  <c r="P250" i="4"/>
  <c r="P246" i="4"/>
  <c r="P242" i="4"/>
  <c r="P276" i="4"/>
  <c r="P272" i="4"/>
  <c r="P268" i="4"/>
  <c r="P264" i="4"/>
  <c r="P260" i="4"/>
  <c r="P256" i="4"/>
  <c r="P254" i="4"/>
  <c r="P252" i="4"/>
  <c r="P249" i="4"/>
  <c r="P245" i="4"/>
  <c r="P241" i="4"/>
  <c r="P237" i="4"/>
  <c r="P233" i="4"/>
  <c r="P238" i="4"/>
  <c r="P234" i="4"/>
  <c r="P230" i="4"/>
  <c r="P228" i="4"/>
  <c r="P224" i="4"/>
  <c r="P220" i="4"/>
  <c r="P216" i="4"/>
  <c r="P212" i="4"/>
  <c r="P208" i="4"/>
  <c r="P204" i="4"/>
  <c r="P200" i="4"/>
  <c r="P196" i="4"/>
  <c r="P192" i="4"/>
  <c r="P188" i="4"/>
  <c r="P279" i="4"/>
  <c r="P248" i="4"/>
  <c r="P244" i="4"/>
  <c r="P227" i="4"/>
  <c r="P223" i="4"/>
  <c r="P219" i="4"/>
  <c r="P215" i="4"/>
  <c r="P211" i="4"/>
  <c r="P207" i="4"/>
  <c r="P203" i="4"/>
  <c r="P199" i="4"/>
  <c r="P195" i="4"/>
  <c r="P191" i="4"/>
  <c r="P240" i="4"/>
  <c r="P236" i="4"/>
  <c r="P232" i="4"/>
  <c r="P229" i="4"/>
  <c r="P226" i="4"/>
  <c r="P222" i="4"/>
  <c r="P218" i="4"/>
  <c r="P214" i="4"/>
  <c r="P210" i="4"/>
  <c r="P206" i="4"/>
  <c r="P202" i="4"/>
  <c r="P198" i="4"/>
  <c r="P194" i="4"/>
  <c r="P190" i="4"/>
  <c r="P186" i="4"/>
  <c r="P183" i="4"/>
  <c r="P179" i="4"/>
  <c r="P175" i="4"/>
  <c r="P171" i="4"/>
  <c r="P167" i="4"/>
  <c r="P163" i="4"/>
  <c r="P159" i="4"/>
  <c r="P155" i="4"/>
  <c r="P151" i="4"/>
  <c r="P147" i="4"/>
  <c r="P225" i="4"/>
  <c r="P221" i="4"/>
  <c r="P217" i="4"/>
  <c r="P213" i="4"/>
  <c r="P209" i="4"/>
  <c r="P205" i="4"/>
  <c r="P201" i="4"/>
  <c r="P197" i="4"/>
  <c r="P193" i="4"/>
  <c r="P189" i="4"/>
  <c r="P185" i="4"/>
  <c r="P182" i="4"/>
  <c r="P178" i="4"/>
  <c r="P174" i="4"/>
  <c r="P170" i="4"/>
  <c r="P166" i="4"/>
  <c r="P162" i="4"/>
  <c r="P158" i="4"/>
  <c r="P154" i="4"/>
  <c r="P181" i="4"/>
  <c r="P177" i="4"/>
  <c r="P173" i="4"/>
  <c r="P169" i="4"/>
  <c r="P165" i="4"/>
  <c r="P161" i="4"/>
  <c r="P157" i="4"/>
  <c r="P153" i="4"/>
  <c r="P149" i="4"/>
  <c r="P187" i="4"/>
  <c r="P145" i="4"/>
  <c r="P141" i="4"/>
  <c r="P137" i="4"/>
  <c r="P133" i="4"/>
  <c r="J3" i="4" s="1"/>
  <c r="P129" i="4"/>
  <c r="P125" i="4"/>
  <c r="P121" i="4"/>
  <c r="P117" i="4"/>
  <c r="P113" i="4"/>
  <c r="P109" i="4"/>
  <c r="P184" i="4"/>
  <c r="P180" i="4"/>
  <c r="P176" i="4"/>
  <c r="P172" i="4"/>
  <c r="P168" i="4"/>
  <c r="P164" i="4"/>
  <c r="P160" i="4"/>
  <c r="P156" i="4"/>
  <c r="P150" i="4"/>
  <c r="P144" i="4"/>
  <c r="P140" i="4"/>
  <c r="P136" i="4"/>
  <c r="P132" i="4"/>
  <c r="P128" i="4"/>
  <c r="P124" i="4"/>
  <c r="P120" i="4"/>
  <c r="P116" i="4"/>
  <c r="P143" i="4"/>
  <c r="P139" i="4"/>
  <c r="P135" i="4"/>
  <c r="P131" i="4"/>
  <c r="P127" i="4"/>
  <c r="P123" i="4"/>
  <c r="P119" i="4"/>
  <c r="P115" i="4"/>
  <c r="P111" i="4"/>
  <c r="P107" i="4"/>
  <c r="P106" i="4"/>
  <c r="P105" i="4"/>
  <c r="P101" i="4"/>
  <c r="P97" i="4"/>
  <c r="P93" i="4"/>
  <c r="P89" i="4"/>
  <c r="P85" i="4"/>
  <c r="P81" i="4"/>
  <c r="P77" i="4"/>
  <c r="P73" i="4"/>
  <c r="P69" i="4"/>
  <c r="P65" i="4"/>
  <c r="P61" i="4"/>
  <c r="P57" i="4"/>
  <c r="P53" i="4"/>
  <c r="P49" i="4"/>
  <c r="P45" i="4"/>
  <c r="P41" i="4"/>
  <c r="P37" i="4"/>
  <c r="P33" i="4"/>
  <c r="P29" i="4"/>
  <c r="P25" i="4"/>
  <c r="P21" i="4"/>
  <c r="P17" i="4"/>
  <c r="P13" i="4"/>
  <c r="P148" i="4"/>
  <c r="P112" i="4"/>
  <c r="P108" i="4"/>
  <c r="P104" i="4"/>
  <c r="P100" i="4"/>
  <c r="P96" i="4"/>
  <c r="P92" i="4"/>
  <c r="P88" i="4"/>
  <c r="P84" i="4"/>
  <c r="P80" i="4"/>
  <c r="P76" i="4"/>
  <c r="P72" i="4"/>
  <c r="P68" i="4"/>
  <c r="P64" i="4"/>
  <c r="P60" i="4"/>
  <c r="P56" i="4"/>
  <c r="P52" i="4"/>
  <c r="P48" i="4"/>
  <c r="P44" i="4"/>
  <c r="P40" i="4"/>
  <c r="P36" i="4"/>
  <c r="P32" i="4"/>
  <c r="P28" i="4"/>
  <c r="P24" i="4"/>
  <c r="P20" i="4"/>
  <c r="P16" i="4"/>
  <c r="P12" i="4"/>
  <c r="P103" i="4"/>
  <c r="P99" i="4"/>
  <c r="P95" i="4"/>
  <c r="P91" i="4"/>
  <c r="P87" i="4"/>
  <c r="P83" i="4"/>
  <c r="P79" i="4"/>
  <c r="P75" i="4"/>
  <c r="P71" i="4"/>
  <c r="P67" i="4"/>
  <c r="P63" i="4"/>
  <c r="P59" i="4"/>
  <c r="P55" i="4"/>
  <c r="P51" i="4"/>
  <c r="P47" i="4"/>
  <c r="P43" i="4"/>
  <c r="P39" i="4"/>
  <c r="P35" i="4"/>
  <c r="P31" i="4"/>
  <c r="P27" i="4"/>
  <c r="P23" i="4"/>
  <c r="P19" i="4"/>
  <c r="P15" i="4"/>
  <c r="P11" i="4"/>
  <c r="P110" i="4"/>
  <c r="M306" i="4"/>
  <c r="G5" i="4" s="1"/>
  <c r="M302" i="4"/>
  <c r="M298" i="4"/>
  <c r="M294" i="4"/>
  <c r="M290" i="4"/>
  <c r="M286" i="4"/>
  <c r="M282" i="4"/>
  <c r="M305" i="4"/>
  <c r="M301" i="4"/>
  <c r="M297" i="4"/>
  <c r="M293" i="4"/>
  <c r="M289" i="4"/>
  <c r="M285" i="4"/>
  <c r="M281" i="4"/>
  <c r="M304" i="4"/>
  <c r="M300" i="4"/>
  <c r="M296" i="4"/>
  <c r="M292" i="4"/>
  <c r="M288" i="4"/>
  <c r="M284" i="4"/>
  <c r="M280" i="4"/>
  <c r="M279" i="4"/>
  <c r="M278" i="4"/>
  <c r="M274" i="4"/>
  <c r="M270" i="4"/>
  <c r="M266" i="4"/>
  <c r="M262" i="4"/>
  <c r="M258" i="4"/>
  <c r="M254" i="4"/>
  <c r="M277" i="4"/>
  <c r="M273" i="4"/>
  <c r="M269" i="4"/>
  <c r="M265" i="4"/>
  <c r="M261" i="4"/>
  <c r="M276" i="4"/>
  <c r="M272" i="4"/>
  <c r="M268" i="4"/>
  <c r="M264" i="4"/>
  <c r="M260" i="4"/>
  <c r="M256" i="4"/>
  <c r="M252" i="4"/>
  <c r="M250" i="4"/>
  <c r="M246" i="4"/>
  <c r="M242" i="4"/>
  <c r="M238" i="4"/>
  <c r="M234" i="4"/>
  <c r="M230" i="4"/>
  <c r="M257" i="4"/>
  <c r="M249" i="4"/>
  <c r="M245" i="4"/>
  <c r="M253" i="4"/>
  <c r="M248" i="4"/>
  <c r="M244" i="4"/>
  <c r="M240" i="4"/>
  <c r="M236" i="4"/>
  <c r="M232" i="4"/>
  <c r="M255" i="4"/>
  <c r="M229" i="4"/>
  <c r="M227" i="4"/>
  <c r="M223" i="4"/>
  <c r="M219" i="4"/>
  <c r="M215" i="4"/>
  <c r="M211" i="4"/>
  <c r="M207" i="4"/>
  <c r="M203" i="4"/>
  <c r="M199" i="4"/>
  <c r="M195" i="4"/>
  <c r="M191" i="4"/>
  <c r="M187" i="4"/>
  <c r="M303" i="4"/>
  <c r="M295" i="4"/>
  <c r="M287" i="4"/>
  <c r="M275" i="4"/>
  <c r="M271" i="4"/>
  <c r="M267" i="4"/>
  <c r="M263" i="4"/>
  <c r="M241" i="4"/>
  <c r="M237" i="4"/>
  <c r="M233" i="4"/>
  <c r="M226" i="4"/>
  <c r="M222" i="4"/>
  <c r="M218" i="4"/>
  <c r="M214" i="4"/>
  <c r="M210" i="4"/>
  <c r="M206" i="4"/>
  <c r="M202" i="4"/>
  <c r="M198" i="4"/>
  <c r="M194" i="4"/>
  <c r="M190" i="4"/>
  <c r="M259" i="4"/>
  <c r="M251" i="4"/>
  <c r="M247" i="4"/>
  <c r="M243" i="4"/>
  <c r="M225" i="4"/>
  <c r="M221" i="4"/>
  <c r="M217" i="4"/>
  <c r="M213" i="4"/>
  <c r="M209" i="4"/>
  <c r="M205" i="4"/>
  <c r="M201" i="4"/>
  <c r="M197" i="4"/>
  <c r="M193" i="4"/>
  <c r="M189" i="4"/>
  <c r="M185" i="4"/>
  <c r="M299" i="4"/>
  <c r="M239" i="4"/>
  <c r="M231" i="4"/>
  <c r="M186" i="4"/>
  <c r="M182" i="4"/>
  <c r="M178" i="4"/>
  <c r="M174" i="4"/>
  <c r="M170" i="4"/>
  <c r="M166" i="4"/>
  <c r="M162" i="4"/>
  <c r="M158" i="4"/>
  <c r="M154" i="4"/>
  <c r="M150" i="4"/>
  <c r="M291" i="4"/>
  <c r="M181" i="4"/>
  <c r="M177" i="4"/>
  <c r="M173" i="4"/>
  <c r="M169" i="4"/>
  <c r="M165" i="4"/>
  <c r="M161" i="4"/>
  <c r="M157" i="4"/>
  <c r="M283" i="4"/>
  <c r="M235" i="4"/>
  <c r="M228" i="4"/>
  <c r="M224" i="4"/>
  <c r="M220" i="4"/>
  <c r="M216" i="4"/>
  <c r="M212" i="4"/>
  <c r="M208" i="4"/>
  <c r="M204" i="4"/>
  <c r="M200" i="4"/>
  <c r="M196" i="4"/>
  <c r="M192" i="4"/>
  <c r="M188" i="4"/>
  <c r="M184" i="4"/>
  <c r="M180" i="4"/>
  <c r="M176" i="4"/>
  <c r="M172" i="4"/>
  <c r="M168" i="4"/>
  <c r="M164" i="4"/>
  <c r="M160" i="4"/>
  <c r="M156" i="4"/>
  <c r="M152" i="4"/>
  <c r="M148" i="4"/>
  <c r="M151" i="4"/>
  <c r="M147" i="4"/>
  <c r="M144" i="4"/>
  <c r="M140" i="4"/>
  <c r="M136" i="4"/>
  <c r="M132" i="4"/>
  <c r="M128" i="4"/>
  <c r="M124" i="4"/>
  <c r="M120" i="4"/>
  <c r="M116" i="4"/>
  <c r="M112" i="4"/>
  <c r="M108" i="4"/>
  <c r="M143" i="4"/>
  <c r="M139" i="4"/>
  <c r="M135" i="4"/>
  <c r="M131" i="4"/>
  <c r="M127" i="4"/>
  <c r="M123" i="4"/>
  <c r="M119" i="4"/>
  <c r="M183" i="4"/>
  <c r="M179" i="4"/>
  <c r="M175" i="4"/>
  <c r="M171" i="4"/>
  <c r="M167" i="4"/>
  <c r="M163" i="4"/>
  <c r="M159" i="4"/>
  <c r="M155" i="4"/>
  <c r="M153" i="4"/>
  <c r="M149" i="4"/>
  <c r="M146" i="4"/>
  <c r="M142" i="4"/>
  <c r="M138" i="4"/>
  <c r="G4" i="4" s="1"/>
  <c r="M134" i="4"/>
  <c r="M130" i="4"/>
  <c r="M126" i="4"/>
  <c r="M122" i="4"/>
  <c r="M118" i="4"/>
  <c r="M114" i="4"/>
  <c r="M110" i="4"/>
  <c r="Q306" i="4"/>
  <c r="K5" i="4" s="1"/>
  <c r="Q302" i="4"/>
  <c r="Q298" i="4"/>
  <c r="Q294" i="4"/>
  <c r="Q290" i="4"/>
  <c r="Q286" i="4"/>
  <c r="Q282" i="4"/>
  <c r="Q305" i="4"/>
  <c r="Q301" i="4"/>
  <c r="Q297" i="4"/>
  <c r="Q293" i="4"/>
  <c r="Q289" i="4"/>
  <c r="Q285" i="4"/>
  <c r="Q281" i="4"/>
  <c r="Q304" i="4"/>
  <c r="Q300" i="4"/>
  <c r="Q296" i="4"/>
  <c r="Q292" i="4"/>
  <c r="Q288" i="4"/>
  <c r="Q284" i="4"/>
  <c r="Q280" i="4"/>
  <c r="Q278" i="4"/>
  <c r="Q274" i="4"/>
  <c r="Q270" i="4"/>
  <c r="Q266" i="4"/>
  <c r="Q262" i="4"/>
  <c r="Q258" i="4"/>
  <c r="Q254" i="4"/>
  <c r="Q277" i="4"/>
  <c r="Q273" i="4"/>
  <c r="Q269" i="4"/>
  <c r="Q265" i="4"/>
  <c r="Q261" i="4"/>
  <c r="Q303" i="4"/>
  <c r="Q299" i="4"/>
  <c r="Q295" i="4"/>
  <c r="Q291" i="4"/>
  <c r="Q287" i="4"/>
  <c r="Q283" i="4"/>
  <c r="Q279" i="4"/>
  <c r="Q276" i="4"/>
  <c r="Q272" i="4"/>
  <c r="Q268" i="4"/>
  <c r="Q264" i="4"/>
  <c r="Q260" i="4"/>
  <c r="Q256" i="4"/>
  <c r="Q251" i="4"/>
  <c r="Q250" i="4"/>
  <c r="Q246" i="4"/>
  <c r="Q242" i="4"/>
  <c r="Q238" i="4"/>
  <c r="Q234" i="4"/>
  <c r="Q230" i="4"/>
  <c r="Q259" i="4"/>
  <c r="Q255" i="4"/>
  <c r="Q252" i="4"/>
  <c r="Q249" i="4"/>
  <c r="Q245" i="4"/>
  <c r="Q275" i="4"/>
  <c r="Q271" i="4"/>
  <c r="Q267" i="4"/>
  <c r="Q263" i="4"/>
  <c r="Q248" i="4"/>
  <c r="Q244" i="4"/>
  <c r="Q240" i="4"/>
  <c r="Q236" i="4"/>
  <c r="Q232" i="4"/>
  <c r="Q227" i="4"/>
  <c r="Q223" i="4"/>
  <c r="Q219" i="4"/>
  <c r="Q215" i="4"/>
  <c r="Q211" i="4"/>
  <c r="Q207" i="4"/>
  <c r="Q203" i="4"/>
  <c r="Q199" i="4"/>
  <c r="Q195" i="4"/>
  <c r="Q191" i="4"/>
  <c r="Q187" i="4"/>
  <c r="Q247" i="4"/>
  <c r="Q243" i="4"/>
  <c r="Q239" i="4"/>
  <c r="Q235" i="4"/>
  <c r="Q231" i="4"/>
  <c r="Q229" i="4"/>
  <c r="Q226" i="4"/>
  <c r="Q222" i="4"/>
  <c r="Q218" i="4"/>
  <c r="Q214" i="4"/>
  <c r="Q210" i="4"/>
  <c r="Q206" i="4"/>
  <c r="Q202" i="4"/>
  <c r="Q198" i="4"/>
  <c r="Q194" i="4"/>
  <c r="Q190" i="4"/>
  <c r="Q257" i="4"/>
  <c r="Q253" i="4"/>
  <c r="Q225" i="4"/>
  <c r="Q221" i="4"/>
  <c r="Q217" i="4"/>
  <c r="Q213" i="4"/>
  <c r="Q209" i="4"/>
  <c r="Q205" i="4"/>
  <c r="Q201" i="4"/>
  <c r="Q197" i="4"/>
  <c r="Q193" i="4"/>
  <c r="Q189" i="4"/>
  <c r="Q185" i="4"/>
  <c r="Q237" i="4"/>
  <c r="Q182" i="4"/>
  <c r="Q178" i="4"/>
  <c r="Q174" i="4"/>
  <c r="Q170" i="4"/>
  <c r="Q166" i="4"/>
  <c r="Q162" i="4"/>
  <c r="Q158" i="4"/>
  <c r="Q154" i="4"/>
  <c r="Q150" i="4"/>
  <c r="Q228" i="4"/>
  <c r="Q224" i="4"/>
  <c r="Q220" i="4"/>
  <c r="Q216" i="4"/>
  <c r="Q212" i="4"/>
  <c r="Q208" i="4"/>
  <c r="Q204" i="4"/>
  <c r="Q200" i="4"/>
  <c r="Q196" i="4"/>
  <c r="Q192" i="4"/>
  <c r="Q188" i="4"/>
  <c r="Q181" i="4"/>
  <c r="Q177" i="4"/>
  <c r="Q173" i="4"/>
  <c r="Q169" i="4"/>
  <c r="Q165" i="4"/>
  <c r="Q161" i="4"/>
  <c r="Q157" i="4"/>
  <c r="Q241" i="4"/>
  <c r="Q233" i="4"/>
  <c r="Q186" i="4"/>
  <c r="Q184" i="4"/>
  <c r="Q180" i="4"/>
  <c r="Q176" i="4"/>
  <c r="Q172" i="4"/>
  <c r="Q168" i="4"/>
  <c r="Q164" i="4"/>
  <c r="Q160" i="4"/>
  <c r="Q156" i="4"/>
  <c r="Q152" i="4"/>
  <c r="Q148" i="4"/>
  <c r="Q153" i="4"/>
  <c r="Q149" i="4"/>
  <c r="Q144" i="4"/>
  <c r="Q140" i="4"/>
  <c r="Q136" i="4"/>
  <c r="Q132" i="4"/>
  <c r="Q128" i="4"/>
  <c r="Q124" i="4"/>
  <c r="Q120" i="4"/>
  <c r="Q116" i="4"/>
  <c r="Q112" i="4"/>
  <c r="Q108" i="4"/>
  <c r="Q183" i="4"/>
  <c r="Q179" i="4"/>
  <c r="Q175" i="4"/>
  <c r="Q171" i="4"/>
  <c r="Q167" i="4"/>
  <c r="Q163" i="4"/>
  <c r="Q159" i="4"/>
  <c r="Q155" i="4"/>
  <c r="Q143" i="4"/>
  <c r="Q139" i="4"/>
  <c r="Q135" i="4"/>
  <c r="Q131" i="4"/>
  <c r="Q127" i="4"/>
  <c r="Q123" i="4"/>
  <c r="Q119" i="4"/>
  <c r="Q151" i="4"/>
  <c r="Q147" i="4"/>
  <c r="Q146" i="4"/>
  <c r="Q142" i="4"/>
  <c r="Q138" i="4"/>
  <c r="K4" i="4" s="1"/>
  <c r="Q134" i="4"/>
  <c r="Q130" i="4"/>
  <c r="Q126" i="4"/>
  <c r="Q122" i="4"/>
  <c r="Q118" i="4"/>
  <c r="Q114" i="4"/>
  <c r="Q110" i="4"/>
  <c r="O12" i="4"/>
  <c r="N13" i="4"/>
  <c r="R13" i="4"/>
  <c r="M14" i="4"/>
  <c r="Q14" i="4"/>
  <c r="O16" i="4"/>
  <c r="N17" i="4"/>
  <c r="R17" i="4"/>
  <c r="M18" i="4"/>
  <c r="Q18" i="4"/>
  <c r="O20" i="4"/>
  <c r="N21" i="4"/>
  <c r="R21" i="4"/>
  <c r="M22" i="4"/>
  <c r="Q22" i="4"/>
  <c r="O24" i="4"/>
  <c r="N25" i="4"/>
  <c r="R25" i="4"/>
  <c r="M26" i="4"/>
  <c r="Q26" i="4"/>
  <c r="O28" i="4"/>
  <c r="N29" i="4"/>
  <c r="R29" i="4"/>
  <c r="M30" i="4"/>
  <c r="Q30" i="4"/>
  <c r="O32" i="4"/>
  <c r="N33" i="4"/>
  <c r="R33" i="4"/>
  <c r="M34" i="4"/>
  <c r="Q34" i="4"/>
  <c r="O36" i="4"/>
  <c r="N37" i="4"/>
  <c r="R37" i="4"/>
  <c r="M38" i="4"/>
  <c r="Q38" i="4"/>
  <c r="O40" i="4"/>
  <c r="N41" i="4"/>
  <c r="R41" i="4"/>
  <c r="M42" i="4"/>
  <c r="Q42" i="4"/>
  <c r="O44" i="4"/>
  <c r="N45" i="4"/>
  <c r="R45" i="4"/>
  <c r="M46" i="4"/>
  <c r="Q46" i="4"/>
  <c r="O48" i="4"/>
  <c r="N49" i="4"/>
  <c r="R49" i="4"/>
  <c r="M50" i="4"/>
  <c r="Q50" i="4"/>
  <c r="O52" i="4"/>
  <c r="N53" i="4"/>
  <c r="R53" i="4"/>
  <c r="M54" i="4"/>
  <c r="Q54" i="4"/>
  <c r="O56" i="4"/>
  <c r="N57" i="4"/>
  <c r="R57" i="4"/>
  <c r="M58" i="4"/>
  <c r="Q58" i="4"/>
  <c r="O60" i="4"/>
  <c r="N61" i="4"/>
  <c r="R61" i="4"/>
  <c r="M62" i="4"/>
  <c r="Q62" i="4"/>
  <c r="O64" i="4"/>
  <c r="N65" i="4"/>
  <c r="R65" i="4"/>
  <c r="M66" i="4"/>
  <c r="Q66" i="4"/>
  <c r="O68" i="4"/>
  <c r="N69" i="4"/>
  <c r="R69" i="4"/>
  <c r="M70" i="4"/>
  <c r="Q70" i="4"/>
  <c r="O72" i="4"/>
  <c r="N73" i="4"/>
  <c r="R73" i="4"/>
  <c r="M74" i="4"/>
  <c r="Q74" i="4"/>
  <c r="O76" i="4"/>
  <c r="N77" i="4"/>
  <c r="R77" i="4"/>
  <c r="M78" i="4"/>
  <c r="Q78" i="4"/>
  <c r="O80" i="4"/>
  <c r="N81" i="4"/>
  <c r="R81" i="4"/>
  <c r="M82" i="4"/>
  <c r="Q82" i="4"/>
  <c r="O84" i="4"/>
  <c r="N85" i="4"/>
  <c r="R85" i="4"/>
  <c r="M86" i="4"/>
  <c r="Q86" i="4"/>
  <c r="O88" i="4"/>
  <c r="N89" i="4"/>
  <c r="R89" i="4"/>
  <c r="M90" i="4"/>
  <c r="Q90" i="4"/>
  <c r="O92" i="4"/>
  <c r="N93" i="4"/>
  <c r="R93" i="4"/>
  <c r="M94" i="4"/>
  <c r="Q94" i="4"/>
  <c r="O96" i="4"/>
  <c r="N97" i="4"/>
  <c r="R97" i="4"/>
  <c r="M98" i="4"/>
  <c r="Q98" i="4"/>
  <c r="O100" i="4"/>
  <c r="N101" i="4"/>
  <c r="R101" i="4"/>
  <c r="M102" i="4"/>
  <c r="Q102" i="4"/>
  <c r="O104" i="4"/>
  <c r="N105" i="4"/>
  <c r="R105" i="4"/>
  <c r="M106" i="4"/>
  <c r="R106" i="4"/>
  <c r="M107" i="4"/>
  <c r="N108" i="4"/>
  <c r="Q109" i="4"/>
  <c r="R110" i="4"/>
  <c r="M111" i="4"/>
  <c r="Q113" i="4"/>
  <c r="M115" i="4"/>
  <c r="O151" i="4"/>
  <c r="O186" i="4"/>
  <c r="N305" i="4"/>
  <c r="N301" i="4"/>
  <c r="N297" i="4"/>
  <c r="N293" i="4"/>
  <c r="N289" i="4"/>
  <c r="N285" i="4"/>
  <c r="N281" i="4"/>
  <c r="N304" i="4"/>
  <c r="N300" i="4"/>
  <c r="N296" i="4"/>
  <c r="N292" i="4"/>
  <c r="N288" i="4"/>
  <c r="N284" i="4"/>
  <c r="N280" i="4"/>
  <c r="N303" i="4"/>
  <c r="N299" i="4"/>
  <c r="N295" i="4"/>
  <c r="N291" i="4"/>
  <c r="N287" i="4"/>
  <c r="N283" i="4"/>
  <c r="N279" i="4"/>
  <c r="N277" i="4"/>
  <c r="N273" i="4"/>
  <c r="N269" i="4"/>
  <c r="N265" i="4"/>
  <c r="N261" i="4"/>
  <c r="N257" i="4"/>
  <c r="N253" i="4"/>
  <c r="N276" i="4"/>
  <c r="N272" i="4"/>
  <c r="N268" i="4"/>
  <c r="N264" i="4"/>
  <c r="N275" i="4"/>
  <c r="N271" i="4"/>
  <c r="N267" i="4"/>
  <c r="N263" i="4"/>
  <c r="N259" i="4"/>
  <c r="N255" i="4"/>
  <c r="N254" i="4"/>
  <c r="N249" i="4"/>
  <c r="N245" i="4"/>
  <c r="N241" i="4"/>
  <c r="N237" i="4"/>
  <c r="N233" i="4"/>
  <c r="N229" i="4"/>
  <c r="N306" i="4"/>
  <c r="H5" i="4" s="1"/>
  <c r="N302" i="4"/>
  <c r="N298" i="4"/>
  <c r="N294" i="4"/>
  <c r="N290" i="4"/>
  <c r="N286" i="4"/>
  <c r="N282" i="4"/>
  <c r="N258" i="4"/>
  <c r="N248" i="4"/>
  <c r="N244" i="4"/>
  <c r="N251" i="4"/>
  <c r="N247" i="4"/>
  <c r="N243" i="4"/>
  <c r="N239" i="4"/>
  <c r="N235" i="4"/>
  <c r="N231" i="4"/>
  <c r="N226" i="4"/>
  <c r="N222" i="4"/>
  <c r="N218" i="4"/>
  <c r="N214" i="4"/>
  <c r="N210" i="4"/>
  <c r="N206" i="4"/>
  <c r="N202" i="4"/>
  <c r="N198" i="4"/>
  <c r="N194" i="4"/>
  <c r="N190" i="4"/>
  <c r="N186" i="4"/>
  <c r="N256" i="4"/>
  <c r="N238" i="4"/>
  <c r="N234" i="4"/>
  <c r="N225" i="4"/>
  <c r="N221" i="4"/>
  <c r="N217" i="4"/>
  <c r="N213" i="4"/>
  <c r="N209" i="4"/>
  <c r="N205" i="4"/>
  <c r="N201" i="4"/>
  <c r="N197" i="4"/>
  <c r="N193" i="4"/>
  <c r="N189" i="4"/>
  <c r="N252" i="4"/>
  <c r="N250" i="4"/>
  <c r="N246" i="4"/>
  <c r="N242" i="4"/>
  <c r="N230" i="4"/>
  <c r="N228" i="4"/>
  <c r="N224" i="4"/>
  <c r="N220" i="4"/>
  <c r="N216" i="4"/>
  <c r="N212" i="4"/>
  <c r="N208" i="4"/>
  <c r="N204" i="4"/>
  <c r="N200" i="4"/>
  <c r="N196" i="4"/>
  <c r="N192" i="4"/>
  <c r="N188" i="4"/>
  <c r="N278" i="4"/>
  <c r="N270" i="4"/>
  <c r="N262" i="4"/>
  <c r="N187" i="4"/>
  <c r="N181" i="4"/>
  <c r="N177" i="4"/>
  <c r="N173" i="4"/>
  <c r="N169" i="4"/>
  <c r="N165" i="4"/>
  <c r="N161" i="4"/>
  <c r="N157" i="4"/>
  <c r="N153" i="4"/>
  <c r="N149" i="4"/>
  <c r="N240" i="4"/>
  <c r="N232" i="4"/>
  <c r="N184" i="4"/>
  <c r="N180" i="4"/>
  <c r="N176" i="4"/>
  <c r="N172" i="4"/>
  <c r="N168" i="4"/>
  <c r="N164" i="4"/>
  <c r="N160" i="4"/>
  <c r="N156" i="4"/>
  <c r="N274" i="4"/>
  <c r="N266" i="4"/>
  <c r="N227" i="4"/>
  <c r="N223" i="4"/>
  <c r="N219" i="4"/>
  <c r="N215" i="4"/>
  <c r="N211" i="4"/>
  <c r="N207" i="4"/>
  <c r="N203" i="4"/>
  <c r="N199" i="4"/>
  <c r="N195" i="4"/>
  <c r="N191" i="4"/>
  <c r="N185" i="4"/>
  <c r="N183" i="4"/>
  <c r="N179" i="4"/>
  <c r="N175" i="4"/>
  <c r="N171" i="4"/>
  <c r="N167" i="4"/>
  <c r="N163" i="4"/>
  <c r="N159" i="4"/>
  <c r="N155" i="4"/>
  <c r="N151" i="4"/>
  <c r="N147" i="4"/>
  <c r="N236" i="4"/>
  <c r="N152" i="4"/>
  <c r="N148" i="4"/>
  <c r="N143" i="4"/>
  <c r="N139" i="4"/>
  <c r="N135" i="4"/>
  <c r="N131" i="4"/>
  <c r="N127" i="4"/>
  <c r="N123" i="4"/>
  <c r="N119" i="4"/>
  <c r="N115" i="4"/>
  <c r="N111" i="4"/>
  <c r="N107" i="4"/>
  <c r="N260" i="4"/>
  <c r="N146" i="4"/>
  <c r="N142" i="4"/>
  <c r="N138" i="4"/>
  <c r="H4" i="4" s="1"/>
  <c r="N134" i="4"/>
  <c r="N130" i="4"/>
  <c r="N126" i="4"/>
  <c r="N122" i="4"/>
  <c r="N118" i="4"/>
  <c r="N182" i="4"/>
  <c r="N178" i="4"/>
  <c r="N174" i="4"/>
  <c r="N170" i="4"/>
  <c r="N166" i="4"/>
  <c r="N162" i="4"/>
  <c r="N158" i="4"/>
  <c r="N154" i="4"/>
  <c r="N150" i="4"/>
  <c r="N145" i="4"/>
  <c r="N141" i="4"/>
  <c r="N137" i="4"/>
  <c r="N133" i="4"/>
  <c r="H3" i="4" s="1"/>
  <c r="N129" i="4"/>
  <c r="N125" i="4"/>
  <c r="N121" i="4"/>
  <c r="N117" i="4"/>
  <c r="N113" i="4"/>
  <c r="N109" i="4"/>
  <c r="R305" i="4"/>
  <c r="R301" i="4"/>
  <c r="R297" i="4"/>
  <c r="R293" i="4"/>
  <c r="R289" i="4"/>
  <c r="R285" i="4"/>
  <c r="R281" i="4"/>
  <c r="R304" i="4"/>
  <c r="R300" i="4"/>
  <c r="R296" i="4"/>
  <c r="R292" i="4"/>
  <c r="R288" i="4"/>
  <c r="R284" i="4"/>
  <c r="R280" i="4"/>
  <c r="R303" i="4"/>
  <c r="R299" i="4"/>
  <c r="R295" i="4"/>
  <c r="R291" i="4"/>
  <c r="R287" i="4"/>
  <c r="R283" i="4"/>
  <c r="R279" i="4"/>
  <c r="R277" i="4"/>
  <c r="R273" i="4"/>
  <c r="R269" i="4"/>
  <c r="R265" i="4"/>
  <c r="R261" i="4"/>
  <c r="R257" i="4"/>
  <c r="R253" i="4"/>
  <c r="R276" i="4"/>
  <c r="R272" i="4"/>
  <c r="R268" i="4"/>
  <c r="R264" i="4"/>
  <c r="R260" i="4"/>
  <c r="R306" i="4"/>
  <c r="L5" i="4" s="1"/>
  <c r="R302" i="4"/>
  <c r="R298" i="4"/>
  <c r="R294" i="4"/>
  <c r="R290" i="4"/>
  <c r="R286" i="4"/>
  <c r="R282" i="4"/>
  <c r="R275" i="4"/>
  <c r="R271" i="4"/>
  <c r="R267" i="4"/>
  <c r="R263" i="4"/>
  <c r="R259" i="4"/>
  <c r="R255" i="4"/>
  <c r="R252" i="4"/>
  <c r="R249" i="4"/>
  <c r="R245" i="4"/>
  <c r="R241" i="4"/>
  <c r="R237" i="4"/>
  <c r="R233" i="4"/>
  <c r="R229" i="4"/>
  <c r="R256" i="4"/>
  <c r="R254" i="4"/>
  <c r="R248" i="4"/>
  <c r="R244" i="4"/>
  <c r="R278" i="4"/>
  <c r="R274" i="4"/>
  <c r="R270" i="4"/>
  <c r="R266" i="4"/>
  <c r="R262" i="4"/>
  <c r="R247" i="4"/>
  <c r="R243" i="4"/>
  <c r="R239" i="4"/>
  <c r="R235" i="4"/>
  <c r="R231" i="4"/>
  <c r="R258" i="4"/>
  <c r="R226" i="4"/>
  <c r="R222" i="4"/>
  <c r="R218" i="4"/>
  <c r="R214" i="4"/>
  <c r="R210" i="4"/>
  <c r="R206" i="4"/>
  <c r="R202" i="4"/>
  <c r="R198" i="4"/>
  <c r="R194" i="4"/>
  <c r="R190" i="4"/>
  <c r="R186" i="4"/>
  <c r="R251" i="4"/>
  <c r="R250" i="4"/>
  <c r="R246" i="4"/>
  <c r="R242" i="4"/>
  <c r="R240" i="4"/>
  <c r="R236" i="4"/>
  <c r="R232" i="4"/>
  <c r="R225" i="4"/>
  <c r="R221" i="4"/>
  <c r="R217" i="4"/>
  <c r="R213" i="4"/>
  <c r="R209" i="4"/>
  <c r="R205" i="4"/>
  <c r="R201" i="4"/>
  <c r="R197" i="4"/>
  <c r="R193" i="4"/>
  <c r="R189" i="4"/>
  <c r="R228" i="4"/>
  <c r="R224" i="4"/>
  <c r="R220" i="4"/>
  <c r="R216" i="4"/>
  <c r="R212" i="4"/>
  <c r="R208" i="4"/>
  <c r="R204" i="4"/>
  <c r="R200" i="4"/>
  <c r="R196" i="4"/>
  <c r="R192" i="4"/>
  <c r="R188" i="4"/>
  <c r="R234" i="4"/>
  <c r="R185" i="4"/>
  <c r="R181" i="4"/>
  <c r="R177" i="4"/>
  <c r="R173" i="4"/>
  <c r="R169" i="4"/>
  <c r="R165" i="4"/>
  <c r="R161" i="4"/>
  <c r="R157" i="4"/>
  <c r="R153" i="4"/>
  <c r="R149" i="4"/>
  <c r="R227" i="4"/>
  <c r="R223" i="4"/>
  <c r="R219" i="4"/>
  <c r="R215" i="4"/>
  <c r="R211" i="4"/>
  <c r="R207" i="4"/>
  <c r="R203" i="4"/>
  <c r="R199" i="4"/>
  <c r="R195" i="4"/>
  <c r="R191" i="4"/>
  <c r="R184" i="4"/>
  <c r="R180" i="4"/>
  <c r="R176" i="4"/>
  <c r="R172" i="4"/>
  <c r="R168" i="4"/>
  <c r="R164" i="4"/>
  <c r="R160" i="4"/>
  <c r="R156" i="4"/>
  <c r="R238" i="4"/>
  <c r="R230" i="4"/>
  <c r="R187" i="4"/>
  <c r="R183" i="4"/>
  <c r="R179" i="4"/>
  <c r="R175" i="4"/>
  <c r="R171" i="4"/>
  <c r="R167" i="4"/>
  <c r="R163" i="4"/>
  <c r="R159" i="4"/>
  <c r="R155" i="4"/>
  <c r="R151" i="4"/>
  <c r="R147" i="4"/>
  <c r="R150" i="4"/>
  <c r="R143" i="4"/>
  <c r="R139" i="4"/>
  <c r="R135" i="4"/>
  <c r="R131" i="4"/>
  <c r="R127" i="4"/>
  <c r="R123" i="4"/>
  <c r="R119" i="4"/>
  <c r="R115" i="4"/>
  <c r="R111" i="4"/>
  <c r="R107" i="4"/>
  <c r="R182" i="4"/>
  <c r="R178" i="4"/>
  <c r="R174" i="4"/>
  <c r="R170" i="4"/>
  <c r="R166" i="4"/>
  <c r="R162" i="4"/>
  <c r="R158" i="4"/>
  <c r="R154" i="4"/>
  <c r="R146" i="4"/>
  <c r="R142" i="4"/>
  <c r="R138" i="4"/>
  <c r="L4" i="4" s="1"/>
  <c r="R134" i="4"/>
  <c r="R130" i="4"/>
  <c r="R126" i="4"/>
  <c r="R122" i="4"/>
  <c r="R118" i="4"/>
  <c r="R152" i="4"/>
  <c r="R148" i="4"/>
  <c r="R145" i="4"/>
  <c r="R141" i="4"/>
  <c r="R137" i="4"/>
  <c r="R133" i="4"/>
  <c r="L3" i="4" s="1"/>
  <c r="R129" i="4"/>
  <c r="R125" i="4"/>
  <c r="R121" i="4"/>
  <c r="R117" i="4"/>
  <c r="R113" i="4"/>
  <c r="R109" i="4"/>
  <c r="M11" i="4"/>
  <c r="Q11" i="4"/>
  <c r="O13" i="4"/>
  <c r="N14" i="4"/>
  <c r="R14" i="4"/>
  <c r="M15" i="4"/>
  <c r="Q15" i="4"/>
  <c r="O17" i="4"/>
  <c r="N18" i="4"/>
  <c r="R18" i="4"/>
  <c r="M19" i="4"/>
  <c r="Q19" i="4"/>
  <c r="O21" i="4"/>
  <c r="N22" i="4"/>
  <c r="R22" i="4"/>
  <c r="M23" i="4"/>
  <c r="Q23" i="4"/>
  <c r="O25" i="4"/>
  <c r="N26" i="4"/>
  <c r="R26" i="4"/>
  <c r="M27" i="4"/>
  <c r="Q27" i="4"/>
  <c r="O29" i="4"/>
  <c r="N30" i="4"/>
  <c r="R30" i="4"/>
  <c r="M31" i="4"/>
  <c r="Q31" i="4"/>
  <c r="O33" i="4"/>
  <c r="N34" i="4"/>
  <c r="R34" i="4"/>
  <c r="M35" i="4"/>
  <c r="Q35" i="4"/>
  <c r="O37" i="4"/>
  <c r="N38" i="4"/>
  <c r="R38" i="4"/>
  <c r="M39" i="4"/>
  <c r="Q39" i="4"/>
  <c r="O41" i="4"/>
  <c r="N42" i="4"/>
  <c r="R42" i="4"/>
  <c r="M43" i="4"/>
  <c r="Q43" i="4"/>
  <c r="O45" i="4"/>
  <c r="N46" i="4"/>
  <c r="R46" i="4"/>
  <c r="M47" i="4"/>
  <c r="Q47" i="4"/>
  <c r="O49" i="4"/>
  <c r="N50" i="4"/>
  <c r="R50" i="4"/>
  <c r="M51" i="4"/>
  <c r="Q51" i="4"/>
  <c r="O53" i="4"/>
  <c r="N54" i="4"/>
  <c r="R54" i="4"/>
  <c r="M55" i="4"/>
  <c r="Q55" i="4"/>
  <c r="O57" i="4"/>
  <c r="N58" i="4"/>
  <c r="R58" i="4"/>
  <c r="M59" i="4"/>
  <c r="Q59" i="4"/>
  <c r="O61" i="4"/>
  <c r="N62" i="4"/>
  <c r="R62" i="4"/>
  <c r="M63" i="4"/>
  <c r="Q63" i="4"/>
  <c r="O65" i="4"/>
  <c r="N66" i="4"/>
  <c r="R66" i="4"/>
  <c r="M67" i="4"/>
  <c r="Q67" i="4"/>
  <c r="O69" i="4"/>
  <c r="N70" i="4"/>
  <c r="R70" i="4"/>
  <c r="M71" i="4"/>
  <c r="Q71" i="4"/>
  <c r="O73" i="4"/>
  <c r="N74" i="4"/>
  <c r="R74" i="4"/>
  <c r="M75" i="4"/>
  <c r="Q75" i="4"/>
  <c r="O77" i="4"/>
  <c r="N78" i="4"/>
  <c r="R78" i="4"/>
  <c r="M79" i="4"/>
  <c r="Q79" i="4"/>
  <c r="O81" i="4"/>
  <c r="N82" i="4"/>
  <c r="R82" i="4"/>
  <c r="M83" i="4"/>
  <c r="Q83" i="4"/>
  <c r="O85" i="4"/>
  <c r="N86" i="4"/>
  <c r="R86" i="4"/>
  <c r="M87" i="4"/>
  <c r="Q87" i="4"/>
  <c r="O89" i="4"/>
  <c r="N90" i="4"/>
  <c r="R90" i="4"/>
  <c r="M91" i="4"/>
  <c r="Q91" i="4"/>
  <c r="O93" i="4"/>
  <c r="N94" i="4"/>
  <c r="R94" i="4"/>
  <c r="M95" i="4"/>
  <c r="Q95" i="4"/>
  <c r="O97" i="4"/>
  <c r="N98" i="4"/>
  <c r="R98" i="4"/>
  <c r="M99" i="4"/>
  <c r="Q99" i="4"/>
  <c r="O101" i="4"/>
  <c r="N102" i="4"/>
  <c r="R102" i="4"/>
  <c r="M103" i="4"/>
  <c r="Q103" i="4"/>
  <c r="O105" i="4"/>
  <c r="N106" i="4"/>
  <c r="O107" i="4"/>
  <c r="O111" i="4"/>
  <c r="O304" i="4"/>
  <c r="O300" i="4"/>
  <c r="O296" i="4"/>
  <c r="O292" i="4"/>
  <c r="O288" i="4"/>
  <c r="O284" i="4"/>
  <c r="O280" i="4"/>
  <c r="O303" i="4"/>
  <c r="O299" i="4"/>
  <c r="O295" i="4"/>
  <c r="O291" i="4"/>
  <c r="O287" i="4"/>
  <c r="O283" i="4"/>
  <c r="O279" i="4"/>
  <c r="O306" i="4"/>
  <c r="I5" i="4" s="1"/>
  <c r="O302" i="4"/>
  <c r="O298" i="4"/>
  <c r="O294" i="4"/>
  <c r="O290" i="4"/>
  <c r="O286" i="4"/>
  <c r="O282" i="4"/>
  <c r="O276" i="4"/>
  <c r="O272" i="4"/>
  <c r="O268" i="4"/>
  <c r="O264" i="4"/>
  <c r="O260" i="4"/>
  <c r="O256" i="4"/>
  <c r="O252" i="4"/>
  <c r="O275" i="4"/>
  <c r="O271" i="4"/>
  <c r="O267" i="4"/>
  <c r="O263" i="4"/>
  <c r="O278" i="4"/>
  <c r="O274" i="4"/>
  <c r="O270" i="4"/>
  <c r="O266" i="4"/>
  <c r="O262" i="4"/>
  <c r="O258" i="4"/>
  <c r="O257" i="4"/>
  <c r="O248" i="4"/>
  <c r="O244" i="4"/>
  <c r="O240" i="4"/>
  <c r="O236" i="4"/>
  <c r="O232" i="4"/>
  <c r="O253" i="4"/>
  <c r="O251" i="4"/>
  <c r="O247" i="4"/>
  <c r="O243" i="4"/>
  <c r="O259" i="4"/>
  <c r="O255" i="4"/>
  <c r="O250" i="4"/>
  <c r="O246" i="4"/>
  <c r="O242" i="4"/>
  <c r="O238" i="4"/>
  <c r="O234" i="4"/>
  <c r="O301" i="4"/>
  <c r="O293" i="4"/>
  <c r="O285" i="4"/>
  <c r="O241" i="4"/>
  <c r="O237" i="4"/>
  <c r="O233" i="4"/>
  <c r="O225" i="4"/>
  <c r="O221" i="4"/>
  <c r="O217" i="4"/>
  <c r="O213" i="4"/>
  <c r="O209" i="4"/>
  <c r="O205" i="4"/>
  <c r="O201" i="4"/>
  <c r="O197" i="4"/>
  <c r="O193" i="4"/>
  <c r="O189" i="4"/>
  <c r="O185" i="4"/>
  <c r="O277" i="4"/>
  <c r="O273" i="4"/>
  <c r="O269" i="4"/>
  <c r="O265" i="4"/>
  <c r="O261" i="4"/>
  <c r="O230" i="4"/>
  <c r="O228" i="4"/>
  <c r="O224" i="4"/>
  <c r="O220" i="4"/>
  <c r="O216" i="4"/>
  <c r="O212" i="4"/>
  <c r="O208" i="4"/>
  <c r="O204" i="4"/>
  <c r="O200" i="4"/>
  <c r="O196" i="4"/>
  <c r="O192" i="4"/>
  <c r="O188" i="4"/>
  <c r="O305" i="4"/>
  <c r="O297" i="4"/>
  <c r="O289" i="4"/>
  <c r="O281" i="4"/>
  <c r="O249" i="4"/>
  <c r="O245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191" i="4"/>
  <c r="O187" i="4"/>
  <c r="O184" i="4"/>
  <c r="O180" i="4"/>
  <c r="O176" i="4"/>
  <c r="O172" i="4"/>
  <c r="O168" i="4"/>
  <c r="O164" i="4"/>
  <c r="O160" i="4"/>
  <c r="O156" i="4"/>
  <c r="O152" i="4"/>
  <c r="O148" i="4"/>
  <c r="O183" i="4"/>
  <c r="O179" i="4"/>
  <c r="O175" i="4"/>
  <c r="O171" i="4"/>
  <c r="O167" i="4"/>
  <c r="O163" i="4"/>
  <c r="O159" i="4"/>
  <c r="O155" i="4"/>
  <c r="O229" i="4"/>
  <c r="O226" i="4"/>
  <c r="O222" i="4"/>
  <c r="O218" i="4"/>
  <c r="O214" i="4"/>
  <c r="O210" i="4"/>
  <c r="O206" i="4"/>
  <c r="O202" i="4"/>
  <c r="O198" i="4"/>
  <c r="O194" i="4"/>
  <c r="O190" i="4"/>
  <c r="O182" i="4"/>
  <c r="O178" i="4"/>
  <c r="O174" i="4"/>
  <c r="O170" i="4"/>
  <c r="O166" i="4"/>
  <c r="O162" i="4"/>
  <c r="O158" i="4"/>
  <c r="O154" i="4"/>
  <c r="O150" i="4"/>
  <c r="O254" i="4"/>
  <c r="O146" i="4"/>
  <c r="O142" i="4"/>
  <c r="O138" i="4"/>
  <c r="I4" i="4" s="1"/>
  <c r="O134" i="4"/>
  <c r="O130" i="4"/>
  <c r="O126" i="4"/>
  <c r="O122" i="4"/>
  <c r="O118" i="4"/>
  <c r="O114" i="4"/>
  <c r="O110" i="4"/>
  <c r="O106" i="4"/>
  <c r="O153" i="4"/>
  <c r="O149" i="4"/>
  <c r="O145" i="4"/>
  <c r="O141" i="4"/>
  <c r="O137" i="4"/>
  <c r="O133" i="4"/>
  <c r="I3" i="4" s="1"/>
  <c r="O129" i="4"/>
  <c r="O125" i="4"/>
  <c r="O121" i="4"/>
  <c r="O117" i="4"/>
  <c r="O181" i="4"/>
  <c r="O177" i="4"/>
  <c r="O173" i="4"/>
  <c r="O169" i="4"/>
  <c r="O165" i="4"/>
  <c r="O161" i="4"/>
  <c r="O157" i="4"/>
  <c r="O144" i="4"/>
  <c r="O140" i="4"/>
  <c r="O136" i="4"/>
  <c r="O132" i="4"/>
  <c r="O128" i="4"/>
  <c r="O124" i="4"/>
  <c r="O120" i="4"/>
  <c r="O116" i="4"/>
  <c r="O112" i="4"/>
  <c r="O108" i="4"/>
  <c r="N11" i="4"/>
  <c r="R11" i="4"/>
  <c r="M12" i="4"/>
  <c r="Q12" i="4"/>
  <c r="O14" i="4"/>
  <c r="N15" i="4"/>
  <c r="R15" i="4"/>
  <c r="M16" i="4"/>
  <c r="Q16" i="4"/>
  <c r="O18" i="4"/>
  <c r="N19" i="4"/>
  <c r="R19" i="4"/>
  <c r="M20" i="4"/>
  <c r="Q20" i="4"/>
  <c r="O22" i="4"/>
  <c r="N23" i="4"/>
  <c r="R23" i="4"/>
  <c r="M24" i="4"/>
  <c r="Q24" i="4"/>
  <c r="O26" i="4"/>
  <c r="N27" i="4"/>
  <c r="R27" i="4"/>
  <c r="M28" i="4"/>
  <c r="Q28" i="4"/>
  <c r="O30" i="4"/>
  <c r="N31" i="4"/>
  <c r="R31" i="4"/>
  <c r="M32" i="4"/>
  <c r="Q32" i="4"/>
  <c r="O34" i="4"/>
  <c r="N35" i="4"/>
  <c r="R35" i="4"/>
  <c r="M36" i="4"/>
  <c r="Q36" i="4"/>
  <c r="O38" i="4"/>
  <c r="N39" i="4"/>
  <c r="R39" i="4"/>
  <c r="M40" i="4"/>
  <c r="Q40" i="4"/>
  <c r="O42" i="4"/>
  <c r="N43" i="4"/>
  <c r="R43" i="4"/>
  <c r="M44" i="4"/>
  <c r="Q44" i="4"/>
  <c r="O46" i="4"/>
  <c r="N47" i="4"/>
  <c r="R47" i="4"/>
  <c r="M48" i="4"/>
  <c r="Q48" i="4"/>
  <c r="O50" i="4"/>
  <c r="N51" i="4"/>
  <c r="R51" i="4"/>
  <c r="M52" i="4"/>
  <c r="Q52" i="4"/>
  <c r="O54" i="4"/>
  <c r="N55" i="4"/>
  <c r="R55" i="4"/>
  <c r="M56" i="4"/>
  <c r="Q56" i="4"/>
  <c r="O58" i="4"/>
  <c r="N59" i="4"/>
  <c r="R59" i="4"/>
  <c r="M60" i="4"/>
  <c r="Q60" i="4"/>
  <c r="O62" i="4"/>
  <c r="N63" i="4"/>
  <c r="R63" i="4"/>
  <c r="M64" i="4"/>
  <c r="Q64" i="4"/>
  <c r="O66" i="4"/>
  <c r="N67" i="4"/>
  <c r="R67" i="4"/>
  <c r="M68" i="4"/>
  <c r="Q68" i="4"/>
  <c r="O70" i="4"/>
  <c r="N71" i="4"/>
  <c r="R71" i="4"/>
  <c r="M72" i="4"/>
  <c r="Q72" i="4"/>
  <c r="O74" i="4"/>
  <c r="N75" i="4"/>
  <c r="R75" i="4"/>
  <c r="M76" i="4"/>
  <c r="Q76" i="4"/>
  <c r="O78" i="4"/>
  <c r="N79" i="4"/>
  <c r="R79" i="4"/>
  <c r="M80" i="4"/>
  <c r="Q80" i="4"/>
  <c r="O82" i="4"/>
  <c r="N83" i="4"/>
  <c r="R83" i="4"/>
  <c r="M84" i="4"/>
  <c r="Q84" i="4"/>
  <c r="O86" i="4"/>
  <c r="N87" i="4"/>
  <c r="R87" i="4"/>
  <c r="M88" i="4"/>
  <c r="Q88" i="4"/>
  <c r="O90" i="4"/>
  <c r="N91" i="4"/>
  <c r="R91" i="4"/>
  <c r="M92" i="4"/>
  <c r="Q92" i="4"/>
  <c r="O94" i="4"/>
  <c r="N95" i="4"/>
  <c r="R95" i="4"/>
  <c r="M96" i="4"/>
  <c r="Q96" i="4"/>
  <c r="O98" i="4"/>
  <c r="N99" i="4"/>
  <c r="R99" i="4"/>
  <c r="M100" i="4"/>
  <c r="Q100" i="4"/>
  <c r="O102" i="4"/>
  <c r="N103" i="4"/>
  <c r="R103" i="4"/>
  <c r="M104" i="4"/>
  <c r="Q104" i="4"/>
  <c r="Q107" i="4"/>
  <c r="R108" i="4"/>
  <c r="M109" i="4"/>
  <c r="N110" i="4"/>
  <c r="Q111" i="4"/>
  <c r="R112" i="4"/>
  <c r="M113" i="4"/>
  <c r="N114" i="4"/>
  <c r="Q115" i="4"/>
  <c r="N116" i="4"/>
  <c r="M117" i="4"/>
  <c r="O119" i="4"/>
  <c r="N120" i="4"/>
  <c r="M121" i="4"/>
  <c r="O123" i="4"/>
  <c r="N124" i="4"/>
  <c r="M125" i="4"/>
  <c r="O127" i="4"/>
  <c r="N128" i="4"/>
  <c r="M129" i="4"/>
  <c r="O131" i="4"/>
  <c r="N132" i="4"/>
  <c r="M133" i="4"/>
  <c r="G3" i="4" s="1"/>
  <c r="O135" i="4"/>
  <c r="N136" i="4"/>
  <c r="M137" i="4"/>
  <c r="O139" i="4"/>
  <c r="N140" i="4"/>
  <c r="M141" i="4"/>
  <c r="O143" i="4"/>
  <c r="N144" i="4"/>
  <c r="M145" i="4"/>
  <c r="O147" i="4"/>
  <c r="X306" i="3"/>
  <c r="L306" i="3"/>
  <c r="X305" i="3"/>
  <c r="L305" i="3"/>
  <c r="X304" i="3"/>
  <c r="L304" i="3"/>
  <c r="X303" i="3"/>
  <c r="L303" i="3"/>
  <c r="X302" i="3"/>
  <c r="L302" i="3"/>
  <c r="X301" i="3"/>
  <c r="L301" i="3"/>
  <c r="X300" i="3"/>
  <c r="L300" i="3"/>
  <c r="X299" i="3"/>
  <c r="L299" i="3"/>
  <c r="X298" i="3"/>
  <c r="L298" i="3"/>
  <c r="X297" i="3"/>
  <c r="L297" i="3"/>
  <c r="X296" i="3"/>
  <c r="L296" i="3"/>
  <c r="X295" i="3"/>
  <c r="L295" i="3"/>
  <c r="X294" i="3"/>
  <c r="L294" i="3"/>
  <c r="X293" i="3"/>
  <c r="L293" i="3"/>
  <c r="X292" i="3"/>
  <c r="L292" i="3"/>
  <c r="X291" i="3"/>
  <c r="L291" i="3"/>
  <c r="X290" i="3"/>
  <c r="L290" i="3"/>
  <c r="X289" i="3"/>
  <c r="L289" i="3"/>
  <c r="X288" i="3"/>
  <c r="L288" i="3"/>
  <c r="X287" i="3"/>
  <c r="L287" i="3"/>
  <c r="X286" i="3"/>
  <c r="L286" i="3"/>
  <c r="X285" i="3"/>
  <c r="L285" i="3"/>
  <c r="X284" i="3"/>
  <c r="L284" i="3"/>
  <c r="X283" i="3"/>
  <c r="L283" i="3"/>
  <c r="X282" i="3"/>
  <c r="L282" i="3"/>
  <c r="X281" i="3"/>
  <c r="L281" i="3"/>
  <c r="X280" i="3"/>
  <c r="L280" i="3"/>
  <c r="X279" i="3"/>
  <c r="L279" i="3"/>
  <c r="X278" i="3"/>
  <c r="L278" i="3"/>
  <c r="X277" i="3"/>
  <c r="L277" i="3"/>
  <c r="X276" i="3"/>
  <c r="L276" i="3"/>
  <c r="X275" i="3"/>
  <c r="L275" i="3"/>
  <c r="X274" i="3"/>
  <c r="L274" i="3"/>
  <c r="X273" i="3"/>
  <c r="L273" i="3"/>
  <c r="X272" i="3"/>
  <c r="L272" i="3"/>
  <c r="X271" i="3"/>
  <c r="L271" i="3"/>
  <c r="X270" i="3"/>
  <c r="L270" i="3"/>
  <c r="X269" i="3"/>
  <c r="L269" i="3"/>
  <c r="X268" i="3"/>
  <c r="L268" i="3"/>
  <c r="X267" i="3"/>
  <c r="L267" i="3"/>
  <c r="X266" i="3"/>
  <c r="L266" i="3"/>
  <c r="X265" i="3"/>
  <c r="L265" i="3"/>
  <c r="X264" i="3"/>
  <c r="L264" i="3"/>
  <c r="X263" i="3"/>
  <c r="L263" i="3"/>
  <c r="X262" i="3"/>
  <c r="L262" i="3"/>
  <c r="X261" i="3"/>
  <c r="L261" i="3"/>
  <c r="X260" i="3"/>
  <c r="L260" i="3"/>
  <c r="X259" i="3"/>
  <c r="L259" i="3"/>
  <c r="X258" i="3"/>
  <c r="L258" i="3"/>
  <c r="X257" i="3"/>
  <c r="L257" i="3"/>
  <c r="X256" i="3"/>
  <c r="L256" i="3"/>
  <c r="X255" i="3"/>
  <c r="L255" i="3"/>
  <c r="X254" i="3"/>
  <c r="L254" i="3"/>
  <c r="X253" i="3"/>
  <c r="L253" i="3"/>
  <c r="X252" i="3"/>
  <c r="L252" i="3"/>
  <c r="X251" i="3"/>
  <c r="L251" i="3"/>
  <c r="X250" i="3"/>
  <c r="L250" i="3"/>
  <c r="X249" i="3"/>
  <c r="L249" i="3"/>
  <c r="X248" i="3"/>
  <c r="L248" i="3"/>
  <c r="X247" i="3"/>
  <c r="L247" i="3"/>
  <c r="X246" i="3"/>
  <c r="L246" i="3"/>
  <c r="X245" i="3"/>
  <c r="L245" i="3"/>
  <c r="X244" i="3"/>
  <c r="L244" i="3"/>
  <c r="X243" i="3"/>
  <c r="L243" i="3"/>
  <c r="X242" i="3"/>
  <c r="L242" i="3"/>
  <c r="X241" i="3"/>
  <c r="L241" i="3"/>
  <c r="X240" i="3"/>
  <c r="L240" i="3"/>
  <c r="X239" i="3"/>
  <c r="L239" i="3"/>
  <c r="X238" i="3"/>
  <c r="L238" i="3"/>
  <c r="X237" i="3"/>
  <c r="L237" i="3"/>
  <c r="X236" i="3"/>
  <c r="L236" i="3"/>
  <c r="X235" i="3"/>
  <c r="L235" i="3"/>
  <c r="X234" i="3"/>
  <c r="L234" i="3"/>
  <c r="X233" i="3"/>
  <c r="L233" i="3"/>
  <c r="X232" i="3"/>
  <c r="L232" i="3"/>
  <c r="X231" i="3"/>
  <c r="L231" i="3"/>
  <c r="X230" i="3"/>
  <c r="L230" i="3"/>
  <c r="X229" i="3"/>
  <c r="L229" i="3"/>
  <c r="X228" i="3"/>
  <c r="L228" i="3"/>
  <c r="X227" i="3"/>
  <c r="L227" i="3"/>
  <c r="X226" i="3"/>
  <c r="L226" i="3"/>
  <c r="X225" i="3"/>
  <c r="L225" i="3"/>
  <c r="X224" i="3"/>
  <c r="L224" i="3"/>
  <c r="X223" i="3"/>
  <c r="L223" i="3"/>
  <c r="X222" i="3"/>
  <c r="L222" i="3"/>
  <c r="X221" i="3"/>
  <c r="L221" i="3"/>
  <c r="X220" i="3"/>
  <c r="L220" i="3"/>
  <c r="X219" i="3"/>
  <c r="L219" i="3"/>
  <c r="X218" i="3"/>
  <c r="L218" i="3"/>
  <c r="X217" i="3"/>
  <c r="L217" i="3"/>
  <c r="X216" i="3"/>
  <c r="L216" i="3"/>
  <c r="X215" i="3"/>
  <c r="L215" i="3"/>
  <c r="X214" i="3"/>
  <c r="L214" i="3"/>
  <c r="X213" i="3"/>
  <c r="L213" i="3"/>
  <c r="X212" i="3"/>
  <c r="L212" i="3"/>
  <c r="X211" i="3"/>
  <c r="L211" i="3"/>
  <c r="X210" i="3"/>
  <c r="L210" i="3"/>
  <c r="X209" i="3"/>
  <c r="L209" i="3"/>
  <c r="X208" i="3"/>
  <c r="L208" i="3"/>
  <c r="X207" i="3"/>
  <c r="L207" i="3"/>
  <c r="X206" i="3"/>
  <c r="L206" i="3"/>
  <c r="X205" i="3"/>
  <c r="L205" i="3"/>
  <c r="X204" i="3"/>
  <c r="L204" i="3"/>
  <c r="X203" i="3"/>
  <c r="L203" i="3"/>
  <c r="X202" i="3"/>
  <c r="L202" i="3"/>
  <c r="X201" i="3"/>
  <c r="L201" i="3"/>
  <c r="X200" i="3"/>
  <c r="L200" i="3"/>
  <c r="X199" i="3"/>
  <c r="L199" i="3"/>
  <c r="X198" i="3"/>
  <c r="L198" i="3"/>
  <c r="X197" i="3"/>
  <c r="L197" i="3"/>
  <c r="X196" i="3"/>
  <c r="L196" i="3"/>
  <c r="X195" i="3"/>
  <c r="L195" i="3"/>
  <c r="X194" i="3"/>
  <c r="L194" i="3"/>
  <c r="X193" i="3"/>
  <c r="L193" i="3"/>
  <c r="X192" i="3"/>
  <c r="L192" i="3"/>
  <c r="X191" i="3"/>
  <c r="L191" i="3"/>
  <c r="X190" i="3"/>
  <c r="L190" i="3"/>
  <c r="X189" i="3"/>
  <c r="L189" i="3"/>
  <c r="X188" i="3"/>
  <c r="L188" i="3"/>
  <c r="X187" i="3"/>
  <c r="L187" i="3"/>
  <c r="X186" i="3"/>
  <c r="L186" i="3"/>
  <c r="X185" i="3"/>
  <c r="L185" i="3"/>
  <c r="X184" i="3"/>
  <c r="L184" i="3"/>
  <c r="X183" i="3"/>
  <c r="L183" i="3"/>
  <c r="X182" i="3"/>
  <c r="L182" i="3"/>
  <c r="X181" i="3"/>
  <c r="L181" i="3"/>
  <c r="X180" i="3"/>
  <c r="L180" i="3"/>
  <c r="X179" i="3"/>
  <c r="L179" i="3"/>
  <c r="X178" i="3"/>
  <c r="L178" i="3"/>
  <c r="X177" i="3"/>
  <c r="L177" i="3"/>
  <c r="X176" i="3"/>
  <c r="L176" i="3"/>
  <c r="X175" i="3"/>
  <c r="L175" i="3"/>
  <c r="X174" i="3"/>
  <c r="L174" i="3"/>
  <c r="X173" i="3"/>
  <c r="L173" i="3"/>
  <c r="X172" i="3"/>
  <c r="L172" i="3"/>
  <c r="X171" i="3"/>
  <c r="L171" i="3"/>
  <c r="X170" i="3"/>
  <c r="L170" i="3"/>
  <c r="X169" i="3"/>
  <c r="L169" i="3"/>
  <c r="X168" i="3"/>
  <c r="L168" i="3"/>
  <c r="X167" i="3"/>
  <c r="L167" i="3"/>
  <c r="X166" i="3"/>
  <c r="L166" i="3"/>
  <c r="X165" i="3"/>
  <c r="L165" i="3"/>
  <c r="X164" i="3"/>
  <c r="L164" i="3"/>
  <c r="X163" i="3"/>
  <c r="L163" i="3"/>
  <c r="X162" i="3"/>
  <c r="L162" i="3"/>
  <c r="X161" i="3"/>
  <c r="L161" i="3"/>
  <c r="X160" i="3"/>
  <c r="L160" i="3"/>
  <c r="X159" i="3"/>
  <c r="L159" i="3"/>
  <c r="X158" i="3"/>
  <c r="L158" i="3"/>
  <c r="X157" i="3"/>
  <c r="L157" i="3"/>
  <c r="X156" i="3"/>
  <c r="L156" i="3"/>
  <c r="X155" i="3"/>
  <c r="L155" i="3"/>
  <c r="X154" i="3"/>
  <c r="L154" i="3"/>
  <c r="X153" i="3"/>
  <c r="L153" i="3"/>
  <c r="X152" i="3"/>
  <c r="L152" i="3"/>
  <c r="X151" i="3"/>
  <c r="L151" i="3"/>
  <c r="X150" i="3"/>
  <c r="L150" i="3"/>
  <c r="X149" i="3"/>
  <c r="L149" i="3"/>
  <c r="X148" i="3"/>
  <c r="L148" i="3"/>
  <c r="X147" i="3"/>
  <c r="L147" i="3"/>
  <c r="X146" i="3"/>
  <c r="L146" i="3"/>
  <c r="X145" i="3"/>
  <c r="L145" i="3"/>
  <c r="X144" i="3"/>
  <c r="L144" i="3"/>
  <c r="X143" i="3"/>
  <c r="L143" i="3"/>
  <c r="X142" i="3"/>
  <c r="L142" i="3"/>
  <c r="X141" i="3"/>
  <c r="L141" i="3"/>
  <c r="X140" i="3"/>
  <c r="L140" i="3"/>
  <c r="X139" i="3"/>
  <c r="L139" i="3"/>
  <c r="X138" i="3"/>
  <c r="L138" i="3"/>
  <c r="X137" i="3"/>
  <c r="L137" i="3"/>
  <c r="X136" i="3"/>
  <c r="L136" i="3"/>
  <c r="X135" i="3"/>
  <c r="L135" i="3"/>
  <c r="X134" i="3"/>
  <c r="L134" i="3"/>
  <c r="X133" i="3"/>
  <c r="L133" i="3"/>
  <c r="X132" i="3"/>
  <c r="L132" i="3"/>
  <c r="X131" i="3"/>
  <c r="L131" i="3"/>
  <c r="X130" i="3"/>
  <c r="L130" i="3"/>
  <c r="X129" i="3"/>
  <c r="L129" i="3"/>
  <c r="X128" i="3"/>
  <c r="L128" i="3"/>
  <c r="X127" i="3"/>
  <c r="L127" i="3"/>
  <c r="X126" i="3"/>
  <c r="L126" i="3"/>
  <c r="X125" i="3"/>
  <c r="L125" i="3"/>
  <c r="X124" i="3"/>
  <c r="L124" i="3"/>
  <c r="X123" i="3"/>
  <c r="L123" i="3"/>
  <c r="X122" i="3"/>
  <c r="L122" i="3"/>
  <c r="X121" i="3"/>
  <c r="L121" i="3"/>
  <c r="X120" i="3"/>
  <c r="L120" i="3"/>
  <c r="X119" i="3"/>
  <c r="L119" i="3"/>
  <c r="X118" i="3"/>
  <c r="L118" i="3"/>
  <c r="X117" i="3"/>
  <c r="L117" i="3"/>
  <c r="X116" i="3"/>
  <c r="L116" i="3"/>
  <c r="X115" i="3"/>
  <c r="L115" i="3"/>
  <c r="X114" i="3"/>
  <c r="L114" i="3"/>
  <c r="X113" i="3"/>
  <c r="L113" i="3"/>
  <c r="X112" i="3"/>
  <c r="L112" i="3"/>
  <c r="X111" i="3"/>
  <c r="L111" i="3"/>
  <c r="X110" i="3"/>
  <c r="L110" i="3"/>
  <c r="X109" i="3"/>
  <c r="L109" i="3"/>
  <c r="X108" i="3"/>
  <c r="L108" i="3"/>
  <c r="X107" i="3"/>
  <c r="L107" i="3"/>
  <c r="X106" i="3"/>
  <c r="L106" i="3"/>
  <c r="X105" i="3"/>
  <c r="L105" i="3"/>
  <c r="X104" i="3"/>
  <c r="L104" i="3"/>
  <c r="X103" i="3"/>
  <c r="L103" i="3"/>
  <c r="X102" i="3"/>
  <c r="L102" i="3"/>
  <c r="X101" i="3"/>
  <c r="N101" i="3"/>
  <c r="L101" i="3"/>
  <c r="X100" i="3"/>
  <c r="L100" i="3"/>
  <c r="X99" i="3"/>
  <c r="L99" i="3"/>
  <c r="X98" i="3"/>
  <c r="L98" i="3"/>
  <c r="X97" i="3"/>
  <c r="L97" i="3"/>
  <c r="X96" i="3"/>
  <c r="L96" i="3"/>
  <c r="X95" i="3"/>
  <c r="L95" i="3"/>
  <c r="X94" i="3"/>
  <c r="Q94" i="3"/>
  <c r="L94" i="3"/>
  <c r="X93" i="3"/>
  <c r="L93" i="3"/>
  <c r="X92" i="3"/>
  <c r="L92" i="3"/>
  <c r="X91" i="3"/>
  <c r="L91" i="3"/>
  <c r="X90" i="3"/>
  <c r="Q90" i="3"/>
  <c r="L90" i="3"/>
  <c r="X89" i="3"/>
  <c r="L89" i="3"/>
  <c r="X88" i="3"/>
  <c r="L88" i="3"/>
  <c r="X87" i="3"/>
  <c r="L87" i="3"/>
  <c r="X86" i="3"/>
  <c r="Q86" i="3"/>
  <c r="L86" i="3"/>
  <c r="X85" i="3"/>
  <c r="L85" i="3"/>
  <c r="X84" i="3"/>
  <c r="L84" i="3"/>
  <c r="X83" i="3"/>
  <c r="L83" i="3"/>
  <c r="X82" i="3"/>
  <c r="Q82" i="3"/>
  <c r="L82" i="3"/>
  <c r="X81" i="3"/>
  <c r="L81" i="3"/>
  <c r="X80" i="3"/>
  <c r="L80" i="3"/>
  <c r="X79" i="3"/>
  <c r="L79" i="3"/>
  <c r="X78" i="3"/>
  <c r="Q78" i="3"/>
  <c r="L78" i="3"/>
  <c r="X77" i="3"/>
  <c r="L77" i="3"/>
  <c r="X76" i="3"/>
  <c r="L76" i="3"/>
  <c r="X75" i="3"/>
  <c r="L75" i="3"/>
  <c r="X74" i="3"/>
  <c r="Q74" i="3"/>
  <c r="L74" i="3"/>
  <c r="X73" i="3"/>
  <c r="L73" i="3"/>
  <c r="X72" i="3"/>
  <c r="L72" i="3"/>
  <c r="X71" i="3"/>
  <c r="L71" i="3"/>
  <c r="X70" i="3"/>
  <c r="Q70" i="3"/>
  <c r="L70" i="3"/>
  <c r="X69" i="3"/>
  <c r="X68" i="3"/>
  <c r="L68" i="3"/>
  <c r="X67" i="3"/>
  <c r="L67" i="3"/>
  <c r="X66" i="3"/>
  <c r="L66" i="3"/>
  <c r="X65" i="3"/>
  <c r="L65" i="3"/>
  <c r="X64" i="3"/>
  <c r="L64" i="3"/>
  <c r="X63" i="3"/>
  <c r="L63" i="3"/>
  <c r="X62" i="3"/>
  <c r="L62" i="3"/>
  <c r="X61" i="3"/>
  <c r="L61" i="3"/>
  <c r="X60" i="3"/>
  <c r="L60" i="3"/>
  <c r="X59" i="3"/>
  <c r="L59" i="3"/>
  <c r="X58" i="3"/>
  <c r="L58" i="3"/>
  <c r="X57" i="3"/>
  <c r="L57" i="3"/>
  <c r="X56" i="3"/>
  <c r="L56" i="3"/>
  <c r="X55" i="3"/>
  <c r="L55" i="3"/>
  <c r="X54" i="3"/>
  <c r="L54" i="3"/>
  <c r="X53" i="3"/>
  <c r="L53" i="3"/>
  <c r="X52" i="3"/>
  <c r="L52" i="3"/>
  <c r="X51" i="3"/>
  <c r="L51" i="3"/>
  <c r="X50" i="3"/>
  <c r="L50" i="3"/>
  <c r="X49" i="3"/>
  <c r="L49" i="3"/>
  <c r="X48" i="3"/>
  <c r="L48" i="3"/>
  <c r="X47" i="3"/>
  <c r="L47" i="3"/>
  <c r="X46" i="3"/>
  <c r="L46" i="3"/>
  <c r="X45" i="3"/>
  <c r="L45" i="3"/>
  <c r="X44" i="3"/>
  <c r="L44" i="3"/>
  <c r="X43" i="3"/>
  <c r="L43" i="3"/>
  <c r="X42" i="3"/>
  <c r="L42" i="3"/>
  <c r="X41" i="3"/>
  <c r="L41" i="3"/>
  <c r="X40" i="3"/>
  <c r="L40" i="3"/>
  <c r="X39" i="3"/>
  <c r="M39" i="3"/>
  <c r="L39" i="3"/>
  <c r="X38" i="3"/>
  <c r="Q38" i="3"/>
  <c r="L38" i="3"/>
  <c r="X37" i="3"/>
  <c r="Q37" i="3"/>
  <c r="L37" i="3"/>
  <c r="X36" i="3"/>
  <c r="P36" i="3"/>
  <c r="L36" i="3"/>
  <c r="X35" i="3"/>
  <c r="L35" i="3"/>
  <c r="X34" i="3"/>
  <c r="L34" i="3"/>
  <c r="X33" i="3"/>
  <c r="L33" i="3"/>
  <c r="X32" i="3"/>
  <c r="L32" i="3"/>
  <c r="X31" i="3"/>
  <c r="L31" i="3"/>
  <c r="X30" i="3"/>
  <c r="L30" i="3"/>
  <c r="X29" i="3"/>
  <c r="L29" i="3"/>
  <c r="X28" i="3"/>
  <c r="L28" i="3"/>
  <c r="X27" i="3"/>
  <c r="O27" i="3"/>
  <c r="L27" i="3"/>
  <c r="X26" i="3"/>
  <c r="L26" i="3"/>
  <c r="X25" i="3"/>
  <c r="L25" i="3"/>
  <c r="X24" i="3"/>
  <c r="L24" i="3"/>
  <c r="X23" i="3"/>
  <c r="L23" i="3"/>
  <c r="X22" i="3"/>
  <c r="L22" i="3"/>
  <c r="X21" i="3"/>
  <c r="L21" i="3"/>
  <c r="X20" i="3"/>
  <c r="L20" i="3"/>
  <c r="X19" i="3"/>
  <c r="N19" i="3"/>
  <c r="L19" i="3"/>
  <c r="X18" i="3"/>
  <c r="L18" i="3"/>
  <c r="X17" i="3"/>
  <c r="L17" i="3"/>
  <c r="X16" i="3"/>
  <c r="M16" i="3"/>
  <c r="L16" i="3"/>
  <c r="X15" i="3"/>
  <c r="L15" i="3"/>
  <c r="X14" i="3"/>
  <c r="L14" i="3"/>
  <c r="X13" i="3"/>
  <c r="L13" i="3"/>
  <c r="X12" i="3"/>
  <c r="L12" i="3"/>
  <c r="X11" i="3"/>
  <c r="L11" i="3"/>
  <c r="K8" i="3"/>
  <c r="J8" i="3"/>
  <c r="P97" i="3" s="1"/>
  <c r="I8" i="3"/>
  <c r="H8" i="3"/>
  <c r="G8" i="3"/>
  <c r="K7" i="3"/>
  <c r="J7" i="3"/>
  <c r="P161" i="3" s="1"/>
  <c r="I7" i="3"/>
  <c r="H7" i="3"/>
  <c r="N41" i="3" s="1"/>
  <c r="G7" i="3"/>
  <c r="F5" i="3"/>
  <c r="F4" i="3"/>
  <c r="F3" i="3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M51" i="2"/>
  <c r="X50" i="2"/>
  <c r="M50" i="2"/>
  <c r="X49" i="2"/>
  <c r="X48" i="2"/>
  <c r="X47" i="2"/>
  <c r="M47" i="2"/>
  <c r="X46" i="2"/>
  <c r="M46" i="2"/>
  <c r="X45" i="2"/>
  <c r="X44" i="2"/>
  <c r="X43" i="2"/>
  <c r="M43" i="2"/>
  <c r="X42" i="2"/>
  <c r="M42" i="2"/>
  <c r="X41" i="2"/>
  <c r="X40" i="2"/>
  <c r="X39" i="2"/>
  <c r="M39" i="2"/>
  <c r="X38" i="2"/>
  <c r="M38" i="2"/>
  <c r="X37" i="2"/>
  <c r="X36" i="2"/>
  <c r="X35" i="2"/>
  <c r="M35" i="2"/>
  <c r="X34" i="2"/>
  <c r="M34" i="2"/>
  <c r="X33" i="2"/>
  <c r="X32" i="2"/>
  <c r="X31" i="2"/>
  <c r="M31" i="2"/>
  <c r="X30" i="2"/>
  <c r="X29" i="2"/>
  <c r="X28" i="2"/>
  <c r="X27" i="2"/>
  <c r="M27" i="2"/>
  <c r="X26" i="2"/>
  <c r="X25" i="2"/>
  <c r="X24" i="2"/>
  <c r="X23" i="2"/>
  <c r="M23" i="2"/>
  <c r="X22" i="2"/>
  <c r="X21" i="2"/>
  <c r="X20" i="2"/>
  <c r="X19" i="2"/>
  <c r="M19" i="2"/>
  <c r="X18" i="2"/>
  <c r="X17" i="2"/>
  <c r="X16" i="2"/>
  <c r="X15" i="2"/>
  <c r="M15" i="2"/>
  <c r="X14" i="2"/>
  <c r="X13" i="2"/>
  <c r="X12" i="2"/>
  <c r="X11" i="2"/>
  <c r="M11" i="2"/>
  <c r="L8" i="2"/>
  <c r="K8" i="2"/>
  <c r="J8" i="2"/>
  <c r="P40" i="2" s="1"/>
  <c r="I8" i="2"/>
  <c r="O57" i="2" s="1"/>
  <c r="H8" i="2"/>
  <c r="G8" i="2"/>
  <c r="L7" i="2"/>
  <c r="K7" i="2"/>
  <c r="Q51" i="2" s="1"/>
  <c r="J7" i="2"/>
  <c r="P51" i="2" s="1"/>
  <c r="I7" i="2"/>
  <c r="H7" i="2"/>
  <c r="N83" i="2" s="1"/>
  <c r="G7" i="2"/>
  <c r="M55" i="2" s="1"/>
  <c r="F5" i="2"/>
  <c r="F4" i="2"/>
  <c r="F3" i="2"/>
  <c r="T303" i="5" l="1"/>
  <c r="T299" i="5"/>
  <c r="T295" i="5"/>
  <c r="T291" i="5"/>
  <c r="T287" i="5"/>
  <c r="T283" i="5"/>
  <c r="T279" i="5"/>
  <c r="T306" i="5"/>
  <c r="T302" i="5"/>
  <c r="T298" i="5"/>
  <c r="T294" i="5"/>
  <c r="T290" i="5"/>
  <c r="T286" i="5"/>
  <c r="T282" i="5"/>
  <c r="T304" i="5"/>
  <c r="T300" i="5"/>
  <c r="T296" i="5"/>
  <c r="T292" i="5"/>
  <c r="T288" i="5"/>
  <c r="T284" i="5"/>
  <c r="T280" i="5"/>
  <c r="T277" i="5"/>
  <c r="T273" i="5"/>
  <c r="T269" i="5"/>
  <c r="T305" i="5"/>
  <c r="T301" i="5"/>
  <c r="T297" i="5"/>
  <c r="T293" i="5"/>
  <c r="T289" i="5"/>
  <c r="T285" i="5"/>
  <c r="T281" i="5"/>
  <c r="T276" i="5"/>
  <c r="T272" i="5"/>
  <c r="T268" i="5"/>
  <c r="T275" i="5"/>
  <c r="T271" i="5"/>
  <c r="T267" i="5"/>
  <c r="T265" i="5"/>
  <c r="T263" i="5"/>
  <c r="T259" i="5"/>
  <c r="T255" i="5"/>
  <c r="T251" i="5"/>
  <c r="T247" i="5"/>
  <c r="T243" i="5"/>
  <c r="T239" i="5"/>
  <c r="T235" i="5"/>
  <c r="T231" i="5"/>
  <c r="T227" i="5"/>
  <c r="T223" i="5"/>
  <c r="T262" i="5"/>
  <c r="T258" i="5"/>
  <c r="T254" i="5"/>
  <c r="T250" i="5"/>
  <c r="T246" i="5"/>
  <c r="T242" i="5"/>
  <c r="T238" i="5"/>
  <c r="T234" i="5"/>
  <c r="T230" i="5"/>
  <c r="T226" i="5"/>
  <c r="T278" i="5"/>
  <c r="T274" i="5"/>
  <c r="T270" i="5"/>
  <c r="T261" i="5"/>
  <c r="T257" i="5"/>
  <c r="T253" i="5"/>
  <c r="T249" i="5"/>
  <c r="T245" i="5"/>
  <c r="T241" i="5"/>
  <c r="T237" i="5"/>
  <c r="T233" i="5"/>
  <c r="T229" i="5"/>
  <c r="T225" i="5"/>
  <c r="T219" i="5"/>
  <c r="T215" i="5"/>
  <c r="T224" i="5"/>
  <c r="T222" i="5"/>
  <c r="T218" i="5"/>
  <c r="T260" i="5"/>
  <c r="T252" i="5"/>
  <c r="T244" i="5"/>
  <c r="T236" i="5"/>
  <c r="T228" i="5"/>
  <c r="T214" i="5"/>
  <c r="T213" i="5"/>
  <c r="T209" i="5"/>
  <c r="T205" i="5"/>
  <c r="T201" i="5"/>
  <c r="T197" i="5"/>
  <c r="T193" i="5"/>
  <c r="T189" i="5"/>
  <c r="T185" i="5"/>
  <c r="T181" i="5"/>
  <c r="T177" i="5"/>
  <c r="T173" i="5"/>
  <c r="T169" i="5"/>
  <c r="T212" i="5"/>
  <c r="T208" i="5"/>
  <c r="T204" i="5"/>
  <c r="T200" i="5"/>
  <c r="T196" i="5"/>
  <c r="T192" i="5"/>
  <c r="T188" i="5"/>
  <c r="T184" i="5"/>
  <c r="T180" i="5"/>
  <c r="T176" i="5"/>
  <c r="T172" i="5"/>
  <c r="T168" i="5"/>
  <c r="T266" i="5"/>
  <c r="T264" i="5"/>
  <c r="T256" i="5"/>
  <c r="T248" i="5"/>
  <c r="T240" i="5"/>
  <c r="T232" i="5"/>
  <c r="T220" i="5"/>
  <c r="T216" i="5"/>
  <c r="T211" i="5"/>
  <c r="T207" i="5"/>
  <c r="T203" i="5"/>
  <c r="T199" i="5"/>
  <c r="T195" i="5"/>
  <c r="T191" i="5"/>
  <c r="T187" i="5"/>
  <c r="T183" i="5"/>
  <c r="T179" i="5"/>
  <c r="T175" i="5"/>
  <c r="T171" i="5"/>
  <c r="T167" i="5"/>
  <c r="T217" i="5"/>
  <c r="T210" i="5"/>
  <c r="T206" i="5"/>
  <c r="T202" i="5"/>
  <c r="T198" i="5"/>
  <c r="T194" i="5"/>
  <c r="T190" i="5"/>
  <c r="T186" i="5"/>
  <c r="T182" i="5"/>
  <c r="T178" i="5"/>
  <c r="T174" i="5"/>
  <c r="T170" i="5"/>
  <c r="T165" i="5"/>
  <c r="T161" i="5"/>
  <c r="T157" i="5"/>
  <c r="T153" i="5"/>
  <c r="T149" i="5"/>
  <c r="T145" i="5"/>
  <c r="T141" i="5"/>
  <c r="T137" i="5"/>
  <c r="T133" i="5"/>
  <c r="T129" i="5"/>
  <c r="T164" i="5"/>
  <c r="T160" i="5"/>
  <c r="T156" i="5"/>
  <c r="T152" i="5"/>
  <c r="T148" i="5"/>
  <c r="T144" i="5"/>
  <c r="T140" i="5"/>
  <c r="T136" i="5"/>
  <c r="T132" i="5"/>
  <c r="T128" i="5"/>
  <c r="T221" i="5"/>
  <c r="T163" i="5"/>
  <c r="T159" i="5"/>
  <c r="T155" i="5"/>
  <c r="T151" i="5"/>
  <c r="T147" i="5"/>
  <c r="T143" i="5"/>
  <c r="T139" i="5"/>
  <c r="T135" i="5"/>
  <c r="T131" i="5"/>
  <c r="T127" i="5"/>
  <c r="T123" i="5"/>
  <c r="T119" i="5"/>
  <c r="T115" i="5"/>
  <c r="T111" i="5"/>
  <c r="T107" i="5"/>
  <c r="T103" i="5"/>
  <c r="T99" i="5"/>
  <c r="T95" i="5"/>
  <c r="T91" i="5"/>
  <c r="T87" i="5"/>
  <c r="T83" i="5"/>
  <c r="T79" i="5"/>
  <c r="T75" i="5"/>
  <c r="T71" i="5"/>
  <c r="T67" i="5"/>
  <c r="T63" i="5"/>
  <c r="T59" i="5"/>
  <c r="T55" i="5"/>
  <c r="T51" i="5"/>
  <c r="T47" i="5"/>
  <c r="T43" i="5"/>
  <c r="T39" i="5"/>
  <c r="T35" i="5"/>
  <c r="T31" i="5"/>
  <c r="T166" i="5"/>
  <c r="T162" i="5"/>
  <c r="T158" i="5"/>
  <c r="T154" i="5"/>
  <c r="T150" i="5"/>
  <c r="T146" i="5"/>
  <c r="T142" i="5"/>
  <c r="T138" i="5"/>
  <c r="T134" i="5"/>
  <c r="T130" i="5"/>
  <c r="T126" i="5"/>
  <c r="T122" i="5"/>
  <c r="T118" i="5"/>
  <c r="T114" i="5"/>
  <c r="T110" i="5"/>
  <c r="T106" i="5"/>
  <c r="T102" i="5"/>
  <c r="T98" i="5"/>
  <c r="T94" i="5"/>
  <c r="T90" i="5"/>
  <c r="T86" i="5"/>
  <c r="T82" i="5"/>
  <c r="T78" i="5"/>
  <c r="T74" i="5"/>
  <c r="T70" i="5"/>
  <c r="T66" i="5"/>
  <c r="T62" i="5"/>
  <c r="T58" i="5"/>
  <c r="T54" i="5"/>
  <c r="T50" i="5"/>
  <c r="T46" i="5"/>
  <c r="T42" i="5"/>
  <c r="T38" i="5"/>
  <c r="T34" i="5"/>
  <c r="T30" i="5"/>
  <c r="T125" i="5"/>
  <c r="T121" i="5"/>
  <c r="T117" i="5"/>
  <c r="T113" i="5"/>
  <c r="T109" i="5"/>
  <c r="T105" i="5"/>
  <c r="T101" i="5"/>
  <c r="T97" i="5"/>
  <c r="T93" i="5"/>
  <c r="T89" i="5"/>
  <c r="T85" i="5"/>
  <c r="T81" i="5"/>
  <c r="T77" i="5"/>
  <c r="T73" i="5"/>
  <c r="T69" i="5"/>
  <c r="T65" i="5"/>
  <c r="T61" i="5"/>
  <c r="T57" i="5"/>
  <c r="T53" i="5"/>
  <c r="T49" i="5"/>
  <c r="T45" i="5"/>
  <c r="T41" i="5"/>
  <c r="T37" i="5"/>
  <c r="T33" i="5"/>
  <c r="T124" i="5"/>
  <c r="T120" i="5"/>
  <c r="T116" i="5"/>
  <c r="T112" i="5"/>
  <c r="T108" i="5"/>
  <c r="T104" i="5"/>
  <c r="T100" i="5"/>
  <c r="T96" i="5"/>
  <c r="T92" i="5"/>
  <c r="T88" i="5"/>
  <c r="T84" i="5"/>
  <c r="T80" i="5"/>
  <c r="T76" i="5"/>
  <c r="T72" i="5"/>
  <c r="T68" i="5"/>
  <c r="T64" i="5"/>
  <c r="T60" i="5"/>
  <c r="T56" i="5"/>
  <c r="T52" i="5"/>
  <c r="T48" i="5"/>
  <c r="T44" i="5"/>
  <c r="T40" i="5"/>
  <c r="T36" i="5"/>
  <c r="T32" i="5"/>
  <c r="T28" i="5"/>
  <c r="T27" i="5"/>
  <c r="T23" i="5"/>
  <c r="T19" i="5"/>
  <c r="T15" i="5"/>
  <c r="T11" i="5"/>
  <c r="T26" i="5"/>
  <c r="T22" i="5"/>
  <c r="T18" i="5"/>
  <c r="T14" i="5"/>
  <c r="T20" i="5"/>
  <c r="T12" i="5"/>
  <c r="T29" i="5"/>
  <c r="T25" i="5"/>
  <c r="T21" i="5"/>
  <c r="T17" i="5"/>
  <c r="T13" i="5"/>
  <c r="T24" i="5"/>
  <c r="T16" i="5"/>
  <c r="S304" i="5"/>
  <c r="S300" i="5"/>
  <c r="S296" i="5"/>
  <c r="S292" i="5"/>
  <c r="S288" i="5"/>
  <c r="S284" i="5"/>
  <c r="S280" i="5"/>
  <c r="S303" i="5"/>
  <c r="V303" i="5" s="1"/>
  <c r="W303" i="5" s="1"/>
  <c r="Y303" i="5" s="1"/>
  <c r="S299" i="5"/>
  <c r="S295" i="5"/>
  <c r="S291" i="5"/>
  <c r="S287" i="5"/>
  <c r="V287" i="5" s="1"/>
  <c r="W287" i="5" s="1"/>
  <c r="Y287" i="5" s="1"/>
  <c r="S283" i="5"/>
  <c r="S278" i="5"/>
  <c r="S274" i="5"/>
  <c r="S270" i="5"/>
  <c r="S279" i="5"/>
  <c r="S277" i="5"/>
  <c r="S273" i="5"/>
  <c r="S269" i="5"/>
  <c r="V269" i="5" s="1"/>
  <c r="W269" i="5" s="1"/>
  <c r="Y269" i="5" s="1"/>
  <c r="S265" i="5"/>
  <c r="S264" i="5"/>
  <c r="S260" i="5"/>
  <c r="S256" i="5"/>
  <c r="V256" i="5" s="1"/>
  <c r="W256" i="5" s="1"/>
  <c r="Y256" i="5" s="1"/>
  <c r="S252" i="5"/>
  <c r="S248" i="5"/>
  <c r="S244" i="5"/>
  <c r="S240" i="5"/>
  <c r="V240" i="5" s="1"/>
  <c r="W240" i="5" s="1"/>
  <c r="Y240" i="5" s="1"/>
  <c r="S236" i="5"/>
  <c r="S232" i="5"/>
  <c r="S228" i="5"/>
  <c r="S224" i="5"/>
  <c r="S305" i="5"/>
  <c r="S301" i="5"/>
  <c r="S297" i="5"/>
  <c r="S293" i="5"/>
  <c r="V293" i="5" s="1"/>
  <c r="W293" i="5" s="1"/>
  <c r="Y293" i="5" s="1"/>
  <c r="S289" i="5"/>
  <c r="S285" i="5"/>
  <c r="S281" i="5"/>
  <c r="S275" i="5"/>
  <c r="V275" i="5" s="1"/>
  <c r="W275" i="5" s="1"/>
  <c r="Y275" i="5" s="1"/>
  <c r="S271" i="5"/>
  <c r="S267" i="5"/>
  <c r="S263" i="5"/>
  <c r="S259" i="5"/>
  <c r="V259" i="5" s="1"/>
  <c r="W259" i="5" s="1"/>
  <c r="Y259" i="5" s="1"/>
  <c r="S255" i="5"/>
  <c r="S251" i="5"/>
  <c r="S247" i="5"/>
  <c r="S243" i="5"/>
  <c r="V243" i="5" s="1"/>
  <c r="W243" i="5" s="1"/>
  <c r="Y243" i="5" s="1"/>
  <c r="S239" i="5"/>
  <c r="S235" i="5"/>
  <c r="S231" i="5"/>
  <c r="S227" i="5"/>
  <c r="V227" i="5" s="1"/>
  <c r="W227" i="5" s="1"/>
  <c r="Y227" i="5" s="1"/>
  <c r="S276" i="5"/>
  <c r="S272" i="5"/>
  <c r="S266" i="5"/>
  <c r="S223" i="5"/>
  <c r="V223" i="5" s="1"/>
  <c r="W223" i="5" s="1"/>
  <c r="Y223" i="5" s="1"/>
  <c r="S220" i="5"/>
  <c r="S216" i="5"/>
  <c r="S306" i="5"/>
  <c r="S298" i="5"/>
  <c r="V298" i="5" s="1"/>
  <c r="W298" i="5" s="1"/>
  <c r="Y298" i="5" s="1"/>
  <c r="S290" i="5"/>
  <c r="S282" i="5"/>
  <c r="S268" i="5"/>
  <c r="S261" i="5"/>
  <c r="V261" i="5" s="1"/>
  <c r="W261" i="5" s="1"/>
  <c r="Y261" i="5" s="1"/>
  <c r="S257" i="5"/>
  <c r="S253" i="5"/>
  <c r="S249" i="5"/>
  <c r="S245" i="5"/>
  <c r="V245" i="5" s="1"/>
  <c r="W245" i="5" s="1"/>
  <c r="Y245" i="5" s="1"/>
  <c r="S241" i="5"/>
  <c r="S237" i="5"/>
  <c r="S233" i="5"/>
  <c r="S229" i="5"/>
  <c r="V229" i="5" s="1"/>
  <c r="W229" i="5" s="1"/>
  <c r="Y229" i="5" s="1"/>
  <c r="S225" i="5"/>
  <c r="S219" i="5"/>
  <c r="S262" i="5"/>
  <c r="S258" i="5"/>
  <c r="V258" i="5" s="1"/>
  <c r="W258" i="5" s="1"/>
  <c r="Y258" i="5" s="1"/>
  <c r="S254" i="5"/>
  <c r="S250" i="5"/>
  <c r="S246" i="5"/>
  <c r="S242" i="5"/>
  <c r="V242" i="5" s="1"/>
  <c r="W242" i="5" s="1"/>
  <c r="Y242" i="5" s="1"/>
  <c r="S238" i="5"/>
  <c r="S234" i="5"/>
  <c r="S230" i="5"/>
  <c r="S226" i="5"/>
  <c r="V226" i="5" s="1"/>
  <c r="W226" i="5" s="1"/>
  <c r="Y226" i="5" s="1"/>
  <c r="S221" i="5"/>
  <c r="S217" i="5"/>
  <c r="S210" i="5"/>
  <c r="S206" i="5"/>
  <c r="V206" i="5" s="1"/>
  <c r="W206" i="5" s="1"/>
  <c r="Y206" i="5" s="1"/>
  <c r="S202" i="5"/>
  <c r="S198" i="5"/>
  <c r="S194" i="5"/>
  <c r="S190" i="5"/>
  <c r="V190" i="5" s="1"/>
  <c r="W190" i="5" s="1"/>
  <c r="Y190" i="5" s="1"/>
  <c r="S186" i="5"/>
  <c r="S182" i="5"/>
  <c r="S178" i="5"/>
  <c r="S174" i="5"/>
  <c r="V174" i="5" s="1"/>
  <c r="W174" i="5" s="1"/>
  <c r="Y174" i="5" s="1"/>
  <c r="S170" i="5"/>
  <c r="S302" i="5"/>
  <c r="S286" i="5"/>
  <c r="S222" i="5"/>
  <c r="V222" i="5" s="1"/>
  <c r="W222" i="5" s="1"/>
  <c r="Y222" i="5" s="1"/>
  <c r="S218" i="5"/>
  <c r="S214" i="5"/>
  <c r="S213" i="5"/>
  <c r="S209" i="5"/>
  <c r="S205" i="5"/>
  <c r="S201" i="5"/>
  <c r="S197" i="5"/>
  <c r="S193" i="5"/>
  <c r="S189" i="5"/>
  <c r="S185" i="5"/>
  <c r="S181" i="5"/>
  <c r="S177" i="5"/>
  <c r="S173" i="5"/>
  <c r="S169" i="5"/>
  <c r="S212" i="5"/>
  <c r="S208" i="5"/>
  <c r="S204" i="5"/>
  <c r="S200" i="5"/>
  <c r="S196" i="5"/>
  <c r="S192" i="5"/>
  <c r="S188" i="5"/>
  <c r="S184" i="5"/>
  <c r="S180" i="5"/>
  <c r="S176" i="5"/>
  <c r="S172" i="5"/>
  <c r="S168" i="5"/>
  <c r="S166" i="5"/>
  <c r="S162" i="5"/>
  <c r="S158" i="5"/>
  <c r="S154" i="5"/>
  <c r="S150" i="5"/>
  <c r="S146" i="5"/>
  <c r="S142" i="5"/>
  <c r="S138" i="5"/>
  <c r="S134" i="5"/>
  <c r="S130" i="5"/>
  <c r="S294" i="5"/>
  <c r="S215" i="5"/>
  <c r="S211" i="5"/>
  <c r="S207" i="5"/>
  <c r="S203" i="5"/>
  <c r="S199" i="5"/>
  <c r="S195" i="5"/>
  <c r="S191" i="5"/>
  <c r="S187" i="5"/>
  <c r="S183" i="5"/>
  <c r="S179" i="5"/>
  <c r="S175" i="5"/>
  <c r="S171" i="5"/>
  <c r="S167" i="5"/>
  <c r="S165" i="5"/>
  <c r="S161" i="5"/>
  <c r="S157" i="5"/>
  <c r="S153" i="5"/>
  <c r="S149" i="5"/>
  <c r="S145" i="5"/>
  <c r="S141" i="5"/>
  <c r="S137" i="5"/>
  <c r="S133" i="5"/>
  <c r="S129" i="5"/>
  <c r="S164" i="5"/>
  <c r="S160" i="5"/>
  <c r="S156" i="5"/>
  <c r="S152" i="5"/>
  <c r="V152" i="5" s="1"/>
  <c r="W152" i="5" s="1"/>
  <c r="Y152" i="5" s="1"/>
  <c r="S148" i="5"/>
  <c r="S144" i="5"/>
  <c r="S140" i="5"/>
  <c r="S136" i="5"/>
  <c r="V136" i="5" s="1"/>
  <c r="W136" i="5" s="1"/>
  <c r="Y136" i="5" s="1"/>
  <c r="S132" i="5"/>
  <c r="S128" i="5"/>
  <c r="S124" i="5"/>
  <c r="S120" i="5"/>
  <c r="V120" i="5" s="1"/>
  <c r="W120" i="5" s="1"/>
  <c r="Y120" i="5" s="1"/>
  <c r="S116" i="5"/>
  <c r="S112" i="5"/>
  <c r="S108" i="5"/>
  <c r="S104" i="5"/>
  <c r="V104" i="5" s="1"/>
  <c r="W104" i="5" s="1"/>
  <c r="Y104" i="5" s="1"/>
  <c r="S100" i="5"/>
  <c r="S96" i="5"/>
  <c r="S92" i="5"/>
  <c r="S88" i="5"/>
  <c r="V88" i="5" s="1"/>
  <c r="W88" i="5" s="1"/>
  <c r="Y88" i="5" s="1"/>
  <c r="S84" i="5"/>
  <c r="S80" i="5"/>
  <c r="S76" i="5"/>
  <c r="S72" i="5"/>
  <c r="V72" i="5" s="1"/>
  <c r="W72" i="5" s="1"/>
  <c r="Y72" i="5" s="1"/>
  <c r="S68" i="5"/>
  <c r="S64" i="5"/>
  <c r="S60" i="5"/>
  <c r="S56" i="5"/>
  <c r="V56" i="5" s="1"/>
  <c r="W56" i="5" s="1"/>
  <c r="Y56" i="5" s="1"/>
  <c r="S52" i="5"/>
  <c r="S48" i="5"/>
  <c r="S44" i="5"/>
  <c r="S40" i="5"/>
  <c r="V40" i="5" s="1"/>
  <c r="W40" i="5" s="1"/>
  <c r="Y40" i="5" s="1"/>
  <c r="S36" i="5"/>
  <c r="S32" i="5"/>
  <c r="S28" i="5"/>
  <c r="S123" i="5"/>
  <c r="V123" i="5" s="1"/>
  <c r="W123" i="5" s="1"/>
  <c r="Y123" i="5" s="1"/>
  <c r="S119" i="5"/>
  <c r="S115" i="5"/>
  <c r="S111" i="5"/>
  <c r="S107" i="5"/>
  <c r="V107" i="5" s="1"/>
  <c r="W107" i="5" s="1"/>
  <c r="Y107" i="5" s="1"/>
  <c r="S103" i="5"/>
  <c r="S99" i="5"/>
  <c r="S95" i="5"/>
  <c r="S91" i="5"/>
  <c r="V91" i="5" s="1"/>
  <c r="W91" i="5" s="1"/>
  <c r="Y91" i="5" s="1"/>
  <c r="S87" i="5"/>
  <c r="S83" i="5"/>
  <c r="S79" i="5"/>
  <c r="S75" i="5"/>
  <c r="V75" i="5" s="1"/>
  <c r="W75" i="5" s="1"/>
  <c r="Y75" i="5" s="1"/>
  <c r="S71" i="5"/>
  <c r="S67" i="5"/>
  <c r="S63" i="5"/>
  <c r="S59" i="5"/>
  <c r="V59" i="5" s="1"/>
  <c r="W59" i="5" s="1"/>
  <c r="Y59" i="5" s="1"/>
  <c r="S55" i="5"/>
  <c r="S51" i="5"/>
  <c r="S47" i="5"/>
  <c r="S43" i="5"/>
  <c r="V43" i="5" s="1"/>
  <c r="W43" i="5" s="1"/>
  <c r="Y43" i="5" s="1"/>
  <c r="S39" i="5"/>
  <c r="S35" i="5"/>
  <c r="S31" i="5"/>
  <c r="S163" i="5"/>
  <c r="V163" i="5" s="1"/>
  <c r="W163" i="5" s="1"/>
  <c r="Y163" i="5" s="1"/>
  <c r="S159" i="5"/>
  <c r="S155" i="5"/>
  <c r="S151" i="5"/>
  <c r="S147" i="5"/>
  <c r="V147" i="5" s="1"/>
  <c r="W147" i="5" s="1"/>
  <c r="Y147" i="5" s="1"/>
  <c r="S143" i="5"/>
  <c r="S139" i="5"/>
  <c r="S135" i="5"/>
  <c r="S131" i="5"/>
  <c r="V131" i="5" s="1"/>
  <c r="W131" i="5" s="1"/>
  <c r="Y131" i="5" s="1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62" i="5"/>
  <c r="S58" i="5"/>
  <c r="S54" i="5"/>
  <c r="S50" i="5"/>
  <c r="S46" i="5"/>
  <c r="S42" i="5"/>
  <c r="S38" i="5"/>
  <c r="S34" i="5"/>
  <c r="S30" i="5"/>
  <c r="S24" i="5"/>
  <c r="S20" i="5"/>
  <c r="S16" i="5"/>
  <c r="V16" i="5" s="1"/>
  <c r="W16" i="5" s="1"/>
  <c r="Y16" i="5" s="1"/>
  <c r="S12" i="5"/>
  <c r="S25" i="5"/>
  <c r="S17" i="5"/>
  <c r="S125" i="5"/>
  <c r="V125" i="5" s="1"/>
  <c r="W125" i="5" s="1"/>
  <c r="Y125" i="5" s="1"/>
  <c r="S121" i="5"/>
  <c r="S117" i="5"/>
  <c r="S113" i="5"/>
  <c r="S109" i="5"/>
  <c r="V109" i="5" s="1"/>
  <c r="W109" i="5" s="1"/>
  <c r="Y109" i="5" s="1"/>
  <c r="S105" i="5"/>
  <c r="S101" i="5"/>
  <c r="S97" i="5"/>
  <c r="S93" i="5"/>
  <c r="V93" i="5" s="1"/>
  <c r="W93" i="5" s="1"/>
  <c r="Y93" i="5" s="1"/>
  <c r="S89" i="5"/>
  <c r="S85" i="5"/>
  <c r="S81" i="5"/>
  <c r="S77" i="5"/>
  <c r="V77" i="5" s="1"/>
  <c r="W77" i="5" s="1"/>
  <c r="Y77" i="5" s="1"/>
  <c r="S73" i="5"/>
  <c r="S69" i="5"/>
  <c r="S65" i="5"/>
  <c r="S61" i="5"/>
  <c r="V61" i="5" s="1"/>
  <c r="W61" i="5" s="1"/>
  <c r="Y61" i="5" s="1"/>
  <c r="S57" i="5"/>
  <c r="S53" i="5"/>
  <c r="S49" i="5"/>
  <c r="S45" i="5"/>
  <c r="V45" i="5" s="1"/>
  <c r="W45" i="5" s="1"/>
  <c r="Y45" i="5" s="1"/>
  <c r="S41" i="5"/>
  <c r="S37" i="5"/>
  <c r="S33" i="5"/>
  <c r="S27" i="5"/>
  <c r="V27" i="5" s="1"/>
  <c r="W27" i="5" s="1"/>
  <c r="Y27" i="5" s="1"/>
  <c r="S23" i="5"/>
  <c r="S19" i="5"/>
  <c r="S15" i="5"/>
  <c r="S11" i="5"/>
  <c r="S29" i="5"/>
  <c r="S21" i="5"/>
  <c r="S13" i="5"/>
  <c r="S26" i="5"/>
  <c r="V26" i="5" s="1"/>
  <c r="W26" i="5" s="1"/>
  <c r="Y26" i="5" s="1"/>
  <c r="S22" i="5"/>
  <c r="S18" i="5"/>
  <c r="S14" i="5"/>
  <c r="S127" i="5"/>
  <c r="V127" i="5" s="1"/>
  <c r="W127" i="5" s="1"/>
  <c r="Y127" i="5" s="1"/>
  <c r="U306" i="5"/>
  <c r="U302" i="5"/>
  <c r="U298" i="5"/>
  <c r="U294" i="5"/>
  <c r="U290" i="5"/>
  <c r="U286" i="5"/>
  <c r="U282" i="5"/>
  <c r="U305" i="5"/>
  <c r="U301" i="5"/>
  <c r="U297" i="5"/>
  <c r="U293" i="5"/>
  <c r="U289" i="5"/>
  <c r="U285" i="5"/>
  <c r="U281" i="5"/>
  <c r="U279" i="5"/>
  <c r="U276" i="5"/>
  <c r="U272" i="5"/>
  <c r="U275" i="5"/>
  <c r="U271" i="5"/>
  <c r="U267" i="5"/>
  <c r="U304" i="5"/>
  <c r="U300" i="5"/>
  <c r="U296" i="5"/>
  <c r="U292" i="5"/>
  <c r="U288" i="5"/>
  <c r="U284" i="5"/>
  <c r="U280" i="5"/>
  <c r="U262" i="5"/>
  <c r="U258" i="5"/>
  <c r="U254" i="5"/>
  <c r="U250" i="5"/>
  <c r="U246" i="5"/>
  <c r="U242" i="5"/>
  <c r="U238" i="5"/>
  <c r="U234" i="5"/>
  <c r="U230" i="5"/>
  <c r="U226" i="5"/>
  <c r="U222" i="5"/>
  <c r="U303" i="5"/>
  <c r="U299" i="5"/>
  <c r="U295" i="5"/>
  <c r="U291" i="5"/>
  <c r="U287" i="5"/>
  <c r="U283" i="5"/>
  <c r="U266" i="5"/>
  <c r="U261" i="5"/>
  <c r="U257" i="5"/>
  <c r="U253" i="5"/>
  <c r="U249" i="5"/>
  <c r="U245" i="5"/>
  <c r="U241" i="5"/>
  <c r="U237" i="5"/>
  <c r="U233" i="5"/>
  <c r="U229" i="5"/>
  <c r="U225" i="5"/>
  <c r="U277" i="5"/>
  <c r="U273" i="5"/>
  <c r="U269" i="5"/>
  <c r="U268" i="5"/>
  <c r="U224" i="5"/>
  <c r="U218" i="5"/>
  <c r="U214" i="5"/>
  <c r="U265" i="5"/>
  <c r="U221" i="5"/>
  <c r="U217" i="5"/>
  <c r="U264" i="5"/>
  <c r="U263" i="5"/>
  <c r="U260" i="5"/>
  <c r="U259" i="5"/>
  <c r="U256" i="5"/>
  <c r="U255" i="5"/>
  <c r="U252" i="5"/>
  <c r="U251" i="5"/>
  <c r="U248" i="5"/>
  <c r="U247" i="5"/>
  <c r="U244" i="5"/>
  <c r="U243" i="5"/>
  <c r="U240" i="5"/>
  <c r="U239" i="5"/>
  <c r="U236" i="5"/>
  <c r="U235" i="5"/>
  <c r="U232" i="5"/>
  <c r="U231" i="5"/>
  <c r="U228" i="5"/>
  <c r="U227" i="5"/>
  <c r="U223" i="5"/>
  <c r="U212" i="5"/>
  <c r="U208" i="5"/>
  <c r="U204" i="5"/>
  <c r="U200" i="5"/>
  <c r="U196" i="5"/>
  <c r="U192" i="5"/>
  <c r="U188" i="5"/>
  <c r="U184" i="5"/>
  <c r="U180" i="5"/>
  <c r="U176" i="5"/>
  <c r="U172" i="5"/>
  <c r="U168" i="5"/>
  <c r="U274" i="5"/>
  <c r="U220" i="5"/>
  <c r="U219" i="5"/>
  <c r="U216" i="5"/>
  <c r="U211" i="5"/>
  <c r="U207" i="5"/>
  <c r="U203" i="5"/>
  <c r="U199" i="5"/>
  <c r="U195" i="5"/>
  <c r="U191" i="5"/>
  <c r="U187" i="5"/>
  <c r="U183" i="5"/>
  <c r="U179" i="5"/>
  <c r="U175" i="5"/>
  <c r="U171" i="5"/>
  <c r="U167" i="5"/>
  <c r="U215" i="5"/>
  <c r="U210" i="5"/>
  <c r="U206" i="5"/>
  <c r="U202" i="5"/>
  <c r="U198" i="5"/>
  <c r="U194" i="5"/>
  <c r="U190" i="5"/>
  <c r="U186" i="5"/>
  <c r="U182" i="5"/>
  <c r="U178" i="5"/>
  <c r="U174" i="5"/>
  <c r="U170" i="5"/>
  <c r="U213" i="5"/>
  <c r="U209" i="5"/>
  <c r="U205" i="5"/>
  <c r="U201" i="5"/>
  <c r="U197" i="5"/>
  <c r="U193" i="5"/>
  <c r="U189" i="5"/>
  <c r="U185" i="5"/>
  <c r="U181" i="5"/>
  <c r="U177" i="5"/>
  <c r="U173" i="5"/>
  <c r="U169" i="5"/>
  <c r="U164" i="5"/>
  <c r="U160" i="5"/>
  <c r="U156" i="5"/>
  <c r="U152" i="5"/>
  <c r="U148" i="5"/>
  <c r="U144" i="5"/>
  <c r="U140" i="5"/>
  <c r="U136" i="5"/>
  <c r="U132" i="5"/>
  <c r="U270" i="5"/>
  <c r="U163" i="5"/>
  <c r="U159" i="5"/>
  <c r="U155" i="5"/>
  <c r="U151" i="5"/>
  <c r="U147" i="5"/>
  <c r="U143" i="5"/>
  <c r="U139" i="5"/>
  <c r="U135" i="5"/>
  <c r="U131" i="5"/>
  <c r="U127" i="5"/>
  <c r="U166" i="5"/>
  <c r="U162" i="5"/>
  <c r="U158" i="5"/>
  <c r="U154" i="5"/>
  <c r="U150" i="5"/>
  <c r="U146" i="5"/>
  <c r="U142" i="5"/>
  <c r="U138" i="5"/>
  <c r="U134" i="5"/>
  <c r="U130" i="5"/>
  <c r="U126" i="5"/>
  <c r="U122" i="5"/>
  <c r="U118" i="5"/>
  <c r="U114" i="5"/>
  <c r="U110" i="5"/>
  <c r="U106" i="5"/>
  <c r="U102" i="5"/>
  <c r="U98" i="5"/>
  <c r="U94" i="5"/>
  <c r="U90" i="5"/>
  <c r="U86" i="5"/>
  <c r="U82" i="5"/>
  <c r="U78" i="5"/>
  <c r="U74" i="5"/>
  <c r="U70" i="5"/>
  <c r="U66" i="5"/>
  <c r="U62" i="5"/>
  <c r="U58" i="5"/>
  <c r="U54" i="5"/>
  <c r="U50" i="5"/>
  <c r="U46" i="5"/>
  <c r="U42" i="5"/>
  <c r="U38" i="5"/>
  <c r="U34" i="5"/>
  <c r="U30" i="5"/>
  <c r="U278" i="5"/>
  <c r="U165" i="5"/>
  <c r="U161" i="5"/>
  <c r="U157" i="5"/>
  <c r="U153" i="5"/>
  <c r="U149" i="5"/>
  <c r="U145" i="5"/>
  <c r="U141" i="5"/>
  <c r="U137" i="5"/>
  <c r="U133" i="5"/>
  <c r="U129" i="5"/>
  <c r="U125" i="5"/>
  <c r="U121" i="5"/>
  <c r="U117" i="5"/>
  <c r="U113" i="5"/>
  <c r="U109" i="5"/>
  <c r="U105" i="5"/>
  <c r="U101" i="5"/>
  <c r="U97" i="5"/>
  <c r="U93" i="5"/>
  <c r="U89" i="5"/>
  <c r="U85" i="5"/>
  <c r="U81" i="5"/>
  <c r="U77" i="5"/>
  <c r="U73" i="5"/>
  <c r="U69" i="5"/>
  <c r="U65" i="5"/>
  <c r="U61" i="5"/>
  <c r="U57" i="5"/>
  <c r="U53" i="5"/>
  <c r="U49" i="5"/>
  <c r="U45" i="5"/>
  <c r="U41" i="5"/>
  <c r="U37" i="5"/>
  <c r="U33" i="5"/>
  <c r="U29" i="5"/>
  <c r="U124" i="5"/>
  <c r="U120" i="5"/>
  <c r="U116" i="5"/>
  <c r="U112" i="5"/>
  <c r="U108" i="5"/>
  <c r="U104" i="5"/>
  <c r="U100" i="5"/>
  <c r="U96" i="5"/>
  <c r="U92" i="5"/>
  <c r="U88" i="5"/>
  <c r="U84" i="5"/>
  <c r="U80" i="5"/>
  <c r="U76" i="5"/>
  <c r="U72" i="5"/>
  <c r="U68" i="5"/>
  <c r="U64" i="5"/>
  <c r="U60" i="5"/>
  <c r="U56" i="5"/>
  <c r="U52" i="5"/>
  <c r="U48" i="5"/>
  <c r="U44" i="5"/>
  <c r="U40" i="5"/>
  <c r="U36" i="5"/>
  <c r="U32" i="5"/>
  <c r="U128" i="5"/>
  <c r="U123" i="5"/>
  <c r="U119" i="5"/>
  <c r="U115" i="5"/>
  <c r="U111" i="5"/>
  <c r="U107" i="5"/>
  <c r="U103" i="5"/>
  <c r="U99" i="5"/>
  <c r="U95" i="5"/>
  <c r="U91" i="5"/>
  <c r="U87" i="5"/>
  <c r="U83" i="5"/>
  <c r="U79" i="5"/>
  <c r="U75" i="5"/>
  <c r="U71" i="5"/>
  <c r="U67" i="5"/>
  <c r="U63" i="5"/>
  <c r="U59" i="5"/>
  <c r="U55" i="5"/>
  <c r="U51" i="5"/>
  <c r="U47" i="5"/>
  <c r="U43" i="5"/>
  <c r="U39" i="5"/>
  <c r="U35" i="5"/>
  <c r="U31" i="5"/>
  <c r="U26" i="5"/>
  <c r="U22" i="5"/>
  <c r="U18" i="5"/>
  <c r="U14" i="5"/>
  <c r="U23" i="5"/>
  <c r="U25" i="5"/>
  <c r="U21" i="5"/>
  <c r="U17" i="5"/>
  <c r="U13" i="5"/>
  <c r="U28" i="5"/>
  <c r="U24" i="5"/>
  <c r="U20" i="5"/>
  <c r="U16" i="5"/>
  <c r="U12" i="5"/>
  <c r="U27" i="5"/>
  <c r="U19" i="5"/>
  <c r="U15" i="5"/>
  <c r="U11" i="5"/>
  <c r="S95" i="4"/>
  <c r="S79" i="4"/>
  <c r="S63" i="4"/>
  <c r="S47" i="4"/>
  <c r="S31" i="4"/>
  <c r="S15" i="4"/>
  <c r="S115" i="4"/>
  <c r="S127" i="4"/>
  <c r="U306" i="4"/>
  <c r="U302" i="4"/>
  <c r="U298" i="4"/>
  <c r="U294" i="4"/>
  <c r="U290" i="4"/>
  <c r="U286" i="4"/>
  <c r="U282" i="4"/>
  <c r="U305" i="4"/>
  <c r="U301" i="4"/>
  <c r="U297" i="4"/>
  <c r="U293" i="4"/>
  <c r="U289" i="4"/>
  <c r="U285" i="4"/>
  <c r="U281" i="4"/>
  <c r="U304" i="4"/>
  <c r="U300" i="4"/>
  <c r="U296" i="4"/>
  <c r="U292" i="4"/>
  <c r="U288" i="4"/>
  <c r="U284" i="4"/>
  <c r="U280" i="4"/>
  <c r="U278" i="4"/>
  <c r="U274" i="4"/>
  <c r="U270" i="4"/>
  <c r="U266" i="4"/>
  <c r="U262" i="4"/>
  <c r="U258" i="4"/>
  <c r="U254" i="4"/>
  <c r="U303" i="4"/>
  <c r="U299" i="4"/>
  <c r="U295" i="4"/>
  <c r="U291" i="4"/>
  <c r="U287" i="4"/>
  <c r="U283" i="4"/>
  <c r="U279" i="4"/>
  <c r="U277" i="4"/>
  <c r="U273" i="4"/>
  <c r="U269" i="4"/>
  <c r="U265" i="4"/>
  <c r="U261" i="4"/>
  <c r="U276" i="4"/>
  <c r="U272" i="4"/>
  <c r="U268" i="4"/>
  <c r="U264" i="4"/>
  <c r="U260" i="4"/>
  <c r="U256" i="4"/>
  <c r="U253" i="4"/>
  <c r="U250" i="4"/>
  <c r="U246" i="4"/>
  <c r="U242" i="4"/>
  <c r="U238" i="4"/>
  <c r="U234" i="4"/>
  <c r="U230" i="4"/>
  <c r="U275" i="4"/>
  <c r="U271" i="4"/>
  <c r="U267" i="4"/>
  <c r="U263" i="4"/>
  <c r="U257" i="4"/>
  <c r="U251" i="4"/>
  <c r="U249" i="4"/>
  <c r="U245" i="4"/>
  <c r="U252" i="4"/>
  <c r="U248" i="4"/>
  <c r="U244" i="4"/>
  <c r="U240" i="4"/>
  <c r="U236" i="4"/>
  <c r="U232" i="4"/>
  <c r="U247" i="4"/>
  <c r="U243" i="4"/>
  <c r="U228" i="4"/>
  <c r="U227" i="4"/>
  <c r="U223" i="4"/>
  <c r="U219" i="4"/>
  <c r="U215" i="4"/>
  <c r="U211" i="4"/>
  <c r="U207" i="4"/>
  <c r="U203" i="4"/>
  <c r="U199" i="4"/>
  <c r="U195" i="4"/>
  <c r="U191" i="4"/>
  <c r="U187" i="4"/>
  <c r="U259" i="4"/>
  <c r="U241" i="4"/>
  <c r="U237" i="4"/>
  <c r="U233" i="4"/>
  <c r="U226" i="4"/>
  <c r="U222" i="4"/>
  <c r="U218" i="4"/>
  <c r="U214" i="4"/>
  <c r="U210" i="4"/>
  <c r="U206" i="4"/>
  <c r="U202" i="4"/>
  <c r="U198" i="4"/>
  <c r="U194" i="4"/>
  <c r="U190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224" i="4"/>
  <c r="U220" i="4"/>
  <c r="U216" i="4"/>
  <c r="U212" i="4"/>
  <c r="U208" i="4"/>
  <c r="U204" i="4"/>
  <c r="U200" i="4"/>
  <c r="U196" i="4"/>
  <c r="U192" i="4"/>
  <c r="U188" i="4"/>
  <c r="U186" i="4"/>
  <c r="U182" i="4"/>
  <c r="U178" i="4"/>
  <c r="U174" i="4"/>
  <c r="U170" i="4"/>
  <c r="U166" i="4"/>
  <c r="U162" i="4"/>
  <c r="U158" i="4"/>
  <c r="U154" i="4"/>
  <c r="U150" i="4"/>
  <c r="U146" i="4"/>
  <c r="U255" i="4"/>
  <c r="U235" i="4"/>
  <c r="U181" i="4"/>
  <c r="U177" i="4"/>
  <c r="U173" i="4"/>
  <c r="U169" i="4"/>
  <c r="U165" i="4"/>
  <c r="U161" i="4"/>
  <c r="U157" i="4"/>
  <c r="U180" i="4"/>
  <c r="U176" i="4"/>
  <c r="U172" i="4"/>
  <c r="U168" i="4"/>
  <c r="U164" i="4"/>
  <c r="U160" i="4"/>
  <c r="U156" i="4"/>
  <c r="U152" i="4"/>
  <c r="U148" i="4"/>
  <c r="U239" i="4"/>
  <c r="U184" i="4"/>
  <c r="U183" i="4"/>
  <c r="U179" i="4"/>
  <c r="U175" i="4"/>
  <c r="U171" i="4"/>
  <c r="U167" i="4"/>
  <c r="U163" i="4"/>
  <c r="U159" i="4"/>
  <c r="U155" i="4"/>
  <c r="U151" i="4"/>
  <c r="U147" i="4"/>
  <c r="U144" i="4"/>
  <c r="U140" i="4"/>
  <c r="U136" i="4"/>
  <c r="U132" i="4"/>
  <c r="U128" i="4"/>
  <c r="U124" i="4"/>
  <c r="U120" i="4"/>
  <c r="U116" i="4"/>
  <c r="U112" i="4"/>
  <c r="U108" i="4"/>
  <c r="U143" i="4"/>
  <c r="U139" i="4"/>
  <c r="U135" i="4"/>
  <c r="U131" i="4"/>
  <c r="U127" i="4"/>
  <c r="U123" i="4"/>
  <c r="U119" i="4"/>
  <c r="U115" i="4"/>
  <c r="U231" i="4"/>
  <c r="U153" i="4"/>
  <c r="U149" i="4"/>
  <c r="U142" i="4"/>
  <c r="U138" i="4"/>
  <c r="U134" i="4"/>
  <c r="U130" i="4"/>
  <c r="U126" i="4"/>
  <c r="U122" i="4"/>
  <c r="U118" i="4"/>
  <c r="U114" i="4"/>
  <c r="U110" i="4"/>
  <c r="U106" i="4"/>
  <c r="U113" i="4"/>
  <c r="U109" i="4"/>
  <c r="U104" i="4"/>
  <c r="U100" i="4"/>
  <c r="U96" i="4"/>
  <c r="U92" i="4"/>
  <c r="U88" i="4"/>
  <c r="U84" i="4"/>
  <c r="U80" i="4"/>
  <c r="U76" i="4"/>
  <c r="U72" i="4"/>
  <c r="U68" i="4"/>
  <c r="U64" i="4"/>
  <c r="U60" i="4"/>
  <c r="U56" i="4"/>
  <c r="U52" i="4"/>
  <c r="U48" i="4"/>
  <c r="U44" i="4"/>
  <c r="U40" i="4"/>
  <c r="U36" i="4"/>
  <c r="U32" i="4"/>
  <c r="U28" i="4"/>
  <c r="U24" i="4"/>
  <c r="U20" i="4"/>
  <c r="U16" i="4"/>
  <c r="U12" i="4"/>
  <c r="U103" i="4"/>
  <c r="U99" i="4"/>
  <c r="U95" i="4"/>
  <c r="U91" i="4"/>
  <c r="U87" i="4"/>
  <c r="U83" i="4"/>
  <c r="U79" i="4"/>
  <c r="U75" i="4"/>
  <c r="U71" i="4"/>
  <c r="U67" i="4"/>
  <c r="U63" i="4"/>
  <c r="U59" i="4"/>
  <c r="U55" i="4"/>
  <c r="U51" i="4"/>
  <c r="U47" i="4"/>
  <c r="U43" i="4"/>
  <c r="U39" i="4"/>
  <c r="U35" i="4"/>
  <c r="U31" i="4"/>
  <c r="U27" i="4"/>
  <c r="U23" i="4"/>
  <c r="U19" i="4"/>
  <c r="U15" i="4"/>
  <c r="U11" i="4"/>
  <c r="U145" i="4"/>
  <c r="U141" i="4"/>
  <c r="U137" i="4"/>
  <c r="U133" i="4"/>
  <c r="U129" i="4"/>
  <c r="U125" i="4"/>
  <c r="U121" i="4"/>
  <c r="U117" i="4"/>
  <c r="U111" i="4"/>
  <c r="U107" i="4"/>
  <c r="U102" i="4"/>
  <c r="U98" i="4"/>
  <c r="U94" i="4"/>
  <c r="U90" i="4"/>
  <c r="U86" i="4"/>
  <c r="U82" i="4"/>
  <c r="U78" i="4"/>
  <c r="U74" i="4"/>
  <c r="U70" i="4"/>
  <c r="U66" i="4"/>
  <c r="U62" i="4"/>
  <c r="U58" i="4"/>
  <c r="U54" i="4"/>
  <c r="U50" i="4"/>
  <c r="U46" i="4"/>
  <c r="U42" i="4"/>
  <c r="U38" i="4"/>
  <c r="U34" i="4"/>
  <c r="U30" i="4"/>
  <c r="U26" i="4"/>
  <c r="U22" i="4"/>
  <c r="U18" i="4"/>
  <c r="U14" i="4"/>
  <c r="U105" i="4"/>
  <c r="U101" i="4"/>
  <c r="U97" i="4"/>
  <c r="U93" i="4"/>
  <c r="U89" i="4"/>
  <c r="U85" i="4"/>
  <c r="U81" i="4"/>
  <c r="U77" i="4"/>
  <c r="U73" i="4"/>
  <c r="U69" i="4"/>
  <c r="U65" i="4"/>
  <c r="U61" i="4"/>
  <c r="U57" i="4"/>
  <c r="U53" i="4"/>
  <c r="U49" i="4"/>
  <c r="U45" i="4"/>
  <c r="U41" i="4"/>
  <c r="U37" i="4"/>
  <c r="U33" i="4"/>
  <c r="U29" i="4"/>
  <c r="U25" i="4"/>
  <c r="U21" i="4"/>
  <c r="U17" i="4"/>
  <c r="U13" i="4"/>
  <c r="S304" i="4"/>
  <c r="S300" i="4"/>
  <c r="S296" i="4"/>
  <c r="S292" i="4"/>
  <c r="S288" i="4"/>
  <c r="S284" i="4"/>
  <c r="S280" i="4"/>
  <c r="S303" i="4"/>
  <c r="S299" i="4"/>
  <c r="S295" i="4"/>
  <c r="S291" i="4"/>
  <c r="S287" i="4"/>
  <c r="S283" i="4"/>
  <c r="S279" i="4"/>
  <c r="S306" i="4"/>
  <c r="S302" i="4"/>
  <c r="S298" i="4"/>
  <c r="S294" i="4"/>
  <c r="S290" i="4"/>
  <c r="S286" i="4"/>
  <c r="S282" i="4"/>
  <c r="S276" i="4"/>
  <c r="S272" i="4"/>
  <c r="S268" i="4"/>
  <c r="S264" i="4"/>
  <c r="S260" i="4"/>
  <c r="S256" i="4"/>
  <c r="S252" i="4"/>
  <c r="S275" i="4"/>
  <c r="S271" i="4"/>
  <c r="S267" i="4"/>
  <c r="S263" i="4"/>
  <c r="S305" i="4"/>
  <c r="S301" i="4"/>
  <c r="S297" i="4"/>
  <c r="S293" i="4"/>
  <c r="S289" i="4"/>
  <c r="S285" i="4"/>
  <c r="S281" i="4"/>
  <c r="S278" i="4"/>
  <c r="S274" i="4"/>
  <c r="S270" i="4"/>
  <c r="S266" i="4"/>
  <c r="S262" i="4"/>
  <c r="S258" i="4"/>
  <c r="S259" i="4"/>
  <c r="S255" i="4"/>
  <c r="S254" i="4"/>
  <c r="S248" i="4"/>
  <c r="S244" i="4"/>
  <c r="S240" i="4"/>
  <c r="S236" i="4"/>
  <c r="S232" i="4"/>
  <c r="S228" i="4"/>
  <c r="S247" i="4"/>
  <c r="S243" i="4"/>
  <c r="S277" i="4"/>
  <c r="S273" i="4"/>
  <c r="S269" i="4"/>
  <c r="S265" i="4"/>
  <c r="S261" i="4"/>
  <c r="S257" i="4"/>
  <c r="S253" i="4"/>
  <c r="S251" i="4"/>
  <c r="S250" i="4"/>
  <c r="S246" i="4"/>
  <c r="S242" i="4"/>
  <c r="S238" i="4"/>
  <c r="S234" i="4"/>
  <c r="S230" i="4"/>
  <c r="S239" i="4"/>
  <c r="S235" i="4"/>
  <c r="S231" i="4"/>
  <c r="S229" i="4"/>
  <c r="S225" i="4"/>
  <c r="S221" i="4"/>
  <c r="S217" i="4"/>
  <c r="S213" i="4"/>
  <c r="S209" i="4"/>
  <c r="S205" i="4"/>
  <c r="S201" i="4"/>
  <c r="S197" i="4"/>
  <c r="S193" i="4"/>
  <c r="S189" i="4"/>
  <c r="S185" i="4"/>
  <c r="S249" i="4"/>
  <c r="S245" i="4"/>
  <c r="S224" i="4"/>
  <c r="S220" i="4"/>
  <c r="S216" i="4"/>
  <c r="S212" i="4"/>
  <c r="S208" i="4"/>
  <c r="S204" i="4"/>
  <c r="S200" i="4"/>
  <c r="S196" i="4"/>
  <c r="S192" i="4"/>
  <c r="S188" i="4"/>
  <c r="S241" i="4"/>
  <c r="S237" i="4"/>
  <c r="S233" i="4"/>
  <c r="S227" i="4"/>
  <c r="S223" i="4"/>
  <c r="S219" i="4"/>
  <c r="S215" i="4"/>
  <c r="S211" i="4"/>
  <c r="S207" i="4"/>
  <c r="S203" i="4"/>
  <c r="S199" i="4"/>
  <c r="S195" i="4"/>
  <c r="S191" i="4"/>
  <c r="S187" i="4"/>
  <c r="S184" i="4"/>
  <c r="S180" i="4"/>
  <c r="S176" i="4"/>
  <c r="S172" i="4"/>
  <c r="S168" i="4"/>
  <c r="S164" i="4"/>
  <c r="S160" i="4"/>
  <c r="S156" i="4"/>
  <c r="S152" i="4"/>
  <c r="S148" i="4"/>
  <c r="S226" i="4"/>
  <c r="S222" i="4"/>
  <c r="S218" i="4"/>
  <c r="S214" i="4"/>
  <c r="S210" i="4"/>
  <c r="S206" i="4"/>
  <c r="S202" i="4"/>
  <c r="S198" i="4"/>
  <c r="S194" i="4"/>
  <c r="S190" i="4"/>
  <c r="S186" i="4"/>
  <c r="S183" i="4"/>
  <c r="S179" i="4"/>
  <c r="S175" i="4"/>
  <c r="S171" i="4"/>
  <c r="S167" i="4"/>
  <c r="S163" i="4"/>
  <c r="S159" i="4"/>
  <c r="S155" i="4"/>
  <c r="S182" i="4"/>
  <c r="S178" i="4"/>
  <c r="S174" i="4"/>
  <c r="S170" i="4"/>
  <c r="S166" i="4"/>
  <c r="S162" i="4"/>
  <c r="S158" i="4"/>
  <c r="S154" i="4"/>
  <c r="S150" i="4"/>
  <c r="S146" i="4"/>
  <c r="S142" i="4"/>
  <c r="S138" i="4"/>
  <c r="S134" i="4"/>
  <c r="S130" i="4"/>
  <c r="S126" i="4"/>
  <c r="S122" i="4"/>
  <c r="S118" i="4"/>
  <c r="S114" i="4"/>
  <c r="S110" i="4"/>
  <c r="S106" i="4"/>
  <c r="S181" i="4"/>
  <c r="S177" i="4"/>
  <c r="S173" i="4"/>
  <c r="S169" i="4"/>
  <c r="S165" i="4"/>
  <c r="S161" i="4"/>
  <c r="S157" i="4"/>
  <c r="S151" i="4"/>
  <c r="S147" i="4"/>
  <c r="S145" i="4"/>
  <c r="S141" i="4"/>
  <c r="S137" i="4"/>
  <c r="S133" i="4"/>
  <c r="S129" i="4"/>
  <c r="S125" i="4"/>
  <c r="S121" i="4"/>
  <c r="S117" i="4"/>
  <c r="S144" i="4"/>
  <c r="S140" i="4"/>
  <c r="S136" i="4"/>
  <c r="S132" i="4"/>
  <c r="S128" i="4"/>
  <c r="S124" i="4"/>
  <c r="S120" i="4"/>
  <c r="S116" i="4"/>
  <c r="S112" i="4"/>
  <c r="S108" i="4"/>
  <c r="S102" i="4"/>
  <c r="S98" i="4"/>
  <c r="S94" i="4"/>
  <c r="S90" i="4"/>
  <c r="S86" i="4"/>
  <c r="S82" i="4"/>
  <c r="S78" i="4"/>
  <c r="S74" i="4"/>
  <c r="S70" i="4"/>
  <c r="S66" i="4"/>
  <c r="S62" i="4"/>
  <c r="S58" i="4"/>
  <c r="S54" i="4"/>
  <c r="S50" i="4"/>
  <c r="S46" i="4"/>
  <c r="S42" i="4"/>
  <c r="S38" i="4"/>
  <c r="S34" i="4"/>
  <c r="S30" i="4"/>
  <c r="S26" i="4"/>
  <c r="S22" i="4"/>
  <c r="S18" i="4"/>
  <c r="S14" i="4"/>
  <c r="S153" i="4"/>
  <c r="S113" i="4"/>
  <c r="S109" i="4"/>
  <c r="S105" i="4"/>
  <c r="S101" i="4"/>
  <c r="S97" i="4"/>
  <c r="S93" i="4"/>
  <c r="S89" i="4"/>
  <c r="S85" i="4"/>
  <c r="S81" i="4"/>
  <c r="S77" i="4"/>
  <c r="S73" i="4"/>
  <c r="S69" i="4"/>
  <c r="S65" i="4"/>
  <c r="S61" i="4"/>
  <c r="S57" i="4"/>
  <c r="S53" i="4"/>
  <c r="S49" i="4"/>
  <c r="S45" i="4"/>
  <c r="S41" i="4"/>
  <c r="S37" i="4"/>
  <c r="S33" i="4"/>
  <c r="S29" i="4"/>
  <c r="S25" i="4"/>
  <c r="S21" i="4"/>
  <c r="S17" i="4"/>
  <c r="S13" i="4"/>
  <c r="S104" i="4"/>
  <c r="S100" i="4"/>
  <c r="S96" i="4"/>
  <c r="S92" i="4"/>
  <c r="S88" i="4"/>
  <c r="S84" i="4"/>
  <c r="S80" i="4"/>
  <c r="S76" i="4"/>
  <c r="S72" i="4"/>
  <c r="S68" i="4"/>
  <c r="S64" i="4"/>
  <c r="S60" i="4"/>
  <c r="S56" i="4"/>
  <c r="S52" i="4"/>
  <c r="S48" i="4"/>
  <c r="S44" i="4"/>
  <c r="S40" i="4"/>
  <c r="S36" i="4"/>
  <c r="S32" i="4"/>
  <c r="S28" i="4"/>
  <c r="S24" i="4"/>
  <c r="S20" i="4"/>
  <c r="S16" i="4"/>
  <c r="S12" i="4"/>
  <c r="S143" i="4"/>
  <c r="S139" i="4"/>
  <c r="S135" i="4"/>
  <c r="S149" i="4"/>
  <c r="S111" i="4"/>
  <c r="S103" i="4"/>
  <c r="S91" i="4"/>
  <c r="S75" i="4"/>
  <c r="S59" i="4"/>
  <c r="S43" i="4"/>
  <c r="S27" i="4"/>
  <c r="S11" i="4"/>
  <c r="T303" i="4"/>
  <c r="T299" i="4"/>
  <c r="T295" i="4"/>
  <c r="T291" i="4"/>
  <c r="T287" i="4"/>
  <c r="T283" i="4"/>
  <c r="T279" i="4"/>
  <c r="T306" i="4"/>
  <c r="T302" i="4"/>
  <c r="T298" i="4"/>
  <c r="T294" i="4"/>
  <c r="T290" i="4"/>
  <c r="T286" i="4"/>
  <c r="T282" i="4"/>
  <c r="T305" i="4"/>
  <c r="T301" i="4"/>
  <c r="T297" i="4"/>
  <c r="T293" i="4"/>
  <c r="T289" i="4"/>
  <c r="T285" i="4"/>
  <c r="T281" i="4"/>
  <c r="T275" i="4"/>
  <c r="T271" i="4"/>
  <c r="T267" i="4"/>
  <c r="T263" i="4"/>
  <c r="T259" i="4"/>
  <c r="T255" i="4"/>
  <c r="T251" i="4"/>
  <c r="T304" i="4"/>
  <c r="T300" i="4"/>
  <c r="T296" i="4"/>
  <c r="T292" i="4"/>
  <c r="T288" i="4"/>
  <c r="T284" i="4"/>
  <c r="T280" i="4"/>
  <c r="T278" i="4"/>
  <c r="T274" i="4"/>
  <c r="T270" i="4"/>
  <c r="T266" i="4"/>
  <c r="T262" i="4"/>
  <c r="T277" i="4"/>
  <c r="T273" i="4"/>
  <c r="T269" i="4"/>
  <c r="T265" i="4"/>
  <c r="T261" i="4"/>
  <c r="T257" i="4"/>
  <c r="T256" i="4"/>
  <c r="T247" i="4"/>
  <c r="T243" i="4"/>
  <c r="T239" i="4"/>
  <c r="T235" i="4"/>
  <c r="T231" i="4"/>
  <c r="T276" i="4"/>
  <c r="T272" i="4"/>
  <c r="T268" i="4"/>
  <c r="T264" i="4"/>
  <c r="T260" i="4"/>
  <c r="T253" i="4"/>
  <c r="T250" i="4"/>
  <c r="T246" i="4"/>
  <c r="T242" i="4"/>
  <c r="T258" i="4"/>
  <c r="T249" i="4"/>
  <c r="T245" i="4"/>
  <c r="T241" i="4"/>
  <c r="T237" i="4"/>
  <c r="T233" i="4"/>
  <c r="T248" i="4"/>
  <c r="T244" i="4"/>
  <c r="T240" i="4"/>
  <c r="T236" i="4"/>
  <c r="T232" i="4"/>
  <c r="T224" i="4"/>
  <c r="T220" i="4"/>
  <c r="T216" i="4"/>
  <c r="T212" i="4"/>
  <c r="T208" i="4"/>
  <c r="T204" i="4"/>
  <c r="T200" i="4"/>
  <c r="T196" i="4"/>
  <c r="T192" i="4"/>
  <c r="T188" i="4"/>
  <c r="T184" i="4"/>
  <c r="T252" i="4"/>
  <c r="T228" i="4"/>
  <c r="T227" i="4"/>
  <c r="T223" i="4"/>
  <c r="T219" i="4"/>
  <c r="T215" i="4"/>
  <c r="T211" i="4"/>
  <c r="T207" i="4"/>
  <c r="T203" i="4"/>
  <c r="T199" i="4"/>
  <c r="T195" i="4"/>
  <c r="T191" i="4"/>
  <c r="T254" i="4"/>
  <c r="T238" i="4"/>
  <c r="T234" i="4"/>
  <c r="T230" i="4"/>
  <c r="T226" i="4"/>
  <c r="T222" i="4"/>
  <c r="T218" i="4"/>
  <c r="T214" i="4"/>
  <c r="T210" i="4"/>
  <c r="T206" i="4"/>
  <c r="T202" i="4"/>
  <c r="T198" i="4"/>
  <c r="T194" i="4"/>
  <c r="T190" i="4"/>
  <c r="T186" i="4"/>
  <c r="T225" i="4"/>
  <c r="T221" i="4"/>
  <c r="T217" i="4"/>
  <c r="T213" i="4"/>
  <c r="T209" i="4"/>
  <c r="T205" i="4"/>
  <c r="T201" i="4"/>
  <c r="T197" i="4"/>
  <c r="T193" i="4"/>
  <c r="T189" i="4"/>
  <c r="T183" i="4"/>
  <c r="T179" i="4"/>
  <c r="T175" i="4"/>
  <c r="T171" i="4"/>
  <c r="T167" i="4"/>
  <c r="T163" i="4"/>
  <c r="T159" i="4"/>
  <c r="T155" i="4"/>
  <c r="T151" i="4"/>
  <c r="T147" i="4"/>
  <c r="T229" i="4"/>
  <c r="T187" i="4"/>
  <c r="T182" i="4"/>
  <c r="T178" i="4"/>
  <c r="T174" i="4"/>
  <c r="T170" i="4"/>
  <c r="T166" i="4"/>
  <c r="T162" i="4"/>
  <c r="T158" i="4"/>
  <c r="T154" i="4"/>
  <c r="T181" i="4"/>
  <c r="T177" i="4"/>
  <c r="T173" i="4"/>
  <c r="T169" i="4"/>
  <c r="T165" i="4"/>
  <c r="T161" i="4"/>
  <c r="T157" i="4"/>
  <c r="T153" i="4"/>
  <c r="T149" i="4"/>
  <c r="T180" i="4"/>
  <c r="T176" i="4"/>
  <c r="T172" i="4"/>
  <c r="T168" i="4"/>
  <c r="T164" i="4"/>
  <c r="T160" i="4"/>
  <c r="T156" i="4"/>
  <c r="T145" i="4"/>
  <c r="T141" i="4"/>
  <c r="T137" i="4"/>
  <c r="T133" i="4"/>
  <c r="T129" i="4"/>
  <c r="T125" i="4"/>
  <c r="T121" i="4"/>
  <c r="T117" i="4"/>
  <c r="T113" i="4"/>
  <c r="T109" i="4"/>
  <c r="T185" i="4"/>
  <c r="T152" i="4"/>
  <c r="T148" i="4"/>
  <c r="T144" i="4"/>
  <c r="T140" i="4"/>
  <c r="T136" i="4"/>
  <c r="T132" i="4"/>
  <c r="T128" i="4"/>
  <c r="T124" i="4"/>
  <c r="T120" i="4"/>
  <c r="T116" i="4"/>
  <c r="T143" i="4"/>
  <c r="T139" i="4"/>
  <c r="T135" i="4"/>
  <c r="T131" i="4"/>
  <c r="T127" i="4"/>
  <c r="T123" i="4"/>
  <c r="T119" i="4"/>
  <c r="T115" i="4"/>
  <c r="T111" i="4"/>
  <c r="T107" i="4"/>
  <c r="T150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114" i="4"/>
  <c r="T110" i="4"/>
  <c r="T106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146" i="4"/>
  <c r="T142" i="4"/>
  <c r="T138" i="4"/>
  <c r="T134" i="4"/>
  <c r="T130" i="4"/>
  <c r="T126" i="4"/>
  <c r="T122" i="4"/>
  <c r="T118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112" i="4"/>
  <c r="T108" i="4"/>
  <c r="T102" i="4"/>
  <c r="T98" i="4"/>
  <c r="T94" i="4"/>
  <c r="T90" i="4"/>
  <c r="T86" i="4"/>
  <c r="T82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S131" i="4"/>
  <c r="S87" i="4"/>
  <c r="S71" i="4"/>
  <c r="S55" i="4"/>
  <c r="S39" i="4"/>
  <c r="S23" i="4"/>
  <c r="S107" i="4"/>
  <c r="V107" i="4" s="1"/>
  <c r="W107" i="4" s="1"/>
  <c r="Y107" i="4" s="1"/>
  <c r="S119" i="4"/>
  <c r="S99" i="4"/>
  <c r="V99" i="4" s="1"/>
  <c r="W99" i="4" s="1"/>
  <c r="Y99" i="4" s="1"/>
  <c r="S83" i="4"/>
  <c r="S67" i="4"/>
  <c r="V67" i="4" s="1"/>
  <c r="W67" i="4" s="1"/>
  <c r="Y67" i="4" s="1"/>
  <c r="S51" i="4"/>
  <c r="S35" i="4"/>
  <c r="V35" i="4" s="1"/>
  <c r="W35" i="4" s="1"/>
  <c r="Y35" i="4" s="1"/>
  <c r="S19" i="4"/>
  <c r="S123" i="4"/>
  <c r="V123" i="4" s="1"/>
  <c r="W123" i="4" s="1"/>
  <c r="Y123" i="4" s="1"/>
  <c r="M306" i="3"/>
  <c r="M304" i="3"/>
  <c r="M302" i="3"/>
  <c r="M300" i="3"/>
  <c r="M298" i="3"/>
  <c r="M296" i="3"/>
  <c r="M294" i="3"/>
  <c r="M292" i="3"/>
  <c r="M290" i="3"/>
  <c r="M288" i="3"/>
  <c r="M286" i="3"/>
  <c r="M284" i="3"/>
  <c r="M305" i="3"/>
  <c r="M303" i="3"/>
  <c r="M301" i="3"/>
  <c r="M299" i="3"/>
  <c r="M297" i="3"/>
  <c r="M295" i="3"/>
  <c r="M293" i="3"/>
  <c r="M291" i="3"/>
  <c r="M289" i="3"/>
  <c r="M287" i="3"/>
  <c r="M285" i="3"/>
  <c r="M283" i="3"/>
  <c r="M282" i="3"/>
  <c r="M280" i="3"/>
  <c r="M278" i="3"/>
  <c r="M276" i="3"/>
  <c r="M274" i="3"/>
  <c r="M272" i="3"/>
  <c r="M270" i="3"/>
  <c r="M268" i="3"/>
  <c r="M266" i="3"/>
  <c r="M277" i="3"/>
  <c r="M264" i="3"/>
  <c r="M262" i="3"/>
  <c r="M260" i="3"/>
  <c r="M258" i="3"/>
  <c r="M256" i="3"/>
  <c r="G5" i="3" s="1"/>
  <c r="M254" i="3"/>
  <c r="M252" i="3"/>
  <c r="M250" i="3"/>
  <c r="M248" i="3"/>
  <c r="M246" i="3"/>
  <c r="M244" i="3"/>
  <c r="M242" i="3"/>
  <c r="M240" i="3"/>
  <c r="M238" i="3"/>
  <c r="M279" i="3"/>
  <c r="M281" i="3"/>
  <c r="M273" i="3"/>
  <c r="M271" i="3"/>
  <c r="M269" i="3"/>
  <c r="M267" i="3"/>
  <c r="M263" i="3"/>
  <c r="M261" i="3"/>
  <c r="M259" i="3"/>
  <c r="M257" i="3"/>
  <c r="M255" i="3"/>
  <c r="M253" i="3"/>
  <c r="M251" i="3"/>
  <c r="M239" i="3"/>
  <c r="M237" i="3"/>
  <c r="M235" i="3"/>
  <c r="M233" i="3"/>
  <c r="M231" i="3"/>
  <c r="M229" i="3"/>
  <c r="M227" i="3"/>
  <c r="M225" i="3"/>
  <c r="M223" i="3"/>
  <c r="M221" i="3"/>
  <c r="M219" i="3"/>
  <c r="M217" i="3"/>
  <c r="M215" i="3"/>
  <c r="M213" i="3"/>
  <c r="M211" i="3"/>
  <c r="M209" i="3"/>
  <c r="M207" i="3"/>
  <c r="M205" i="3"/>
  <c r="M203" i="3"/>
  <c r="M201" i="3"/>
  <c r="M265" i="3"/>
  <c r="M275" i="3"/>
  <c r="M249" i="3"/>
  <c r="M200" i="3"/>
  <c r="M198" i="3"/>
  <c r="M196" i="3"/>
  <c r="M194" i="3"/>
  <c r="M192" i="3"/>
  <c r="M190" i="3"/>
  <c r="M188" i="3"/>
  <c r="M186" i="3"/>
  <c r="M184" i="3"/>
  <c r="M182" i="3"/>
  <c r="M180" i="3"/>
  <c r="M178" i="3"/>
  <c r="M176" i="3"/>
  <c r="M174" i="3"/>
  <c r="M172" i="3"/>
  <c r="M170" i="3"/>
  <c r="M168" i="3"/>
  <c r="M166" i="3"/>
  <c r="M164" i="3"/>
  <c r="M162" i="3"/>
  <c r="M160" i="3"/>
  <c r="M158" i="3"/>
  <c r="M156" i="3"/>
  <c r="M154" i="3"/>
  <c r="M152" i="3"/>
  <c r="M150" i="3"/>
  <c r="M148" i="3"/>
  <c r="M146" i="3"/>
  <c r="M144" i="3"/>
  <c r="M142" i="3"/>
  <c r="M140" i="3"/>
  <c r="M138" i="3"/>
  <c r="M136" i="3"/>
  <c r="M134" i="3"/>
  <c r="M132" i="3"/>
  <c r="M130" i="3"/>
  <c r="M128" i="3"/>
  <c r="M243" i="3"/>
  <c r="M236" i="3"/>
  <c r="M234" i="3"/>
  <c r="M232" i="3"/>
  <c r="M230" i="3"/>
  <c r="M228" i="3"/>
  <c r="G4" i="3" s="1"/>
  <c r="M226" i="3"/>
  <c r="M224" i="3"/>
  <c r="M222" i="3"/>
  <c r="M220" i="3"/>
  <c r="M218" i="3"/>
  <c r="M216" i="3"/>
  <c r="M214" i="3"/>
  <c r="M212" i="3"/>
  <c r="M210" i="3"/>
  <c r="M208" i="3"/>
  <c r="M206" i="3"/>
  <c r="M204" i="3"/>
  <c r="M202" i="3"/>
  <c r="M241" i="3"/>
  <c r="M171" i="3"/>
  <c r="M163" i="3"/>
  <c r="M155" i="3"/>
  <c r="M147" i="3"/>
  <c r="M139" i="3"/>
  <c r="M131" i="3"/>
  <c r="M127" i="3"/>
  <c r="M125" i="3"/>
  <c r="M123" i="3"/>
  <c r="M121" i="3"/>
  <c r="M119" i="3"/>
  <c r="M117" i="3"/>
  <c r="M115" i="3"/>
  <c r="M113" i="3"/>
  <c r="M111" i="3"/>
  <c r="M109" i="3"/>
  <c r="G3" i="3" s="1"/>
  <c r="M107" i="3"/>
  <c r="M105" i="3"/>
  <c r="M103" i="3"/>
  <c r="M101" i="3"/>
  <c r="M99" i="3"/>
  <c r="M245" i="3"/>
  <c r="M169" i="3"/>
  <c r="M161" i="3"/>
  <c r="M153" i="3"/>
  <c r="M145" i="3"/>
  <c r="M137" i="3"/>
  <c r="M129" i="3"/>
  <c r="M247" i="3"/>
  <c r="M199" i="3"/>
  <c r="M197" i="3"/>
  <c r="M195" i="3"/>
  <c r="M193" i="3"/>
  <c r="M191" i="3"/>
  <c r="M189" i="3"/>
  <c r="M187" i="3"/>
  <c r="M185" i="3"/>
  <c r="M183" i="3"/>
  <c r="M181" i="3"/>
  <c r="M179" i="3"/>
  <c r="M177" i="3"/>
  <c r="M175" i="3"/>
  <c r="M173" i="3"/>
  <c r="M167" i="3"/>
  <c r="M159" i="3"/>
  <c r="M151" i="3"/>
  <c r="M143" i="3"/>
  <c r="M149" i="3"/>
  <c r="M135" i="3"/>
  <c r="M141" i="3"/>
  <c r="M133" i="3"/>
  <c r="M67" i="3"/>
  <c r="M65" i="3"/>
  <c r="M63" i="3"/>
  <c r="M61" i="3"/>
  <c r="M59" i="3"/>
  <c r="M57" i="3"/>
  <c r="M55" i="3"/>
  <c r="M53" i="3"/>
  <c r="M51" i="3"/>
  <c r="M49" i="3"/>
  <c r="M47" i="3"/>
  <c r="M45" i="3"/>
  <c r="M165" i="3"/>
  <c r="M97" i="3"/>
  <c r="M95" i="3"/>
  <c r="M93" i="3"/>
  <c r="M91" i="3"/>
  <c r="M89" i="3"/>
  <c r="M87" i="3"/>
  <c r="M85" i="3"/>
  <c r="M83" i="3"/>
  <c r="M81" i="3"/>
  <c r="M79" i="3"/>
  <c r="M77" i="3"/>
  <c r="M75" i="3"/>
  <c r="M73" i="3"/>
  <c r="M71" i="3"/>
  <c r="M69" i="3"/>
  <c r="M126" i="3"/>
  <c r="M124" i="3"/>
  <c r="M120" i="3"/>
  <c r="M116" i="3"/>
  <c r="M112" i="3"/>
  <c r="M108" i="3"/>
  <c r="M104" i="3"/>
  <c r="M100" i="3"/>
  <c r="M42" i="3"/>
  <c r="M41" i="3"/>
  <c r="M34" i="3"/>
  <c r="M33" i="3"/>
  <c r="M26" i="3"/>
  <c r="M25" i="3"/>
  <c r="M96" i="3"/>
  <c r="M94" i="3"/>
  <c r="M92" i="3"/>
  <c r="M90" i="3"/>
  <c r="M88" i="3"/>
  <c r="M86" i="3"/>
  <c r="M84" i="3"/>
  <c r="M82" i="3"/>
  <c r="M80" i="3"/>
  <c r="M78" i="3"/>
  <c r="M76" i="3"/>
  <c r="M74" i="3"/>
  <c r="M72" i="3"/>
  <c r="M70" i="3"/>
  <c r="M43" i="3"/>
  <c r="M36" i="3"/>
  <c r="M35" i="3"/>
  <c r="M28" i="3"/>
  <c r="M27" i="3"/>
  <c r="M20" i="3"/>
  <c r="M19" i="3"/>
  <c r="M157" i="3"/>
  <c r="M122" i="3"/>
  <c r="M118" i="3"/>
  <c r="M114" i="3"/>
  <c r="M110" i="3"/>
  <c r="M106" i="3"/>
  <c r="M102" i="3"/>
  <c r="M98" i="3"/>
  <c r="M38" i="3"/>
  <c r="M37" i="3"/>
  <c r="M30" i="3"/>
  <c r="M29" i="3"/>
  <c r="M22" i="3"/>
  <c r="M21" i="3"/>
  <c r="M13" i="3"/>
  <c r="M11" i="3"/>
  <c r="Q306" i="3"/>
  <c r="Q304" i="3"/>
  <c r="Q302" i="3"/>
  <c r="Q300" i="3"/>
  <c r="Q298" i="3"/>
  <c r="Q296" i="3"/>
  <c r="Q294" i="3"/>
  <c r="Q292" i="3"/>
  <c r="Q290" i="3"/>
  <c r="Q288" i="3"/>
  <c r="Q286" i="3"/>
  <c r="Q284" i="3"/>
  <c r="Q305" i="3"/>
  <c r="Q303" i="3"/>
  <c r="Q301" i="3"/>
  <c r="Q299" i="3"/>
  <c r="Q297" i="3"/>
  <c r="Q295" i="3"/>
  <c r="Q293" i="3"/>
  <c r="Q291" i="3"/>
  <c r="Q289" i="3"/>
  <c r="Q287" i="3"/>
  <c r="Q285" i="3"/>
  <c r="Q283" i="3"/>
  <c r="Q282" i="3"/>
  <c r="Q280" i="3"/>
  <c r="Q278" i="3"/>
  <c r="Q276" i="3"/>
  <c r="Q274" i="3"/>
  <c r="Q272" i="3"/>
  <c r="Q270" i="3"/>
  <c r="Q268" i="3"/>
  <c r="Q266" i="3"/>
  <c r="Q279" i="3"/>
  <c r="Q271" i="3"/>
  <c r="Q269" i="3"/>
  <c r="Q267" i="3"/>
  <c r="Q265" i="3"/>
  <c r="Q264" i="3"/>
  <c r="Q262" i="3"/>
  <c r="Q260" i="3"/>
  <c r="Q258" i="3"/>
  <c r="Q256" i="3"/>
  <c r="K5" i="3" s="1"/>
  <c r="Q254" i="3"/>
  <c r="Q252" i="3"/>
  <c r="Q250" i="3"/>
  <c r="Q248" i="3"/>
  <c r="Q246" i="3"/>
  <c r="Q244" i="3"/>
  <c r="Q242" i="3"/>
  <c r="Q240" i="3"/>
  <c r="Q238" i="3"/>
  <c r="Q281" i="3"/>
  <c r="Q273" i="3"/>
  <c r="Q275" i="3"/>
  <c r="Q263" i="3"/>
  <c r="Q261" i="3"/>
  <c r="Q259" i="3"/>
  <c r="Q257" i="3"/>
  <c r="Q255" i="3"/>
  <c r="Q253" i="3"/>
  <c r="Q251" i="3"/>
  <c r="Q277" i="3"/>
  <c r="Q241" i="3"/>
  <c r="Q237" i="3"/>
  <c r="Q235" i="3"/>
  <c r="Q233" i="3"/>
  <c r="Q231" i="3"/>
  <c r="Q229" i="3"/>
  <c r="Q227" i="3"/>
  <c r="Q225" i="3"/>
  <c r="Q223" i="3"/>
  <c r="Q221" i="3"/>
  <c r="Q219" i="3"/>
  <c r="Q217" i="3"/>
  <c r="Q215" i="3"/>
  <c r="Q213" i="3"/>
  <c r="Q211" i="3"/>
  <c r="Q209" i="3"/>
  <c r="Q207" i="3"/>
  <c r="Q205" i="3"/>
  <c r="Q203" i="3"/>
  <c r="Q201" i="3"/>
  <c r="Q249" i="3"/>
  <c r="Q247" i="3"/>
  <c r="Q245" i="3"/>
  <c r="Q243" i="3"/>
  <c r="Q239" i="3"/>
  <c r="Q198" i="3"/>
  <c r="Q196" i="3"/>
  <c r="Q194" i="3"/>
  <c r="Q192" i="3"/>
  <c r="Q190" i="3"/>
  <c r="Q188" i="3"/>
  <c r="Q186" i="3"/>
  <c r="Q184" i="3"/>
  <c r="Q182" i="3"/>
  <c r="Q180" i="3"/>
  <c r="Q178" i="3"/>
  <c r="Q176" i="3"/>
  <c r="Q174" i="3"/>
  <c r="Q172" i="3"/>
  <c r="Q170" i="3"/>
  <c r="Q168" i="3"/>
  <c r="Q166" i="3"/>
  <c r="Q164" i="3"/>
  <c r="Q162" i="3"/>
  <c r="Q160" i="3"/>
  <c r="Q158" i="3"/>
  <c r="Q156" i="3"/>
  <c r="Q154" i="3"/>
  <c r="Q152" i="3"/>
  <c r="Q150" i="3"/>
  <c r="Q148" i="3"/>
  <c r="Q146" i="3"/>
  <c r="Q144" i="3"/>
  <c r="Q142" i="3"/>
  <c r="Q140" i="3"/>
  <c r="Q138" i="3"/>
  <c r="Q136" i="3"/>
  <c r="Q134" i="3"/>
  <c r="Q132" i="3"/>
  <c r="Q130" i="3"/>
  <c r="Q128" i="3"/>
  <c r="Q200" i="3"/>
  <c r="Q232" i="3"/>
  <c r="Q224" i="3"/>
  <c r="Q216" i="3"/>
  <c r="Q208" i="3"/>
  <c r="Q199" i="3"/>
  <c r="Q197" i="3"/>
  <c r="Q195" i="3"/>
  <c r="Q193" i="3"/>
  <c r="Q191" i="3"/>
  <c r="Q189" i="3"/>
  <c r="Q187" i="3"/>
  <c r="Q185" i="3"/>
  <c r="Q183" i="3"/>
  <c r="Q181" i="3"/>
  <c r="Q179" i="3"/>
  <c r="Q177" i="3"/>
  <c r="Q175" i="3"/>
  <c r="Q173" i="3"/>
  <c r="Q165" i="3"/>
  <c r="Q157" i="3"/>
  <c r="Q149" i="3"/>
  <c r="Q141" i="3"/>
  <c r="Q133" i="3"/>
  <c r="Q127" i="3"/>
  <c r="Q125" i="3"/>
  <c r="Q123" i="3"/>
  <c r="Q121" i="3"/>
  <c r="Q119" i="3"/>
  <c r="Q117" i="3"/>
  <c r="Q115" i="3"/>
  <c r="Q113" i="3"/>
  <c r="Q111" i="3"/>
  <c r="Q109" i="3"/>
  <c r="K3" i="3" s="1"/>
  <c r="Q107" i="3"/>
  <c r="Q105" i="3"/>
  <c r="Q103" i="3"/>
  <c r="Q101" i="3"/>
  <c r="Q99" i="3"/>
  <c r="Q230" i="3"/>
  <c r="Q222" i="3"/>
  <c r="Q214" i="3"/>
  <c r="Q206" i="3"/>
  <c r="Q171" i="3"/>
  <c r="Q163" i="3"/>
  <c r="Q155" i="3"/>
  <c r="Q147" i="3"/>
  <c r="Q139" i="3"/>
  <c r="Q131" i="3"/>
  <c r="Q236" i="3"/>
  <c r="Q228" i="3"/>
  <c r="K4" i="3" s="1"/>
  <c r="Q220" i="3"/>
  <c r="Q212" i="3"/>
  <c r="Q204" i="3"/>
  <c r="Q169" i="3"/>
  <c r="Q161" i="3"/>
  <c r="Q153" i="3"/>
  <c r="Q145" i="3"/>
  <c r="Q234" i="3"/>
  <c r="Q202" i="3"/>
  <c r="Q151" i="3"/>
  <c r="Q226" i="3"/>
  <c r="Q143" i="3"/>
  <c r="Q129" i="3"/>
  <c r="Q126" i="3"/>
  <c r="Q124" i="3"/>
  <c r="Q122" i="3"/>
  <c r="Q120" i="3"/>
  <c r="Q118" i="3"/>
  <c r="Q116" i="3"/>
  <c r="Q114" i="3"/>
  <c r="Q112" i="3"/>
  <c r="Q110" i="3"/>
  <c r="Q108" i="3"/>
  <c r="Q106" i="3"/>
  <c r="Q104" i="3"/>
  <c r="Q102" i="3"/>
  <c r="Q100" i="3"/>
  <c r="Q98" i="3"/>
  <c r="Q67" i="3"/>
  <c r="Q65" i="3"/>
  <c r="Q63" i="3"/>
  <c r="Q61" i="3"/>
  <c r="Q59" i="3"/>
  <c r="Q57" i="3"/>
  <c r="Q55" i="3"/>
  <c r="Q53" i="3"/>
  <c r="Q51" i="3"/>
  <c r="Q49" i="3"/>
  <c r="Q47" i="3"/>
  <c r="Q45" i="3"/>
  <c r="Q218" i="3"/>
  <c r="Q167" i="3"/>
  <c r="Q97" i="3"/>
  <c r="Q95" i="3"/>
  <c r="Q93" i="3"/>
  <c r="Q91" i="3"/>
  <c r="Q89" i="3"/>
  <c r="Q87" i="3"/>
  <c r="Q85" i="3"/>
  <c r="Q83" i="3"/>
  <c r="Q81" i="3"/>
  <c r="Q79" i="3"/>
  <c r="Q77" i="3"/>
  <c r="Q75" i="3"/>
  <c r="Q73" i="3"/>
  <c r="Q71" i="3"/>
  <c r="Q69" i="3"/>
  <c r="Q159" i="3"/>
  <c r="Q40" i="3"/>
  <c r="Q39" i="3"/>
  <c r="Q32" i="3"/>
  <c r="Q31" i="3"/>
  <c r="Q24" i="3"/>
  <c r="Q23" i="3"/>
  <c r="Q210" i="3"/>
  <c r="Q137" i="3"/>
  <c r="Q68" i="3"/>
  <c r="Q66" i="3"/>
  <c r="Q64" i="3"/>
  <c r="Q62" i="3"/>
  <c r="Q60" i="3"/>
  <c r="Q58" i="3"/>
  <c r="Q56" i="3"/>
  <c r="Q54" i="3"/>
  <c r="Q52" i="3"/>
  <c r="Q50" i="3"/>
  <c r="Q48" i="3"/>
  <c r="Q46" i="3"/>
  <c r="Q44" i="3"/>
  <c r="Q42" i="3"/>
  <c r="Q41" i="3"/>
  <c r="Q34" i="3"/>
  <c r="Q33" i="3"/>
  <c r="Q26" i="3"/>
  <c r="Q25" i="3"/>
  <c r="Q18" i="3"/>
  <c r="Q17" i="3"/>
  <c r="Q135" i="3"/>
  <c r="Q43" i="3"/>
  <c r="Q36" i="3"/>
  <c r="Q35" i="3"/>
  <c r="Q28" i="3"/>
  <c r="Q27" i="3"/>
  <c r="Q20" i="3"/>
  <c r="Q19" i="3"/>
  <c r="Q13" i="3"/>
  <c r="Q11" i="3"/>
  <c r="O37" i="3"/>
  <c r="O36" i="3"/>
  <c r="O29" i="3"/>
  <c r="O28" i="3"/>
  <c r="O21" i="3"/>
  <c r="O20" i="3"/>
  <c r="O158" i="3"/>
  <c r="L8" i="3"/>
  <c r="M12" i="3"/>
  <c r="M14" i="3"/>
  <c r="M15" i="3"/>
  <c r="Q16" i="3"/>
  <c r="M18" i="3"/>
  <c r="O19" i="3"/>
  <c r="P28" i="3"/>
  <c r="Q29" i="3"/>
  <c r="Q30" i="3"/>
  <c r="M31" i="3"/>
  <c r="M40" i="3"/>
  <c r="O42" i="3"/>
  <c r="P69" i="3"/>
  <c r="P73" i="3"/>
  <c r="P77" i="3"/>
  <c r="P81" i="3"/>
  <c r="P85" i="3"/>
  <c r="P89" i="3"/>
  <c r="P93" i="3"/>
  <c r="N305" i="3"/>
  <c r="N303" i="3"/>
  <c r="N301" i="3"/>
  <c r="N299" i="3"/>
  <c r="N297" i="3"/>
  <c r="N295" i="3"/>
  <c r="N293" i="3"/>
  <c r="N291" i="3"/>
  <c r="N304" i="3"/>
  <c r="N296" i="3"/>
  <c r="N289" i="3"/>
  <c r="N285" i="3"/>
  <c r="N282" i="3"/>
  <c r="N280" i="3"/>
  <c r="N278" i="3"/>
  <c r="N276" i="3"/>
  <c r="N274" i="3"/>
  <c r="N272" i="3"/>
  <c r="N270" i="3"/>
  <c r="N268" i="3"/>
  <c r="N266" i="3"/>
  <c r="N302" i="3"/>
  <c r="N294" i="3"/>
  <c r="N290" i="3"/>
  <c r="N286" i="3"/>
  <c r="N300" i="3"/>
  <c r="N292" i="3"/>
  <c r="N287" i="3"/>
  <c r="N281" i="3"/>
  <c r="N279" i="3"/>
  <c r="N277" i="3"/>
  <c r="N275" i="3"/>
  <c r="N273" i="3"/>
  <c r="N306" i="3"/>
  <c r="N271" i="3"/>
  <c r="N269" i="3"/>
  <c r="N267" i="3"/>
  <c r="N263" i="3"/>
  <c r="N261" i="3"/>
  <c r="N259" i="3"/>
  <c r="N257" i="3"/>
  <c r="N255" i="3"/>
  <c r="N253" i="3"/>
  <c r="N251" i="3"/>
  <c r="N249" i="3"/>
  <c r="N247" i="3"/>
  <c r="N245" i="3"/>
  <c r="N243" i="3"/>
  <c r="N298" i="3"/>
  <c r="N288" i="3"/>
  <c r="N265" i="3"/>
  <c r="N283" i="3"/>
  <c r="N260" i="3"/>
  <c r="N252" i="3"/>
  <c r="N242" i="3"/>
  <c r="N284" i="3"/>
  <c r="N258" i="3"/>
  <c r="N240" i="3"/>
  <c r="N236" i="3"/>
  <c r="N234" i="3"/>
  <c r="N232" i="3"/>
  <c r="N230" i="3"/>
  <c r="N228" i="3"/>
  <c r="H4" i="3" s="1"/>
  <c r="N226" i="3"/>
  <c r="N224" i="3"/>
  <c r="N222" i="3"/>
  <c r="N220" i="3"/>
  <c r="N218" i="3"/>
  <c r="N216" i="3"/>
  <c r="N214" i="3"/>
  <c r="N212" i="3"/>
  <c r="N210" i="3"/>
  <c r="N208" i="3"/>
  <c r="N206" i="3"/>
  <c r="N204" i="3"/>
  <c r="N202" i="3"/>
  <c r="N200" i="3"/>
  <c r="N256" i="3"/>
  <c r="H5" i="3" s="1"/>
  <c r="N244" i="3"/>
  <c r="N262" i="3"/>
  <c r="N246" i="3"/>
  <c r="N241" i="3"/>
  <c r="N238" i="3"/>
  <c r="N237" i="3"/>
  <c r="N235" i="3"/>
  <c r="N233" i="3"/>
  <c r="N231" i="3"/>
  <c r="N229" i="3"/>
  <c r="N227" i="3"/>
  <c r="N225" i="3"/>
  <c r="N223" i="3"/>
  <c r="N221" i="3"/>
  <c r="N219" i="3"/>
  <c r="N217" i="3"/>
  <c r="N215" i="3"/>
  <c r="N213" i="3"/>
  <c r="N211" i="3"/>
  <c r="N209" i="3"/>
  <c r="N207" i="3"/>
  <c r="N205" i="3"/>
  <c r="N203" i="3"/>
  <c r="N201" i="3"/>
  <c r="N199" i="3"/>
  <c r="N197" i="3"/>
  <c r="N195" i="3"/>
  <c r="N193" i="3"/>
  <c r="N191" i="3"/>
  <c r="N189" i="3"/>
  <c r="N187" i="3"/>
  <c r="N185" i="3"/>
  <c r="N183" i="3"/>
  <c r="N181" i="3"/>
  <c r="N179" i="3"/>
  <c r="N177" i="3"/>
  <c r="N175" i="3"/>
  <c r="N173" i="3"/>
  <c r="N169" i="3"/>
  <c r="N166" i="3"/>
  <c r="N161" i="3"/>
  <c r="N158" i="3"/>
  <c r="N153" i="3"/>
  <c r="N150" i="3"/>
  <c r="N145" i="3"/>
  <c r="N142" i="3"/>
  <c r="N137" i="3"/>
  <c r="N134" i="3"/>
  <c r="N129" i="3"/>
  <c r="N239" i="3"/>
  <c r="N167" i="3"/>
  <c r="N164" i="3"/>
  <c r="N159" i="3"/>
  <c r="N156" i="3"/>
  <c r="N151" i="3"/>
  <c r="N148" i="3"/>
  <c r="N143" i="3"/>
  <c r="N140" i="3"/>
  <c r="N135" i="3"/>
  <c r="N132" i="3"/>
  <c r="N126" i="3"/>
  <c r="N124" i="3"/>
  <c r="N122" i="3"/>
  <c r="N120" i="3"/>
  <c r="N118" i="3"/>
  <c r="N116" i="3"/>
  <c r="N114" i="3"/>
  <c r="N112" i="3"/>
  <c r="N110" i="3"/>
  <c r="N108" i="3"/>
  <c r="N106" i="3"/>
  <c r="N104" i="3"/>
  <c r="N102" i="3"/>
  <c r="N100" i="3"/>
  <c r="N98" i="3"/>
  <c r="N250" i="3"/>
  <c r="N248" i="3"/>
  <c r="N198" i="3"/>
  <c r="N196" i="3"/>
  <c r="N194" i="3"/>
  <c r="N192" i="3"/>
  <c r="N190" i="3"/>
  <c r="N188" i="3"/>
  <c r="N186" i="3"/>
  <c r="N184" i="3"/>
  <c r="N182" i="3"/>
  <c r="N180" i="3"/>
  <c r="N178" i="3"/>
  <c r="N176" i="3"/>
  <c r="N174" i="3"/>
  <c r="N172" i="3"/>
  <c r="N170" i="3"/>
  <c r="N165" i="3"/>
  <c r="N162" i="3"/>
  <c r="N157" i="3"/>
  <c r="N154" i="3"/>
  <c r="N149" i="3"/>
  <c r="N146" i="3"/>
  <c r="N141" i="3"/>
  <c r="N138" i="3"/>
  <c r="N155" i="3"/>
  <c r="N152" i="3"/>
  <c r="N133" i="3"/>
  <c r="N130" i="3"/>
  <c r="N128" i="3"/>
  <c r="N254" i="3"/>
  <c r="N147" i="3"/>
  <c r="N144" i="3"/>
  <c r="N97" i="3"/>
  <c r="N95" i="3"/>
  <c r="N93" i="3"/>
  <c r="N91" i="3"/>
  <c r="N89" i="3"/>
  <c r="N87" i="3"/>
  <c r="N85" i="3"/>
  <c r="N83" i="3"/>
  <c r="N81" i="3"/>
  <c r="N79" i="3"/>
  <c r="N77" i="3"/>
  <c r="N75" i="3"/>
  <c r="N73" i="3"/>
  <c r="N71" i="3"/>
  <c r="N69" i="3"/>
  <c r="N171" i="3"/>
  <c r="N168" i="3"/>
  <c r="N139" i="3"/>
  <c r="N136" i="3"/>
  <c r="N131" i="3"/>
  <c r="N68" i="3"/>
  <c r="N66" i="3"/>
  <c r="N64" i="3"/>
  <c r="N62" i="3"/>
  <c r="N60" i="3"/>
  <c r="N58" i="3"/>
  <c r="N56" i="3"/>
  <c r="N54" i="3"/>
  <c r="N52" i="3"/>
  <c r="N50" i="3"/>
  <c r="N48" i="3"/>
  <c r="N46" i="3"/>
  <c r="N44" i="3"/>
  <c r="N42" i="3"/>
  <c r="N40" i="3"/>
  <c r="N38" i="3"/>
  <c r="N36" i="3"/>
  <c r="N34" i="3"/>
  <c r="N32" i="3"/>
  <c r="N30" i="3"/>
  <c r="N28" i="3"/>
  <c r="N26" i="3"/>
  <c r="N24" i="3"/>
  <c r="N22" i="3"/>
  <c r="N20" i="3"/>
  <c r="N18" i="3"/>
  <c r="N16" i="3"/>
  <c r="N163" i="3"/>
  <c r="N127" i="3"/>
  <c r="N125" i="3"/>
  <c r="N96" i="3"/>
  <c r="N94" i="3"/>
  <c r="N92" i="3"/>
  <c r="N90" i="3"/>
  <c r="N88" i="3"/>
  <c r="N86" i="3"/>
  <c r="N84" i="3"/>
  <c r="N82" i="3"/>
  <c r="N80" i="3"/>
  <c r="N78" i="3"/>
  <c r="N76" i="3"/>
  <c r="N74" i="3"/>
  <c r="N72" i="3"/>
  <c r="N70" i="3"/>
  <c r="N43" i="3"/>
  <c r="N35" i="3"/>
  <c r="N27" i="3"/>
  <c r="N160" i="3"/>
  <c r="N123" i="3"/>
  <c r="N119" i="3"/>
  <c r="N115" i="3"/>
  <c r="N111" i="3"/>
  <c r="N107" i="3"/>
  <c r="N103" i="3"/>
  <c r="N99" i="3"/>
  <c r="N37" i="3"/>
  <c r="N29" i="3"/>
  <c r="N21" i="3"/>
  <c r="N13" i="3"/>
  <c r="N11" i="3"/>
  <c r="N121" i="3"/>
  <c r="N117" i="3"/>
  <c r="N109" i="3"/>
  <c r="H3" i="3" s="1"/>
  <c r="N264" i="3"/>
  <c r="N39" i="3"/>
  <c r="N31" i="3"/>
  <c r="N23" i="3"/>
  <c r="N15" i="3"/>
  <c r="N113" i="3"/>
  <c r="L7" i="3"/>
  <c r="R11" i="3" s="1"/>
  <c r="P38" i="3"/>
  <c r="P30" i="3"/>
  <c r="P22" i="3"/>
  <c r="P26" i="3"/>
  <c r="P18" i="3"/>
  <c r="O11" i="3"/>
  <c r="N12" i="3"/>
  <c r="O13" i="3"/>
  <c r="N14" i="3"/>
  <c r="Q15" i="3"/>
  <c r="M17" i="3"/>
  <c r="O18" i="3"/>
  <c r="P20" i="3"/>
  <c r="Q21" i="3"/>
  <c r="Q22" i="3"/>
  <c r="M23" i="3"/>
  <c r="M32" i="3"/>
  <c r="N33" i="3"/>
  <c r="O34" i="3"/>
  <c r="O43" i="3"/>
  <c r="M44" i="3"/>
  <c r="N45" i="3"/>
  <c r="M46" i="3"/>
  <c r="N47" i="3"/>
  <c r="M48" i="3"/>
  <c r="N49" i="3"/>
  <c r="M50" i="3"/>
  <c r="N51" i="3"/>
  <c r="M52" i="3"/>
  <c r="N53" i="3"/>
  <c r="M54" i="3"/>
  <c r="N55" i="3"/>
  <c r="M56" i="3"/>
  <c r="N57" i="3"/>
  <c r="M58" i="3"/>
  <c r="N59" i="3"/>
  <c r="M60" i="3"/>
  <c r="N61" i="3"/>
  <c r="M62" i="3"/>
  <c r="N63" i="3"/>
  <c r="M64" i="3"/>
  <c r="N65" i="3"/>
  <c r="M66" i="3"/>
  <c r="N67" i="3"/>
  <c r="M68" i="3"/>
  <c r="Q72" i="3"/>
  <c r="Q76" i="3"/>
  <c r="Q80" i="3"/>
  <c r="Q84" i="3"/>
  <c r="Q88" i="3"/>
  <c r="Q92" i="3"/>
  <c r="Q96" i="3"/>
  <c r="R110" i="3"/>
  <c r="P11" i="3"/>
  <c r="Q12" i="3"/>
  <c r="P13" i="3"/>
  <c r="Q14" i="3"/>
  <c r="R16" i="3"/>
  <c r="N17" i="3"/>
  <c r="M24" i="3"/>
  <c r="N25" i="3"/>
  <c r="O26" i="3"/>
  <c r="O35" i="3"/>
  <c r="P71" i="3"/>
  <c r="P75" i="3"/>
  <c r="P79" i="3"/>
  <c r="P83" i="3"/>
  <c r="P87" i="3"/>
  <c r="P91" i="3"/>
  <c r="P95" i="3"/>
  <c r="R98" i="3"/>
  <c r="N105" i="3"/>
  <c r="O305" i="3"/>
  <c r="O303" i="3"/>
  <c r="O301" i="3"/>
  <c r="O299" i="3"/>
  <c r="O297" i="3"/>
  <c r="O295" i="3"/>
  <c r="O293" i="3"/>
  <c r="O291" i="3"/>
  <c r="O289" i="3"/>
  <c r="O287" i="3"/>
  <c r="O285" i="3"/>
  <c r="O283" i="3"/>
  <c r="O306" i="3"/>
  <c r="O304" i="3"/>
  <c r="O302" i="3"/>
  <c r="O300" i="3"/>
  <c r="O298" i="3"/>
  <c r="O296" i="3"/>
  <c r="O294" i="3"/>
  <c r="O292" i="3"/>
  <c r="O290" i="3"/>
  <c r="O288" i="3"/>
  <c r="O286" i="3"/>
  <c r="O284" i="3"/>
  <c r="O281" i="3"/>
  <c r="O279" i="3"/>
  <c r="O277" i="3"/>
  <c r="O275" i="3"/>
  <c r="O273" i="3"/>
  <c r="O271" i="3"/>
  <c r="O269" i="3"/>
  <c r="O267" i="3"/>
  <c r="O265" i="3"/>
  <c r="O282" i="3"/>
  <c r="O274" i="3"/>
  <c r="O263" i="3"/>
  <c r="O261" i="3"/>
  <c r="O259" i="3"/>
  <c r="O257" i="3"/>
  <c r="O255" i="3"/>
  <c r="O253" i="3"/>
  <c r="O251" i="3"/>
  <c r="O249" i="3"/>
  <c r="O247" i="3"/>
  <c r="O245" i="3"/>
  <c r="O243" i="3"/>
  <c r="O241" i="3"/>
  <c r="O239" i="3"/>
  <c r="O276" i="3"/>
  <c r="O272" i="3"/>
  <c r="O270" i="3"/>
  <c r="O268" i="3"/>
  <c r="O266" i="3"/>
  <c r="O278" i="3"/>
  <c r="O264" i="3"/>
  <c r="O262" i="3"/>
  <c r="O260" i="3"/>
  <c r="O258" i="3"/>
  <c r="O256" i="3"/>
  <c r="I5" i="3" s="1"/>
  <c r="O254" i="3"/>
  <c r="O252" i="3"/>
  <c r="O280" i="3"/>
  <c r="O240" i="3"/>
  <c r="O236" i="3"/>
  <c r="O234" i="3"/>
  <c r="O232" i="3"/>
  <c r="O230" i="3"/>
  <c r="O228" i="3"/>
  <c r="I4" i="3" s="1"/>
  <c r="O226" i="3"/>
  <c r="O224" i="3"/>
  <c r="O222" i="3"/>
  <c r="O220" i="3"/>
  <c r="O218" i="3"/>
  <c r="O216" i="3"/>
  <c r="O214" i="3"/>
  <c r="O212" i="3"/>
  <c r="O210" i="3"/>
  <c r="O208" i="3"/>
  <c r="O206" i="3"/>
  <c r="O204" i="3"/>
  <c r="O202" i="3"/>
  <c r="O238" i="3"/>
  <c r="O246" i="3"/>
  <c r="O237" i="3"/>
  <c r="O235" i="3"/>
  <c r="O233" i="3"/>
  <c r="O231" i="3"/>
  <c r="O229" i="3"/>
  <c r="O227" i="3"/>
  <c r="O225" i="3"/>
  <c r="O223" i="3"/>
  <c r="O221" i="3"/>
  <c r="O219" i="3"/>
  <c r="O217" i="3"/>
  <c r="O215" i="3"/>
  <c r="O213" i="3"/>
  <c r="O211" i="3"/>
  <c r="O209" i="3"/>
  <c r="O207" i="3"/>
  <c r="O205" i="3"/>
  <c r="O203" i="3"/>
  <c r="O201" i="3"/>
  <c r="O199" i="3"/>
  <c r="O197" i="3"/>
  <c r="O195" i="3"/>
  <c r="O193" i="3"/>
  <c r="O191" i="3"/>
  <c r="O189" i="3"/>
  <c r="O187" i="3"/>
  <c r="O185" i="3"/>
  <c r="O183" i="3"/>
  <c r="O181" i="3"/>
  <c r="O179" i="3"/>
  <c r="O177" i="3"/>
  <c r="O175" i="3"/>
  <c r="O173" i="3"/>
  <c r="O171" i="3"/>
  <c r="O169" i="3"/>
  <c r="O167" i="3"/>
  <c r="O165" i="3"/>
  <c r="O163" i="3"/>
  <c r="O161" i="3"/>
  <c r="O159" i="3"/>
  <c r="O157" i="3"/>
  <c r="O155" i="3"/>
  <c r="O153" i="3"/>
  <c r="O151" i="3"/>
  <c r="O149" i="3"/>
  <c r="O147" i="3"/>
  <c r="O145" i="3"/>
  <c r="O143" i="3"/>
  <c r="O141" i="3"/>
  <c r="O139" i="3"/>
  <c r="O137" i="3"/>
  <c r="O135" i="3"/>
  <c r="O133" i="3"/>
  <c r="O131" i="3"/>
  <c r="O129" i="3"/>
  <c r="O248" i="3"/>
  <c r="O242" i="3"/>
  <c r="O164" i="3"/>
  <c r="O156" i="3"/>
  <c r="O148" i="3"/>
  <c r="O140" i="3"/>
  <c r="O132" i="3"/>
  <c r="O126" i="3"/>
  <c r="O124" i="3"/>
  <c r="O122" i="3"/>
  <c r="O120" i="3"/>
  <c r="O118" i="3"/>
  <c r="O116" i="3"/>
  <c r="O114" i="3"/>
  <c r="O112" i="3"/>
  <c r="O110" i="3"/>
  <c r="O108" i="3"/>
  <c r="O106" i="3"/>
  <c r="O104" i="3"/>
  <c r="O102" i="3"/>
  <c r="O100" i="3"/>
  <c r="O98" i="3"/>
  <c r="O250" i="3"/>
  <c r="O244" i="3"/>
  <c r="O198" i="3"/>
  <c r="O196" i="3"/>
  <c r="O194" i="3"/>
  <c r="O192" i="3"/>
  <c r="O190" i="3"/>
  <c r="O188" i="3"/>
  <c r="O186" i="3"/>
  <c r="O184" i="3"/>
  <c r="O182" i="3"/>
  <c r="O180" i="3"/>
  <c r="O178" i="3"/>
  <c r="O176" i="3"/>
  <c r="O174" i="3"/>
  <c r="O172" i="3"/>
  <c r="O170" i="3"/>
  <c r="O162" i="3"/>
  <c r="O154" i="3"/>
  <c r="O146" i="3"/>
  <c r="O138" i="3"/>
  <c r="O130" i="3"/>
  <c r="O200" i="3"/>
  <c r="O168" i="3"/>
  <c r="O160" i="3"/>
  <c r="O152" i="3"/>
  <c r="O144" i="3"/>
  <c r="O150" i="3"/>
  <c r="O142" i="3"/>
  <c r="O136" i="3"/>
  <c r="O68" i="3"/>
  <c r="O66" i="3"/>
  <c r="O64" i="3"/>
  <c r="O62" i="3"/>
  <c r="O60" i="3"/>
  <c r="O58" i="3"/>
  <c r="O56" i="3"/>
  <c r="O54" i="3"/>
  <c r="O52" i="3"/>
  <c r="O50" i="3"/>
  <c r="O48" i="3"/>
  <c r="O46" i="3"/>
  <c r="O44" i="3"/>
  <c r="O166" i="3"/>
  <c r="O134" i="3"/>
  <c r="O127" i="3"/>
  <c r="O125" i="3"/>
  <c r="O123" i="3"/>
  <c r="O121" i="3"/>
  <c r="O119" i="3"/>
  <c r="O117" i="3"/>
  <c r="O115" i="3"/>
  <c r="O113" i="3"/>
  <c r="O111" i="3"/>
  <c r="O109" i="3"/>
  <c r="I3" i="3" s="1"/>
  <c r="O107" i="3"/>
  <c r="O105" i="3"/>
  <c r="O103" i="3"/>
  <c r="O101" i="3"/>
  <c r="O99" i="3"/>
  <c r="O96" i="3"/>
  <c r="O94" i="3"/>
  <c r="O92" i="3"/>
  <c r="O90" i="3"/>
  <c r="O88" i="3"/>
  <c r="O86" i="3"/>
  <c r="O84" i="3"/>
  <c r="O82" i="3"/>
  <c r="O80" i="3"/>
  <c r="O78" i="3"/>
  <c r="O76" i="3"/>
  <c r="O74" i="3"/>
  <c r="O72" i="3"/>
  <c r="O70" i="3"/>
  <c r="O12" i="3"/>
  <c r="O14" i="3"/>
  <c r="O16" i="3"/>
  <c r="O17" i="3"/>
  <c r="R20" i="3"/>
  <c r="O24" i="3"/>
  <c r="O25" i="3"/>
  <c r="R28" i="3"/>
  <c r="O32" i="3"/>
  <c r="O33" i="3"/>
  <c r="P34" i="3"/>
  <c r="R36" i="3"/>
  <c r="O40" i="3"/>
  <c r="O41" i="3"/>
  <c r="P42" i="3"/>
  <c r="P44" i="3"/>
  <c r="O45" i="3"/>
  <c r="P46" i="3"/>
  <c r="O47" i="3"/>
  <c r="P48" i="3"/>
  <c r="O49" i="3"/>
  <c r="P50" i="3"/>
  <c r="O51" i="3"/>
  <c r="P52" i="3"/>
  <c r="O53" i="3"/>
  <c r="P54" i="3"/>
  <c r="O55" i="3"/>
  <c r="P56" i="3"/>
  <c r="O57" i="3"/>
  <c r="P58" i="3"/>
  <c r="O59" i="3"/>
  <c r="P60" i="3"/>
  <c r="O61" i="3"/>
  <c r="P62" i="3"/>
  <c r="O63" i="3"/>
  <c r="P64" i="3"/>
  <c r="O65" i="3"/>
  <c r="P66" i="3"/>
  <c r="O67" i="3"/>
  <c r="P68" i="3"/>
  <c r="R129" i="3"/>
  <c r="R146" i="3"/>
  <c r="R164" i="3"/>
  <c r="R166" i="3"/>
  <c r="R168" i="3"/>
  <c r="R170" i="3"/>
  <c r="R114" i="3"/>
  <c r="R118" i="3"/>
  <c r="R122" i="3"/>
  <c r="R134" i="3"/>
  <c r="R138" i="3"/>
  <c r="P306" i="3"/>
  <c r="P304" i="3"/>
  <c r="P302" i="3"/>
  <c r="P300" i="3"/>
  <c r="P298" i="3"/>
  <c r="P296" i="3"/>
  <c r="P294" i="3"/>
  <c r="P292" i="3"/>
  <c r="P303" i="3"/>
  <c r="P295" i="3"/>
  <c r="P290" i="3"/>
  <c r="P286" i="3"/>
  <c r="P281" i="3"/>
  <c r="P279" i="3"/>
  <c r="P277" i="3"/>
  <c r="P275" i="3"/>
  <c r="P273" i="3"/>
  <c r="P271" i="3"/>
  <c r="P269" i="3"/>
  <c r="P267" i="3"/>
  <c r="P301" i="3"/>
  <c r="P293" i="3"/>
  <c r="P287" i="3"/>
  <c r="P299" i="3"/>
  <c r="P291" i="3"/>
  <c r="P288" i="3"/>
  <c r="P284" i="3"/>
  <c r="P283" i="3"/>
  <c r="P282" i="3"/>
  <c r="P280" i="3"/>
  <c r="P278" i="3"/>
  <c r="P276" i="3"/>
  <c r="P274" i="3"/>
  <c r="P305" i="3"/>
  <c r="P272" i="3"/>
  <c r="P270" i="3"/>
  <c r="P268" i="3"/>
  <c r="P266" i="3"/>
  <c r="P297" i="3"/>
  <c r="P265" i="3"/>
  <c r="P264" i="3"/>
  <c r="P262" i="3"/>
  <c r="P260" i="3"/>
  <c r="P258" i="3"/>
  <c r="P256" i="3"/>
  <c r="J5" i="3" s="1"/>
  <c r="P254" i="3"/>
  <c r="P252" i="3"/>
  <c r="P250" i="3"/>
  <c r="P248" i="3"/>
  <c r="P246" i="3"/>
  <c r="P244" i="3"/>
  <c r="P289" i="3"/>
  <c r="P259" i="3"/>
  <c r="P251" i="3"/>
  <c r="P238" i="3"/>
  <c r="P257" i="3"/>
  <c r="P241" i="3"/>
  <c r="P237" i="3"/>
  <c r="P235" i="3"/>
  <c r="P233" i="3"/>
  <c r="P231" i="3"/>
  <c r="P229" i="3"/>
  <c r="P227" i="3"/>
  <c r="P225" i="3"/>
  <c r="P223" i="3"/>
  <c r="P221" i="3"/>
  <c r="P219" i="3"/>
  <c r="P217" i="3"/>
  <c r="P215" i="3"/>
  <c r="P213" i="3"/>
  <c r="P211" i="3"/>
  <c r="P209" i="3"/>
  <c r="P207" i="3"/>
  <c r="P205" i="3"/>
  <c r="P203" i="3"/>
  <c r="P201" i="3"/>
  <c r="P285" i="3"/>
  <c r="P243" i="3"/>
  <c r="P240" i="3"/>
  <c r="P236" i="3"/>
  <c r="P234" i="3"/>
  <c r="P232" i="3"/>
  <c r="P230" i="3"/>
  <c r="P228" i="3"/>
  <c r="J4" i="3" s="1"/>
  <c r="P226" i="3"/>
  <c r="P224" i="3"/>
  <c r="P222" i="3"/>
  <c r="P220" i="3"/>
  <c r="P218" i="3"/>
  <c r="P216" i="3"/>
  <c r="P214" i="3"/>
  <c r="P212" i="3"/>
  <c r="P210" i="3"/>
  <c r="P208" i="3"/>
  <c r="P206" i="3"/>
  <c r="P204" i="3"/>
  <c r="P202" i="3"/>
  <c r="P263" i="3"/>
  <c r="P261" i="3"/>
  <c r="P245" i="3"/>
  <c r="P198" i="3"/>
  <c r="P196" i="3"/>
  <c r="P194" i="3"/>
  <c r="P192" i="3"/>
  <c r="P190" i="3"/>
  <c r="P188" i="3"/>
  <c r="P186" i="3"/>
  <c r="P184" i="3"/>
  <c r="P182" i="3"/>
  <c r="P180" i="3"/>
  <c r="P178" i="3"/>
  <c r="P176" i="3"/>
  <c r="P174" i="3"/>
  <c r="P172" i="3"/>
  <c r="P239" i="3"/>
  <c r="P170" i="3"/>
  <c r="P167" i="3"/>
  <c r="P162" i="3"/>
  <c r="P159" i="3"/>
  <c r="P154" i="3"/>
  <c r="P151" i="3"/>
  <c r="P146" i="3"/>
  <c r="P143" i="3"/>
  <c r="P138" i="3"/>
  <c r="P135" i="3"/>
  <c r="P130" i="3"/>
  <c r="P247" i="3"/>
  <c r="P200" i="3"/>
  <c r="P199" i="3"/>
  <c r="P197" i="3"/>
  <c r="P195" i="3"/>
  <c r="P193" i="3"/>
  <c r="P191" i="3"/>
  <c r="P189" i="3"/>
  <c r="P187" i="3"/>
  <c r="P185" i="3"/>
  <c r="P183" i="3"/>
  <c r="P181" i="3"/>
  <c r="P179" i="3"/>
  <c r="P177" i="3"/>
  <c r="P175" i="3"/>
  <c r="P173" i="3"/>
  <c r="P168" i="3"/>
  <c r="P165" i="3"/>
  <c r="P160" i="3"/>
  <c r="P157" i="3"/>
  <c r="P152" i="3"/>
  <c r="P149" i="3"/>
  <c r="P144" i="3"/>
  <c r="P141" i="3"/>
  <c r="P136" i="3"/>
  <c r="P133" i="3"/>
  <c r="P128" i="3"/>
  <c r="P127" i="3"/>
  <c r="P125" i="3"/>
  <c r="P123" i="3"/>
  <c r="P121" i="3"/>
  <c r="P119" i="3"/>
  <c r="P117" i="3"/>
  <c r="P115" i="3"/>
  <c r="P113" i="3"/>
  <c r="P111" i="3"/>
  <c r="P109" i="3"/>
  <c r="J3" i="3" s="1"/>
  <c r="P107" i="3"/>
  <c r="P105" i="3"/>
  <c r="P103" i="3"/>
  <c r="P101" i="3"/>
  <c r="P99" i="3"/>
  <c r="P249" i="3"/>
  <c r="P171" i="3"/>
  <c r="P166" i="3"/>
  <c r="P163" i="3"/>
  <c r="P158" i="3"/>
  <c r="P155" i="3"/>
  <c r="P150" i="3"/>
  <c r="P147" i="3"/>
  <c r="P142" i="3"/>
  <c r="P139" i="3"/>
  <c r="P253" i="3"/>
  <c r="P242" i="3"/>
  <c r="P153" i="3"/>
  <c r="P148" i="3"/>
  <c r="P137" i="3"/>
  <c r="P145" i="3"/>
  <c r="P140" i="3"/>
  <c r="P134" i="3"/>
  <c r="P131" i="3"/>
  <c r="P96" i="3"/>
  <c r="P94" i="3"/>
  <c r="P92" i="3"/>
  <c r="P90" i="3"/>
  <c r="P88" i="3"/>
  <c r="P86" i="3"/>
  <c r="P84" i="3"/>
  <c r="P82" i="3"/>
  <c r="P80" i="3"/>
  <c r="P78" i="3"/>
  <c r="P76" i="3"/>
  <c r="P74" i="3"/>
  <c r="P72" i="3"/>
  <c r="P70" i="3"/>
  <c r="P255" i="3"/>
  <c r="P169" i="3"/>
  <c r="P164" i="3"/>
  <c r="P129" i="3"/>
  <c r="P126" i="3"/>
  <c r="P124" i="3"/>
  <c r="P122" i="3"/>
  <c r="P120" i="3"/>
  <c r="P118" i="3"/>
  <c r="P116" i="3"/>
  <c r="P114" i="3"/>
  <c r="P112" i="3"/>
  <c r="P110" i="3"/>
  <c r="P108" i="3"/>
  <c r="P106" i="3"/>
  <c r="P104" i="3"/>
  <c r="P102" i="3"/>
  <c r="P100" i="3"/>
  <c r="P98" i="3"/>
  <c r="P67" i="3"/>
  <c r="P65" i="3"/>
  <c r="P63" i="3"/>
  <c r="P61" i="3"/>
  <c r="P59" i="3"/>
  <c r="P57" i="3"/>
  <c r="P55" i="3"/>
  <c r="P53" i="3"/>
  <c r="P51" i="3"/>
  <c r="P49" i="3"/>
  <c r="P47" i="3"/>
  <c r="P45" i="3"/>
  <c r="P43" i="3"/>
  <c r="P41" i="3"/>
  <c r="P39" i="3"/>
  <c r="P37" i="3"/>
  <c r="P35" i="3"/>
  <c r="P33" i="3"/>
  <c r="P31" i="3"/>
  <c r="P29" i="3"/>
  <c r="P27" i="3"/>
  <c r="P25" i="3"/>
  <c r="P23" i="3"/>
  <c r="P21" i="3"/>
  <c r="P19" i="3"/>
  <c r="P17" i="3"/>
  <c r="P15" i="3"/>
  <c r="P12" i="3"/>
  <c r="P14" i="3"/>
  <c r="O15" i="3"/>
  <c r="P16" i="3"/>
  <c r="R18" i="3"/>
  <c r="O22" i="3"/>
  <c r="O23" i="3"/>
  <c r="P24" i="3"/>
  <c r="R26" i="3"/>
  <c r="O30" i="3"/>
  <c r="O31" i="3"/>
  <c r="P32" i="3"/>
  <c r="R34" i="3"/>
  <c r="O38" i="3"/>
  <c r="O39" i="3"/>
  <c r="P40" i="3"/>
  <c r="R42" i="3"/>
  <c r="R71" i="3"/>
  <c r="R73" i="3"/>
  <c r="R75" i="3"/>
  <c r="R77" i="3"/>
  <c r="R79" i="3"/>
  <c r="R81" i="3"/>
  <c r="R83" i="3"/>
  <c r="R85" i="3"/>
  <c r="R87" i="3"/>
  <c r="R89" i="3"/>
  <c r="R91" i="3"/>
  <c r="R93" i="3"/>
  <c r="R95" i="3"/>
  <c r="R97" i="3"/>
  <c r="R100" i="3"/>
  <c r="R104" i="3"/>
  <c r="R108" i="3"/>
  <c r="R112" i="3"/>
  <c r="R116" i="3"/>
  <c r="R120" i="3"/>
  <c r="R124" i="3"/>
  <c r="R132" i="3"/>
  <c r="R136" i="3"/>
  <c r="R139" i="3"/>
  <c r="P156" i="3"/>
  <c r="R212" i="3"/>
  <c r="R24" i="3"/>
  <c r="R32" i="3"/>
  <c r="R40" i="3"/>
  <c r="R44" i="3"/>
  <c r="R46" i="3"/>
  <c r="R48" i="3"/>
  <c r="R50" i="3"/>
  <c r="R52" i="3"/>
  <c r="R54" i="3"/>
  <c r="R56" i="3"/>
  <c r="R58" i="3"/>
  <c r="R60" i="3"/>
  <c r="R62" i="3"/>
  <c r="R64" i="3"/>
  <c r="R66" i="3"/>
  <c r="R68" i="3"/>
  <c r="O69" i="3"/>
  <c r="O71" i="3"/>
  <c r="O73" i="3"/>
  <c r="O75" i="3"/>
  <c r="O77" i="3"/>
  <c r="O79" i="3"/>
  <c r="O81" i="3"/>
  <c r="O83" i="3"/>
  <c r="O85" i="3"/>
  <c r="O87" i="3"/>
  <c r="O89" i="3"/>
  <c r="O91" i="3"/>
  <c r="O93" i="3"/>
  <c r="O95" i="3"/>
  <c r="O97" i="3"/>
  <c r="O128" i="3"/>
  <c r="R131" i="3"/>
  <c r="P132" i="3"/>
  <c r="R167" i="3"/>
  <c r="R169" i="3"/>
  <c r="R171" i="3"/>
  <c r="R140" i="3"/>
  <c r="R142" i="3"/>
  <c r="R143" i="3"/>
  <c r="R144" i="3"/>
  <c r="R145" i="3"/>
  <c r="R147" i="3"/>
  <c r="R175" i="3"/>
  <c r="R179" i="3"/>
  <c r="R183" i="3"/>
  <c r="R187" i="3"/>
  <c r="R191" i="3"/>
  <c r="R195" i="3"/>
  <c r="R199" i="3"/>
  <c r="R220" i="3"/>
  <c r="R257" i="3"/>
  <c r="R128" i="3"/>
  <c r="R137" i="3"/>
  <c r="R148" i="3"/>
  <c r="R150" i="3"/>
  <c r="R151" i="3"/>
  <c r="R152" i="3"/>
  <c r="R153" i="3"/>
  <c r="R155" i="3"/>
  <c r="R228" i="3"/>
  <c r="L4" i="3" s="1"/>
  <c r="R126" i="3"/>
  <c r="R156" i="3"/>
  <c r="R158" i="3"/>
  <c r="R159" i="3"/>
  <c r="R160" i="3"/>
  <c r="R161" i="3"/>
  <c r="R163" i="3"/>
  <c r="R173" i="3"/>
  <c r="R177" i="3"/>
  <c r="R181" i="3"/>
  <c r="R185" i="3"/>
  <c r="R189" i="3"/>
  <c r="R193" i="3"/>
  <c r="R197" i="3"/>
  <c r="R204" i="3"/>
  <c r="R236" i="3"/>
  <c r="R206" i="3"/>
  <c r="R214" i="3"/>
  <c r="R222" i="3"/>
  <c r="R230" i="3"/>
  <c r="R238" i="3"/>
  <c r="R263" i="3"/>
  <c r="R208" i="3"/>
  <c r="R216" i="3"/>
  <c r="R224" i="3"/>
  <c r="R232" i="3"/>
  <c r="R202" i="3"/>
  <c r="R210" i="3"/>
  <c r="R218" i="3"/>
  <c r="R226" i="3"/>
  <c r="R234" i="3"/>
  <c r="R200" i="3"/>
  <c r="R278" i="3"/>
  <c r="R242" i="3"/>
  <c r="R255" i="3"/>
  <c r="R251" i="3"/>
  <c r="R259" i="3"/>
  <c r="R243" i="3"/>
  <c r="R245" i="3"/>
  <c r="R247" i="3"/>
  <c r="R249" i="3"/>
  <c r="R253" i="3"/>
  <c r="R261" i="3"/>
  <c r="R288" i="3"/>
  <c r="R266" i="3"/>
  <c r="R268" i="3"/>
  <c r="R270" i="3"/>
  <c r="R272" i="3"/>
  <c r="R276" i="3"/>
  <c r="R287" i="3"/>
  <c r="R274" i="3"/>
  <c r="R282" i="3"/>
  <c r="R291" i="3"/>
  <c r="R280" i="3"/>
  <c r="R283" i="3"/>
  <c r="R299" i="3"/>
  <c r="R293" i="3"/>
  <c r="R301" i="3"/>
  <c r="R295" i="3"/>
  <c r="R303" i="3"/>
  <c r="R297" i="3"/>
  <c r="R305" i="3"/>
  <c r="R305" i="2"/>
  <c r="R301" i="2"/>
  <c r="R297" i="2"/>
  <c r="R293" i="2"/>
  <c r="R289" i="2"/>
  <c r="R285" i="2"/>
  <c r="R281" i="2"/>
  <c r="R304" i="2"/>
  <c r="R300" i="2"/>
  <c r="R296" i="2"/>
  <c r="R292" i="2"/>
  <c r="R288" i="2"/>
  <c r="R284" i="2"/>
  <c r="R280" i="2"/>
  <c r="R303" i="2"/>
  <c r="R299" i="2"/>
  <c r="R295" i="2"/>
  <c r="R291" i="2"/>
  <c r="R287" i="2"/>
  <c r="R283" i="2"/>
  <c r="R279" i="2"/>
  <c r="R277" i="2"/>
  <c r="R273" i="2"/>
  <c r="R269" i="2"/>
  <c r="R265" i="2"/>
  <c r="R261" i="2"/>
  <c r="R276" i="2"/>
  <c r="R272" i="2"/>
  <c r="R268" i="2"/>
  <c r="R264" i="2"/>
  <c r="R260" i="2"/>
  <c r="R255" i="2"/>
  <c r="R251" i="2"/>
  <c r="R247" i="2"/>
  <c r="R306" i="2"/>
  <c r="R302" i="2"/>
  <c r="R298" i="2"/>
  <c r="R294" i="2"/>
  <c r="R290" i="2"/>
  <c r="R286" i="2"/>
  <c r="R282" i="2"/>
  <c r="R259" i="2"/>
  <c r="R258" i="2"/>
  <c r="R254" i="2"/>
  <c r="R250" i="2"/>
  <c r="R246" i="2"/>
  <c r="R244" i="2"/>
  <c r="R240" i="2"/>
  <c r="R236" i="2"/>
  <c r="R232" i="2"/>
  <c r="R228" i="2"/>
  <c r="R224" i="2"/>
  <c r="R220" i="2"/>
  <c r="R216" i="2"/>
  <c r="R212" i="2"/>
  <c r="R208" i="2"/>
  <c r="R274" i="2"/>
  <c r="R271" i="2"/>
  <c r="R266" i="2"/>
  <c r="R256" i="2"/>
  <c r="R252" i="2"/>
  <c r="R248" i="2"/>
  <c r="R243" i="2"/>
  <c r="R239" i="2"/>
  <c r="R235" i="2"/>
  <c r="R231" i="2"/>
  <c r="R227" i="2"/>
  <c r="R223" i="2"/>
  <c r="R219" i="2"/>
  <c r="R215" i="2"/>
  <c r="R211" i="2"/>
  <c r="R207" i="2"/>
  <c r="R242" i="2"/>
  <c r="R238" i="2"/>
  <c r="R234" i="2"/>
  <c r="R230" i="2"/>
  <c r="R226" i="2"/>
  <c r="R222" i="2"/>
  <c r="R218" i="2"/>
  <c r="R214" i="2"/>
  <c r="R210" i="2"/>
  <c r="R278" i="2"/>
  <c r="R275" i="2"/>
  <c r="R270" i="2"/>
  <c r="R267" i="2"/>
  <c r="R206" i="2"/>
  <c r="R262" i="2"/>
  <c r="R253" i="2"/>
  <c r="R245" i="2"/>
  <c r="R241" i="2"/>
  <c r="R237" i="2"/>
  <c r="R233" i="2"/>
  <c r="R229" i="2"/>
  <c r="R225" i="2"/>
  <c r="R221" i="2"/>
  <c r="R217" i="2"/>
  <c r="R213" i="2"/>
  <c r="R209" i="2"/>
  <c r="R205" i="2"/>
  <c r="R204" i="2"/>
  <c r="R200" i="2"/>
  <c r="R196" i="2"/>
  <c r="R192" i="2"/>
  <c r="R188" i="2"/>
  <c r="R184" i="2"/>
  <c r="R180" i="2"/>
  <c r="R176" i="2"/>
  <c r="R172" i="2"/>
  <c r="R168" i="2"/>
  <c r="R202" i="2"/>
  <c r="L3" i="2" s="1"/>
  <c r="R198" i="2"/>
  <c r="R194" i="2"/>
  <c r="R190" i="2"/>
  <c r="R186" i="2"/>
  <c r="R182" i="2"/>
  <c r="R178" i="2"/>
  <c r="R174" i="2"/>
  <c r="R170" i="2"/>
  <c r="R163" i="2"/>
  <c r="R159" i="2"/>
  <c r="R155" i="2"/>
  <c r="R151" i="2"/>
  <c r="R147" i="2"/>
  <c r="R143" i="2"/>
  <c r="R263" i="2"/>
  <c r="R199" i="2"/>
  <c r="R195" i="2"/>
  <c r="R191" i="2"/>
  <c r="R187" i="2"/>
  <c r="R183" i="2"/>
  <c r="R179" i="2"/>
  <c r="R175" i="2"/>
  <c r="R171" i="2"/>
  <c r="R167" i="2"/>
  <c r="R166" i="2"/>
  <c r="R162" i="2"/>
  <c r="R158" i="2"/>
  <c r="R257" i="2"/>
  <c r="R249" i="2"/>
  <c r="R142" i="2"/>
  <c r="R138" i="2"/>
  <c r="R134" i="2"/>
  <c r="R130" i="2"/>
  <c r="R126" i="2"/>
  <c r="R122" i="2"/>
  <c r="R118" i="2"/>
  <c r="R114" i="2"/>
  <c r="R110" i="2"/>
  <c r="R106" i="2"/>
  <c r="R102" i="2"/>
  <c r="R98" i="2"/>
  <c r="R94" i="2"/>
  <c r="R90" i="2"/>
  <c r="R86" i="2"/>
  <c r="R82" i="2"/>
  <c r="R78" i="2"/>
  <c r="R74" i="2"/>
  <c r="R70" i="2"/>
  <c r="R66" i="2"/>
  <c r="R62" i="2"/>
  <c r="R58" i="2"/>
  <c r="R201" i="2"/>
  <c r="R193" i="2"/>
  <c r="R185" i="2"/>
  <c r="R177" i="2"/>
  <c r="R169" i="2"/>
  <c r="R165" i="2"/>
  <c r="R164" i="2"/>
  <c r="R161" i="2"/>
  <c r="R160" i="2"/>
  <c r="R157" i="2"/>
  <c r="R153" i="2"/>
  <c r="R149" i="2"/>
  <c r="R145" i="2"/>
  <c r="R141" i="2"/>
  <c r="R137" i="2"/>
  <c r="R133" i="2"/>
  <c r="R129" i="2"/>
  <c r="R125" i="2"/>
  <c r="R121" i="2"/>
  <c r="R117" i="2"/>
  <c r="R113" i="2"/>
  <c r="R109" i="2"/>
  <c r="R105" i="2"/>
  <c r="L5" i="2" s="1"/>
  <c r="R101" i="2"/>
  <c r="R97" i="2"/>
  <c r="R93" i="2"/>
  <c r="R89" i="2"/>
  <c r="R85" i="2"/>
  <c r="R81" i="2"/>
  <c r="R77" i="2"/>
  <c r="R73" i="2"/>
  <c r="R69" i="2"/>
  <c r="R154" i="2"/>
  <c r="R150" i="2"/>
  <c r="R146" i="2"/>
  <c r="R140" i="2"/>
  <c r="R136" i="2"/>
  <c r="R132" i="2"/>
  <c r="R128" i="2"/>
  <c r="R124" i="2"/>
  <c r="R120" i="2"/>
  <c r="R116" i="2"/>
  <c r="R112" i="2"/>
  <c r="R108" i="2"/>
  <c r="R104" i="2"/>
  <c r="R100" i="2"/>
  <c r="R96" i="2"/>
  <c r="R92" i="2"/>
  <c r="R88" i="2"/>
  <c r="R84" i="2"/>
  <c r="R80" i="2"/>
  <c r="R76" i="2"/>
  <c r="R72" i="2"/>
  <c r="R68" i="2"/>
  <c r="R64" i="2"/>
  <c r="R60" i="2"/>
  <c r="R203" i="2"/>
  <c r="R173" i="2"/>
  <c r="R57" i="2"/>
  <c r="R53" i="2"/>
  <c r="R197" i="2"/>
  <c r="R156" i="2"/>
  <c r="R148" i="2"/>
  <c r="R65" i="2"/>
  <c r="R61" i="2"/>
  <c r="R56" i="2"/>
  <c r="R52" i="2"/>
  <c r="R48" i="2"/>
  <c r="R44" i="2"/>
  <c r="R40" i="2"/>
  <c r="R36" i="2"/>
  <c r="R189" i="2"/>
  <c r="R139" i="2"/>
  <c r="R135" i="2"/>
  <c r="R131" i="2"/>
  <c r="R127" i="2"/>
  <c r="R123" i="2"/>
  <c r="R119" i="2"/>
  <c r="R115" i="2"/>
  <c r="R111" i="2"/>
  <c r="R107" i="2"/>
  <c r="R103" i="2"/>
  <c r="R99" i="2"/>
  <c r="R95" i="2"/>
  <c r="R91" i="2"/>
  <c r="R87" i="2"/>
  <c r="R83" i="2"/>
  <c r="R79" i="2"/>
  <c r="R75" i="2"/>
  <c r="R71" i="2"/>
  <c r="R67" i="2"/>
  <c r="R55" i="2"/>
  <c r="R51" i="2"/>
  <c r="R47" i="2"/>
  <c r="R43" i="2"/>
  <c r="R39" i="2"/>
  <c r="R35" i="2"/>
  <c r="R31" i="2"/>
  <c r="R27" i="2"/>
  <c r="R23" i="2"/>
  <c r="R19" i="2"/>
  <c r="R15" i="2"/>
  <c r="R11" i="2"/>
  <c r="R181" i="2"/>
  <c r="R152" i="2"/>
  <c r="R144" i="2"/>
  <c r="P12" i="2"/>
  <c r="P18" i="2"/>
  <c r="P20" i="2"/>
  <c r="N21" i="2"/>
  <c r="H4" i="2" s="1"/>
  <c r="P22" i="2"/>
  <c r="P30" i="2"/>
  <c r="P36" i="2"/>
  <c r="P44" i="2"/>
  <c r="P48" i="2"/>
  <c r="N65" i="2"/>
  <c r="O11" i="2"/>
  <c r="R12" i="2"/>
  <c r="O13" i="2"/>
  <c r="Q14" i="2"/>
  <c r="O15" i="2"/>
  <c r="R16" i="2"/>
  <c r="O17" i="2"/>
  <c r="Q18" i="2"/>
  <c r="O19" i="2"/>
  <c r="R20" i="2"/>
  <c r="O21" i="2"/>
  <c r="I4" i="2" s="1"/>
  <c r="Q22" i="2"/>
  <c r="O23" i="2"/>
  <c r="R24" i="2"/>
  <c r="O25" i="2"/>
  <c r="Q26" i="2"/>
  <c r="O27" i="2"/>
  <c r="R28" i="2"/>
  <c r="O29" i="2"/>
  <c r="Q30" i="2"/>
  <c r="O31" i="2"/>
  <c r="R32" i="2"/>
  <c r="O33" i="2"/>
  <c r="N34" i="2"/>
  <c r="P35" i="2"/>
  <c r="N37" i="2"/>
  <c r="N38" i="2"/>
  <c r="P39" i="2"/>
  <c r="N41" i="2"/>
  <c r="N42" i="2"/>
  <c r="P43" i="2"/>
  <c r="N45" i="2"/>
  <c r="N46" i="2"/>
  <c r="P47" i="2"/>
  <c r="N49" i="2"/>
  <c r="N50" i="2"/>
  <c r="R59" i="2"/>
  <c r="Q62" i="2"/>
  <c r="M64" i="2"/>
  <c r="N67" i="2"/>
  <c r="N71" i="2"/>
  <c r="N75" i="2"/>
  <c r="N79" i="2"/>
  <c r="N305" i="2"/>
  <c r="N301" i="2"/>
  <c r="N297" i="2"/>
  <c r="N293" i="2"/>
  <c r="N289" i="2"/>
  <c r="N285" i="2"/>
  <c r="N281" i="2"/>
  <c r="N304" i="2"/>
  <c r="N300" i="2"/>
  <c r="N296" i="2"/>
  <c r="N292" i="2"/>
  <c r="N288" i="2"/>
  <c r="N284" i="2"/>
  <c r="N280" i="2"/>
  <c r="N303" i="2"/>
  <c r="N299" i="2"/>
  <c r="N295" i="2"/>
  <c r="N291" i="2"/>
  <c r="N287" i="2"/>
  <c r="N283" i="2"/>
  <c r="N279" i="2"/>
  <c r="N277" i="2"/>
  <c r="N273" i="2"/>
  <c r="N269" i="2"/>
  <c r="N265" i="2"/>
  <c r="N261" i="2"/>
  <c r="N276" i="2"/>
  <c r="N272" i="2"/>
  <c r="N268" i="2"/>
  <c r="N264" i="2"/>
  <c r="N255" i="2"/>
  <c r="N251" i="2"/>
  <c r="N247" i="2"/>
  <c r="N278" i="2"/>
  <c r="N275" i="2"/>
  <c r="N274" i="2"/>
  <c r="N271" i="2"/>
  <c r="N270" i="2"/>
  <c r="N267" i="2"/>
  <c r="N266" i="2"/>
  <c r="N263" i="2"/>
  <c r="N306" i="2"/>
  <c r="N302" i="2"/>
  <c r="N298" i="2"/>
  <c r="N294" i="2"/>
  <c r="N290" i="2"/>
  <c r="N286" i="2"/>
  <c r="N282" i="2"/>
  <c r="N262" i="2"/>
  <c r="N256" i="2"/>
  <c r="N252" i="2"/>
  <c r="N248" i="2"/>
  <c r="N244" i="2"/>
  <c r="N240" i="2"/>
  <c r="N236" i="2"/>
  <c r="N232" i="2"/>
  <c r="N228" i="2"/>
  <c r="N224" i="2"/>
  <c r="N220" i="2"/>
  <c r="N216" i="2"/>
  <c r="N212" i="2"/>
  <c r="N208" i="2"/>
  <c r="N243" i="2"/>
  <c r="N239" i="2"/>
  <c r="N235" i="2"/>
  <c r="N231" i="2"/>
  <c r="N227" i="2"/>
  <c r="N223" i="2"/>
  <c r="N219" i="2"/>
  <c r="N215" i="2"/>
  <c r="N211" i="2"/>
  <c r="N207" i="2"/>
  <c r="N260" i="2"/>
  <c r="N259" i="2"/>
  <c r="N257" i="2"/>
  <c r="N253" i="2"/>
  <c r="N249" i="2"/>
  <c r="N242" i="2"/>
  <c r="N238" i="2"/>
  <c r="N234" i="2"/>
  <c r="N230" i="2"/>
  <c r="N226" i="2"/>
  <c r="N222" i="2"/>
  <c r="N218" i="2"/>
  <c r="N214" i="2"/>
  <c r="N210" i="2"/>
  <c r="N258" i="2"/>
  <c r="N250" i="2"/>
  <c r="N206" i="2"/>
  <c r="N205" i="2"/>
  <c r="N254" i="2"/>
  <c r="N246" i="2"/>
  <c r="N245" i="2"/>
  <c r="N241" i="2"/>
  <c r="N237" i="2"/>
  <c r="N233" i="2"/>
  <c r="N229" i="2"/>
  <c r="N225" i="2"/>
  <c r="N221" i="2"/>
  <c r="N217" i="2"/>
  <c r="N213" i="2"/>
  <c r="N209" i="2"/>
  <c r="N204" i="2"/>
  <c r="N200" i="2"/>
  <c r="N196" i="2"/>
  <c r="N192" i="2"/>
  <c r="N188" i="2"/>
  <c r="N184" i="2"/>
  <c r="N180" i="2"/>
  <c r="N176" i="2"/>
  <c r="N172" i="2"/>
  <c r="N168" i="2"/>
  <c r="N199" i="2"/>
  <c r="N195" i="2"/>
  <c r="N191" i="2"/>
  <c r="N187" i="2"/>
  <c r="N183" i="2"/>
  <c r="N179" i="2"/>
  <c r="N175" i="2"/>
  <c r="N171" i="2"/>
  <c r="N167" i="2"/>
  <c r="N163" i="2"/>
  <c r="N159" i="2"/>
  <c r="N155" i="2"/>
  <c r="N151" i="2"/>
  <c r="N147" i="2"/>
  <c r="N143" i="2"/>
  <c r="N203" i="2"/>
  <c r="N201" i="2"/>
  <c r="N197" i="2"/>
  <c r="N193" i="2"/>
  <c r="N189" i="2"/>
  <c r="N185" i="2"/>
  <c r="N181" i="2"/>
  <c r="N177" i="2"/>
  <c r="N173" i="2"/>
  <c r="N169" i="2"/>
  <c r="N166" i="2"/>
  <c r="N162" i="2"/>
  <c r="N158" i="2"/>
  <c r="N157" i="2"/>
  <c r="N153" i="2"/>
  <c r="N149" i="2"/>
  <c r="N145" i="2"/>
  <c r="N142" i="2"/>
  <c r="N138" i="2"/>
  <c r="N134" i="2"/>
  <c r="N130" i="2"/>
  <c r="N126" i="2"/>
  <c r="N122" i="2"/>
  <c r="N118" i="2"/>
  <c r="N114" i="2"/>
  <c r="N110" i="2"/>
  <c r="N106" i="2"/>
  <c r="N102" i="2"/>
  <c r="N98" i="2"/>
  <c r="N94" i="2"/>
  <c r="N90" i="2"/>
  <c r="N86" i="2"/>
  <c r="N82" i="2"/>
  <c r="N78" i="2"/>
  <c r="N74" i="2"/>
  <c r="N70" i="2"/>
  <c r="N66" i="2"/>
  <c r="N62" i="2"/>
  <c r="N202" i="2"/>
  <c r="H3" i="2" s="1"/>
  <c r="N194" i="2"/>
  <c r="N186" i="2"/>
  <c r="N178" i="2"/>
  <c r="N170" i="2"/>
  <c r="N154" i="2"/>
  <c r="N150" i="2"/>
  <c r="N146" i="2"/>
  <c r="N141" i="2"/>
  <c r="N137" i="2"/>
  <c r="N133" i="2"/>
  <c r="N129" i="2"/>
  <c r="N125" i="2"/>
  <c r="N121" i="2"/>
  <c r="N117" i="2"/>
  <c r="N113" i="2"/>
  <c r="N109" i="2"/>
  <c r="N105" i="2"/>
  <c r="H5" i="2" s="1"/>
  <c r="N101" i="2"/>
  <c r="N97" i="2"/>
  <c r="N93" i="2"/>
  <c r="N89" i="2"/>
  <c r="N85" i="2"/>
  <c r="N81" i="2"/>
  <c r="N77" i="2"/>
  <c r="N73" i="2"/>
  <c r="N69" i="2"/>
  <c r="N156" i="2"/>
  <c r="N152" i="2"/>
  <c r="N148" i="2"/>
  <c r="N144" i="2"/>
  <c r="N140" i="2"/>
  <c r="N136" i="2"/>
  <c r="N132" i="2"/>
  <c r="N128" i="2"/>
  <c r="N124" i="2"/>
  <c r="N120" i="2"/>
  <c r="N116" i="2"/>
  <c r="N112" i="2"/>
  <c r="N108" i="2"/>
  <c r="N104" i="2"/>
  <c r="N100" i="2"/>
  <c r="N96" i="2"/>
  <c r="N92" i="2"/>
  <c r="N88" i="2"/>
  <c r="N84" i="2"/>
  <c r="N80" i="2"/>
  <c r="N76" i="2"/>
  <c r="N72" i="2"/>
  <c r="N68" i="2"/>
  <c r="N64" i="2"/>
  <c r="N60" i="2"/>
  <c r="N190" i="2"/>
  <c r="N161" i="2"/>
  <c r="N57" i="2"/>
  <c r="N53" i="2"/>
  <c r="N182" i="2"/>
  <c r="N164" i="2"/>
  <c r="N63" i="2"/>
  <c r="N59" i="2"/>
  <c r="N56" i="2"/>
  <c r="N52" i="2"/>
  <c r="N48" i="2"/>
  <c r="N44" i="2"/>
  <c r="N40" i="2"/>
  <c r="N36" i="2"/>
  <c r="N174" i="2"/>
  <c r="N165" i="2"/>
  <c r="N55" i="2"/>
  <c r="N51" i="2"/>
  <c r="N47" i="2"/>
  <c r="N43" i="2"/>
  <c r="N39" i="2"/>
  <c r="N35" i="2"/>
  <c r="N31" i="2"/>
  <c r="N27" i="2"/>
  <c r="N23" i="2"/>
  <c r="N19" i="2"/>
  <c r="N15" i="2"/>
  <c r="N11" i="2"/>
  <c r="N198" i="2"/>
  <c r="N160" i="2"/>
  <c r="N139" i="2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P24" i="2"/>
  <c r="N25" i="2"/>
  <c r="P303" i="2"/>
  <c r="P299" i="2"/>
  <c r="P295" i="2"/>
  <c r="P291" i="2"/>
  <c r="P287" i="2"/>
  <c r="P283" i="2"/>
  <c r="P306" i="2"/>
  <c r="P302" i="2"/>
  <c r="P298" i="2"/>
  <c r="P294" i="2"/>
  <c r="P290" i="2"/>
  <c r="P286" i="2"/>
  <c r="P282" i="2"/>
  <c r="P305" i="2"/>
  <c r="P301" i="2"/>
  <c r="P297" i="2"/>
  <c r="P293" i="2"/>
  <c r="P289" i="2"/>
  <c r="P285" i="2"/>
  <c r="P281" i="2"/>
  <c r="P275" i="2"/>
  <c r="P271" i="2"/>
  <c r="P267" i="2"/>
  <c r="P263" i="2"/>
  <c r="P259" i="2"/>
  <c r="P278" i="2"/>
  <c r="P274" i="2"/>
  <c r="P270" i="2"/>
  <c r="P266" i="2"/>
  <c r="P262" i="2"/>
  <c r="P257" i="2"/>
  <c r="P253" i="2"/>
  <c r="P249" i="2"/>
  <c r="P276" i="2"/>
  <c r="P272" i="2"/>
  <c r="P268" i="2"/>
  <c r="P264" i="2"/>
  <c r="P277" i="2"/>
  <c r="P273" i="2"/>
  <c r="P269" i="2"/>
  <c r="P265" i="2"/>
  <c r="P261" i="2"/>
  <c r="P255" i="2"/>
  <c r="P251" i="2"/>
  <c r="P247" i="2"/>
  <c r="P242" i="2"/>
  <c r="P238" i="2"/>
  <c r="P234" i="2"/>
  <c r="P230" i="2"/>
  <c r="P226" i="2"/>
  <c r="P222" i="2"/>
  <c r="P218" i="2"/>
  <c r="P214" i="2"/>
  <c r="P210" i="2"/>
  <c r="P300" i="2"/>
  <c r="P292" i="2"/>
  <c r="P284" i="2"/>
  <c r="P279" i="2"/>
  <c r="P260" i="2"/>
  <c r="P245" i="2"/>
  <c r="P241" i="2"/>
  <c r="P237" i="2"/>
  <c r="P233" i="2"/>
  <c r="P229" i="2"/>
  <c r="P225" i="2"/>
  <c r="P221" i="2"/>
  <c r="P217" i="2"/>
  <c r="P213" i="2"/>
  <c r="P209" i="2"/>
  <c r="P258" i="2"/>
  <c r="P256" i="2"/>
  <c r="P254" i="2"/>
  <c r="P252" i="2"/>
  <c r="P250" i="2"/>
  <c r="P248" i="2"/>
  <c r="P246" i="2"/>
  <c r="P244" i="2"/>
  <c r="P240" i="2"/>
  <c r="P236" i="2"/>
  <c r="P232" i="2"/>
  <c r="P228" i="2"/>
  <c r="P224" i="2"/>
  <c r="P220" i="2"/>
  <c r="P216" i="2"/>
  <c r="P212" i="2"/>
  <c r="P208" i="2"/>
  <c r="P207" i="2"/>
  <c r="P296" i="2"/>
  <c r="P280" i="2"/>
  <c r="P243" i="2"/>
  <c r="P239" i="2"/>
  <c r="P235" i="2"/>
  <c r="P231" i="2"/>
  <c r="P227" i="2"/>
  <c r="P223" i="2"/>
  <c r="P219" i="2"/>
  <c r="P215" i="2"/>
  <c r="P211" i="2"/>
  <c r="P203" i="2"/>
  <c r="P206" i="2"/>
  <c r="P202" i="2"/>
  <c r="J3" i="2" s="1"/>
  <c r="P198" i="2"/>
  <c r="P194" i="2"/>
  <c r="P190" i="2"/>
  <c r="P186" i="2"/>
  <c r="P182" i="2"/>
  <c r="P178" i="2"/>
  <c r="P174" i="2"/>
  <c r="P170" i="2"/>
  <c r="P165" i="2"/>
  <c r="P161" i="2"/>
  <c r="P157" i="2"/>
  <c r="P153" i="2"/>
  <c r="P149" i="2"/>
  <c r="P145" i="2"/>
  <c r="P288" i="2"/>
  <c r="P204" i="2"/>
  <c r="P200" i="2"/>
  <c r="P196" i="2"/>
  <c r="P192" i="2"/>
  <c r="P188" i="2"/>
  <c r="P184" i="2"/>
  <c r="P180" i="2"/>
  <c r="P176" i="2"/>
  <c r="P172" i="2"/>
  <c r="P168" i="2"/>
  <c r="P164" i="2"/>
  <c r="P160" i="2"/>
  <c r="P197" i="2"/>
  <c r="P189" i="2"/>
  <c r="P181" i="2"/>
  <c r="P173" i="2"/>
  <c r="P163" i="2"/>
  <c r="P159" i="2"/>
  <c r="P156" i="2"/>
  <c r="P154" i="2"/>
  <c r="P152" i="2"/>
  <c r="P150" i="2"/>
  <c r="P148" i="2"/>
  <c r="P146" i="2"/>
  <c r="P144" i="2"/>
  <c r="P140" i="2"/>
  <c r="P136" i="2"/>
  <c r="P132" i="2"/>
  <c r="P128" i="2"/>
  <c r="P124" i="2"/>
  <c r="P120" i="2"/>
  <c r="P116" i="2"/>
  <c r="P112" i="2"/>
  <c r="P108" i="2"/>
  <c r="P104" i="2"/>
  <c r="P100" i="2"/>
  <c r="P96" i="2"/>
  <c r="P92" i="2"/>
  <c r="P88" i="2"/>
  <c r="P84" i="2"/>
  <c r="P80" i="2"/>
  <c r="P76" i="2"/>
  <c r="P72" i="2"/>
  <c r="P68" i="2"/>
  <c r="P64" i="2"/>
  <c r="P60" i="2"/>
  <c r="P199" i="2"/>
  <c r="P191" i="2"/>
  <c r="P183" i="2"/>
  <c r="P175" i="2"/>
  <c r="P167" i="2"/>
  <c r="P139" i="2"/>
  <c r="P135" i="2"/>
  <c r="P131" i="2"/>
  <c r="P127" i="2"/>
  <c r="P123" i="2"/>
  <c r="P119" i="2"/>
  <c r="P115" i="2"/>
  <c r="P111" i="2"/>
  <c r="P107" i="2"/>
  <c r="P103" i="2"/>
  <c r="P99" i="2"/>
  <c r="P95" i="2"/>
  <c r="P91" i="2"/>
  <c r="P87" i="2"/>
  <c r="P83" i="2"/>
  <c r="P79" i="2"/>
  <c r="P75" i="2"/>
  <c r="P71" i="2"/>
  <c r="P67" i="2"/>
  <c r="P201" i="2"/>
  <c r="P193" i="2"/>
  <c r="P185" i="2"/>
  <c r="P177" i="2"/>
  <c r="P169" i="2"/>
  <c r="P155" i="2"/>
  <c r="P151" i="2"/>
  <c r="P147" i="2"/>
  <c r="P143" i="2"/>
  <c r="P142" i="2"/>
  <c r="P138" i="2"/>
  <c r="P134" i="2"/>
  <c r="P130" i="2"/>
  <c r="P126" i="2"/>
  <c r="P122" i="2"/>
  <c r="P118" i="2"/>
  <c r="P114" i="2"/>
  <c r="P110" i="2"/>
  <c r="P106" i="2"/>
  <c r="P102" i="2"/>
  <c r="P98" i="2"/>
  <c r="P94" i="2"/>
  <c r="P90" i="2"/>
  <c r="P86" i="2"/>
  <c r="P82" i="2"/>
  <c r="P78" i="2"/>
  <c r="P74" i="2"/>
  <c r="P70" i="2"/>
  <c r="P66" i="2"/>
  <c r="P62" i="2"/>
  <c r="P205" i="2"/>
  <c r="P171" i="2"/>
  <c r="P63" i="2"/>
  <c r="P59" i="2"/>
  <c r="P55" i="2"/>
  <c r="P195" i="2"/>
  <c r="P162" i="2"/>
  <c r="P58" i="2"/>
  <c r="P54" i="2"/>
  <c r="P50" i="2"/>
  <c r="P46" i="2"/>
  <c r="P42" i="2"/>
  <c r="P38" i="2"/>
  <c r="P34" i="2"/>
  <c r="P187" i="2"/>
  <c r="P141" i="2"/>
  <c r="P137" i="2"/>
  <c r="P133" i="2"/>
  <c r="P129" i="2"/>
  <c r="P125" i="2"/>
  <c r="P121" i="2"/>
  <c r="P117" i="2"/>
  <c r="P113" i="2"/>
  <c r="P109" i="2"/>
  <c r="P105" i="2"/>
  <c r="J5" i="2" s="1"/>
  <c r="P101" i="2"/>
  <c r="P97" i="2"/>
  <c r="P93" i="2"/>
  <c r="P89" i="2"/>
  <c r="P85" i="2"/>
  <c r="P81" i="2"/>
  <c r="P77" i="2"/>
  <c r="P73" i="2"/>
  <c r="P69" i="2"/>
  <c r="P65" i="2"/>
  <c r="P61" i="2"/>
  <c r="P57" i="2"/>
  <c r="P53" i="2"/>
  <c r="P49" i="2"/>
  <c r="P45" i="2"/>
  <c r="P41" i="2"/>
  <c r="P37" i="2"/>
  <c r="P33" i="2"/>
  <c r="P29" i="2"/>
  <c r="P25" i="2"/>
  <c r="P21" i="2"/>
  <c r="J4" i="2" s="1"/>
  <c r="P17" i="2"/>
  <c r="P13" i="2"/>
  <c r="P304" i="2"/>
  <c r="P179" i="2"/>
  <c r="P166" i="2"/>
  <c r="P158" i="2"/>
  <c r="P11" i="2"/>
  <c r="N12" i="2"/>
  <c r="Q13" i="2"/>
  <c r="M14" i="2"/>
  <c r="R14" i="2"/>
  <c r="P15" i="2"/>
  <c r="N16" i="2"/>
  <c r="Q17" i="2"/>
  <c r="M18" i="2"/>
  <c r="R18" i="2"/>
  <c r="P19" i="2"/>
  <c r="N20" i="2"/>
  <c r="Q21" i="2"/>
  <c r="K4" i="2" s="1"/>
  <c r="M22" i="2"/>
  <c r="R22" i="2"/>
  <c r="P23" i="2"/>
  <c r="N24" i="2"/>
  <c r="Q25" i="2"/>
  <c r="M26" i="2"/>
  <c r="R26" i="2"/>
  <c r="P27" i="2"/>
  <c r="N28" i="2"/>
  <c r="Q29" i="2"/>
  <c r="M30" i="2"/>
  <c r="R30" i="2"/>
  <c r="P31" i="2"/>
  <c r="N32" i="2"/>
  <c r="Q33" i="2"/>
  <c r="Q34" i="2"/>
  <c r="Q35" i="2"/>
  <c r="O37" i="2"/>
  <c r="Q38" i="2"/>
  <c r="Q39" i="2"/>
  <c r="O41" i="2"/>
  <c r="Q42" i="2"/>
  <c r="Q43" i="2"/>
  <c r="O45" i="2"/>
  <c r="Q46" i="2"/>
  <c r="Q47" i="2"/>
  <c r="O49" i="2"/>
  <c r="Q50" i="2"/>
  <c r="O53" i="2"/>
  <c r="N54" i="2"/>
  <c r="N58" i="2"/>
  <c r="N61" i="2"/>
  <c r="N13" i="2"/>
  <c r="P14" i="2"/>
  <c r="P16" i="2"/>
  <c r="N17" i="2"/>
  <c r="P26" i="2"/>
  <c r="P28" i="2"/>
  <c r="N29" i="2"/>
  <c r="P32" i="2"/>
  <c r="N33" i="2"/>
  <c r="M306" i="2"/>
  <c r="M302" i="2"/>
  <c r="M298" i="2"/>
  <c r="M294" i="2"/>
  <c r="M290" i="2"/>
  <c r="M286" i="2"/>
  <c r="M282" i="2"/>
  <c r="M305" i="2"/>
  <c r="M301" i="2"/>
  <c r="M297" i="2"/>
  <c r="M293" i="2"/>
  <c r="M289" i="2"/>
  <c r="M285" i="2"/>
  <c r="M281" i="2"/>
  <c r="M304" i="2"/>
  <c r="M300" i="2"/>
  <c r="M296" i="2"/>
  <c r="M292" i="2"/>
  <c r="M288" i="2"/>
  <c r="M284" i="2"/>
  <c r="M280" i="2"/>
  <c r="M279" i="2"/>
  <c r="M278" i="2"/>
  <c r="M274" i="2"/>
  <c r="M270" i="2"/>
  <c r="M266" i="2"/>
  <c r="M262" i="2"/>
  <c r="M277" i="2"/>
  <c r="M273" i="2"/>
  <c r="M269" i="2"/>
  <c r="M265" i="2"/>
  <c r="M261" i="2"/>
  <c r="M256" i="2"/>
  <c r="M252" i="2"/>
  <c r="M248" i="2"/>
  <c r="M276" i="2"/>
  <c r="M275" i="2"/>
  <c r="M272" i="2"/>
  <c r="M271" i="2"/>
  <c r="M268" i="2"/>
  <c r="M267" i="2"/>
  <c r="M263" i="2"/>
  <c r="M258" i="2"/>
  <c r="M254" i="2"/>
  <c r="M250" i="2"/>
  <c r="M246" i="2"/>
  <c r="M245" i="2"/>
  <c r="M241" i="2"/>
  <c r="M237" i="2"/>
  <c r="M233" i="2"/>
  <c r="M229" i="2"/>
  <c r="M225" i="2"/>
  <c r="M221" i="2"/>
  <c r="M217" i="2"/>
  <c r="M213" i="2"/>
  <c r="M209" i="2"/>
  <c r="M303" i="2"/>
  <c r="M295" i="2"/>
  <c r="M287" i="2"/>
  <c r="M244" i="2"/>
  <c r="M240" i="2"/>
  <c r="M236" i="2"/>
  <c r="M232" i="2"/>
  <c r="M228" i="2"/>
  <c r="M224" i="2"/>
  <c r="M220" i="2"/>
  <c r="M216" i="2"/>
  <c r="M212" i="2"/>
  <c r="M208" i="2"/>
  <c r="M255" i="2"/>
  <c r="M251" i="2"/>
  <c r="M247" i="2"/>
  <c r="M243" i="2"/>
  <c r="M239" i="2"/>
  <c r="M235" i="2"/>
  <c r="M231" i="2"/>
  <c r="M227" i="2"/>
  <c r="M223" i="2"/>
  <c r="M219" i="2"/>
  <c r="M215" i="2"/>
  <c r="M211" i="2"/>
  <c r="M257" i="2"/>
  <c r="M249" i="2"/>
  <c r="M299" i="2"/>
  <c r="M283" i="2"/>
  <c r="M264" i="2"/>
  <c r="M259" i="2"/>
  <c r="M206" i="2"/>
  <c r="M260" i="2"/>
  <c r="M253" i="2"/>
  <c r="M242" i="2"/>
  <c r="M238" i="2"/>
  <c r="M234" i="2"/>
  <c r="M230" i="2"/>
  <c r="M226" i="2"/>
  <c r="M222" i="2"/>
  <c r="M218" i="2"/>
  <c r="M214" i="2"/>
  <c r="M210" i="2"/>
  <c r="M207" i="2"/>
  <c r="M205" i="2"/>
  <c r="M201" i="2"/>
  <c r="M197" i="2"/>
  <c r="M193" i="2"/>
  <c r="M189" i="2"/>
  <c r="M185" i="2"/>
  <c r="M181" i="2"/>
  <c r="M177" i="2"/>
  <c r="M173" i="2"/>
  <c r="M169" i="2"/>
  <c r="M202" i="2"/>
  <c r="G3" i="2" s="1"/>
  <c r="M198" i="2"/>
  <c r="M194" i="2"/>
  <c r="M190" i="2"/>
  <c r="M186" i="2"/>
  <c r="M182" i="2"/>
  <c r="M178" i="2"/>
  <c r="M174" i="2"/>
  <c r="M170" i="2"/>
  <c r="M164" i="2"/>
  <c r="M160" i="2"/>
  <c r="M156" i="2"/>
  <c r="M152" i="2"/>
  <c r="M148" i="2"/>
  <c r="M144" i="2"/>
  <c r="M291" i="2"/>
  <c r="M199" i="2"/>
  <c r="M195" i="2"/>
  <c r="M191" i="2"/>
  <c r="M187" i="2"/>
  <c r="M183" i="2"/>
  <c r="M179" i="2"/>
  <c r="M175" i="2"/>
  <c r="M171" i="2"/>
  <c r="M167" i="2"/>
  <c r="M163" i="2"/>
  <c r="M159" i="2"/>
  <c r="M203" i="2"/>
  <c r="M200" i="2"/>
  <c r="M192" i="2"/>
  <c r="M184" i="2"/>
  <c r="M176" i="2"/>
  <c r="M168" i="2"/>
  <c r="M166" i="2"/>
  <c r="M165" i="2"/>
  <c r="M162" i="2"/>
  <c r="M161" i="2"/>
  <c r="M158" i="2"/>
  <c r="M155" i="2"/>
  <c r="M151" i="2"/>
  <c r="M147" i="2"/>
  <c r="M143" i="2"/>
  <c r="M139" i="2"/>
  <c r="M135" i="2"/>
  <c r="M131" i="2"/>
  <c r="M127" i="2"/>
  <c r="M123" i="2"/>
  <c r="M119" i="2"/>
  <c r="M115" i="2"/>
  <c r="M111" i="2"/>
  <c r="M107" i="2"/>
  <c r="M103" i="2"/>
  <c r="M99" i="2"/>
  <c r="M95" i="2"/>
  <c r="M91" i="2"/>
  <c r="M87" i="2"/>
  <c r="M83" i="2"/>
  <c r="M79" i="2"/>
  <c r="M75" i="2"/>
  <c r="M71" i="2"/>
  <c r="M67" i="2"/>
  <c r="M63" i="2"/>
  <c r="M59" i="2"/>
  <c r="M157" i="2"/>
  <c r="M153" i="2"/>
  <c r="M149" i="2"/>
  <c r="M145" i="2"/>
  <c r="M142" i="2"/>
  <c r="M138" i="2"/>
  <c r="M134" i="2"/>
  <c r="M130" i="2"/>
  <c r="M126" i="2"/>
  <c r="M122" i="2"/>
  <c r="M118" i="2"/>
  <c r="M114" i="2"/>
  <c r="M110" i="2"/>
  <c r="M106" i="2"/>
  <c r="M102" i="2"/>
  <c r="M98" i="2"/>
  <c r="M94" i="2"/>
  <c r="M90" i="2"/>
  <c r="M86" i="2"/>
  <c r="M82" i="2"/>
  <c r="M78" i="2"/>
  <c r="M74" i="2"/>
  <c r="M70" i="2"/>
  <c r="M196" i="2"/>
  <c r="M188" i="2"/>
  <c r="M180" i="2"/>
  <c r="M172" i="2"/>
  <c r="M154" i="2"/>
  <c r="M150" i="2"/>
  <c r="M146" i="2"/>
  <c r="M141" i="2"/>
  <c r="M137" i="2"/>
  <c r="M133" i="2"/>
  <c r="M129" i="2"/>
  <c r="M125" i="2"/>
  <c r="M121" i="2"/>
  <c r="M117" i="2"/>
  <c r="M113" i="2"/>
  <c r="M109" i="2"/>
  <c r="M105" i="2"/>
  <c r="G5" i="2" s="1"/>
  <c r="M101" i="2"/>
  <c r="M97" i="2"/>
  <c r="M93" i="2"/>
  <c r="M89" i="2"/>
  <c r="M85" i="2"/>
  <c r="M81" i="2"/>
  <c r="M77" i="2"/>
  <c r="M73" i="2"/>
  <c r="M69" i="2"/>
  <c r="M65" i="2"/>
  <c r="M61" i="2"/>
  <c r="M58" i="2"/>
  <c r="M54" i="2"/>
  <c r="M66" i="2"/>
  <c r="M62" i="2"/>
  <c r="M57" i="2"/>
  <c r="M53" i="2"/>
  <c r="M49" i="2"/>
  <c r="M45" i="2"/>
  <c r="M41" i="2"/>
  <c r="M37" i="2"/>
  <c r="M204" i="2"/>
  <c r="M56" i="2"/>
  <c r="M52" i="2"/>
  <c r="M48" i="2"/>
  <c r="M44" i="2"/>
  <c r="M40" i="2"/>
  <c r="M36" i="2"/>
  <c r="M32" i="2"/>
  <c r="M28" i="2"/>
  <c r="M24" i="2"/>
  <c r="M20" i="2"/>
  <c r="M16" i="2"/>
  <c r="M12" i="2"/>
  <c r="M140" i="2"/>
  <c r="M136" i="2"/>
  <c r="M132" i="2"/>
  <c r="M128" i="2"/>
  <c r="M124" i="2"/>
  <c r="M120" i="2"/>
  <c r="M116" i="2"/>
  <c r="M112" i="2"/>
  <c r="M108" i="2"/>
  <c r="M104" i="2"/>
  <c r="M100" i="2"/>
  <c r="M96" i="2"/>
  <c r="M92" i="2"/>
  <c r="M88" i="2"/>
  <c r="Q306" i="2"/>
  <c r="Q302" i="2"/>
  <c r="Q298" i="2"/>
  <c r="Q294" i="2"/>
  <c r="Q290" i="2"/>
  <c r="Q286" i="2"/>
  <c r="Q282" i="2"/>
  <c r="Q305" i="2"/>
  <c r="Q301" i="2"/>
  <c r="Q297" i="2"/>
  <c r="Q293" i="2"/>
  <c r="Q289" i="2"/>
  <c r="Q285" i="2"/>
  <c r="Q281" i="2"/>
  <c r="Q304" i="2"/>
  <c r="Q300" i="2"/>
  <c r="Q296" i="2"/>
  <c r="Q292" i="2"/>
  <c r="Q288" i="2"/>
  <c r="Q284" i="2"/>
  <c r="Q280" i="2"/>
  <c r="Q278" i="2"/>
  <c r="Q274" i="2"/>
  <c r="Q270" i="2"/>
  <c r="Q266" i="2"/>
  <c r="Q262" i="2"/>
  <c r="Q277" i="2"/>
  <c r="Q273" i="2"/>
  <c r="Q269" i="2"/>
  <c r="Q265" i="2"/>
  <c r="Q261" i="2"/>
  <c r="Q276" i="2"/>
  <c r="Q275" i="2"/>
  <c r="Q272" i="2"/>
  <c r="Q271" i="2"/>
  <c r="Q268" i="2"/>
  <c r="Q267" i="2"/>
  <c r="Q264" i="2"/>
  <c r="Q263" i="2"/>
  <c r="Q260" i="2"/>
  <c r="Q256" i="2"/>
  <c r="Q252" i="2"/>
  <c r="Q248" i="2"/>
  <c r="Q303" i="2"/>
  <c r="Q299" i="2"/>
  <c r="Q295" i="2"/>
  <c r="Q291" i="2"/>
  <c r="Q287" i="2"/>
  <c r="Q283" i="2"/>
  <c r="Q279" i="2"/>
  <c r="Q257" i="2"/>
  <c r="Q253" i="2"/>
  <c r="Q249" i="2"/>
  <c r="Q245" i="2"/>
  <c r="Q241" i="2"/>
  <c r="Q237" i="2"/>
  <c r="Q233" i="2"/>
  <c r="Q229" i="2"/>
  <c r="Q225" i="2"/>
  <c r="Q221" i="2"/>
  <c r="Q217" i="2"/>
  <c r="Q213" i="2"/>
  <c r="Q209" i="2"/>
  <c r="Q259" i="2"/>
  <c r="Q258" i="2"/>
  <c r="Q254" i="2"/>
  <c r="Q250" i="2"/>
  <c r="Q246" i="2"/>
  <c r="Q244" i="2"/>
  <c r="Q240" i="2"/>
  <c r="Q236" i="2"/>
  <c r="Q232" i="2"/>
  <c r="Q228" i="2"/>
  <c r="Q224" i="2"/>
  <c r="Q220" i="2"/>
  <c r="Q216" i="2"/>
  <c r="Q212" i="2"/>
  <c r="Q208" i="2"/>
  <c r="Q243" i="2"/>
  <c r="Q239" i="2"/>
  <c r="Q235" i="2"/>
  <c r="Q231" i="2"/>
  <c r="Q227" i="2"/>
  <c r="Q223" i="2"/>
  <c r="Q219" i="2"/>
  <c r="Q215" i="2"/>
  <c r="Q211" i="2"/>
  <c r="Q251" i="2"/>
  <c r="Q242" i="2"/>
  <c r="Q238" i="2"/>
  <c r="Q234" i="2"/>
  <c r="Q230" i="2"/>
  <c r="Q226" i="2"/>
  <c r="Q222" i="2"/>
  <c r="Q218" i="2"/>
  <c r="Q214" i="2"/>
  <c r="Q210" i="2"/>
  <c r="Q206" i="2"/>
  <c r="Q255" i="2"/>
  <c r="Q247" i="2"/>
  <c r="Q205" i="2"/>
  <c r="Q201" i="2"/>
  <c r="Q197" i="2"/>
  <c r="Q193" i="2"/>
  <c r="Q189" i="2"/>
  <c r="Q185" i="2"/>
  <c r="Q181" i="2"/>
  <c r="Q177" i="2"/>
  <c r="Q173" i="2"/>
  <c r="Q169" i="2"/>
  <c r="Q207" i="2"/>
  <c r="Q204" i="2"/>
  <c r="Q203" i="2"/>
  <c r="Q200" i="2"/>
  <c r="Q196" i="2"/>
  <c r="Q192" i="2"/>
  <c r="Q188" i="2"/>
  <c r="Q184" i="2"/>
  <c r="Q180" i="2"/>
  <c r="Q176" i="2"/>
  <c r="Q172" i="2"/>
  <c r="Q168" i="2"/>
  <c r="Q164" i="2"/>
  <c r="Q160" i="2"/>
  <c r="Q156" i="2"/>
  <c r="Q152" i="2"/>
  <c r="Q148" i="2"/>
  <c r="Q144" i="2"/>
  <c r="Q202" i="2"/>
  <c r="K3" i="2" s="1"/>
  <c r="Q198" i="2"/>
  <c r="Q194" i="2"/>
  <c r="Q190" i="2"/>
  <c r="Q186" i="2"/>
  <c r="Q182" i="2"/>
  <c r="Q178" i="2"/>
  <c r="Q174" i="2"/>
  <c r="Q170" i="2"/>
  <c r="Q163" i="2"/>
  <c r="Q159" i="2"/>
  <c r="Q199" i="2"/>
  <c r="Q191" i="2"/>
  <c r="Q183" i="2"/>
  <c r="Q175" i="2"/>
  <c r="Q167" i="2"/>
  <c r="Q139" i="2"/>
  <c r="Q135" i="2"/>
  <c r="Q131" i="2"/>
  <c r="Q127" i="2"/>
  <c r="Q123" i="2"/>
  <c r="Q119" i="2"/>
  <c r="Q115" i="2"/>
  <c r="Q111" i="2"/>
  <c r="Q107" i="2"/>
  <c r="Q103" i="2"/>
  <c r="Q99" i="2"/>
  <c r="Q95" i="2"/>
  <c r="Q91" i="2"/>
  <c r="Q87" i="2"/>
  <c r="Q83" i="2"/>
  <c r="Q79" i="2"/>
  <c r="Q75" i="2"/>
  <c r="Q71" i="2"/>
  <c r="Q67" i="2"/>
  <c r="Q63" i="2"/>
  <c r="Q59" i="2"/>
  <c r="Q155" i="2"/>
  <c r="Q151" i="2"/>
  <c r="Q147" i="2"/>
  <c r="Q143" i="2"/>
  <c r="Q142" i="2"/>
  <c r="Q138" i="2"/>
  <c r="Q134" i="2"/>
  <c r="Q130" i="2"/>
  <c r="Q126" i="2"/>
  <c r="Q122" i="2"/>
  <c r="Q118" i="2"/>
  <c r="Q114" i="2"/>
  <c r="Q110" i="2"/>
  <c r="Q106" i="2"/>
  <c r="Q102" i="2"/>
  <c r="Q98" i="2"/>
  <c r="Q94" i="2"/>
  <c r="Q90" i="2"/>
  <c r="Q86" i="2"/>
  <c r="Q82" i="2"/>
  <c r="Q78" i="2"/>
  <c r="Q74" i="2"/>
  <c r="Q70" i="2"/>
  <c r="Q195" i="2"/>
  <c r="Q187" i="2"/>
  <c r="Q179" i="2"/>
  <c r="Q171" i="2"/>
  <c r="Q166" i="2"/>
  <c r="Q165" i="2"/>
  <c r="Q162" i="2"/>
  <c r="Q161" i="2"/>
  <c r="Q158" i="2"/>
  <c r="Q157" i="2"/>
  <c r="Q153" i="2"/>
  <c r="Q149" i="2"/>
  <c r="Q145" i="2"/>
  <c r="Q141" i="2"/>
  <c r="Q137" i="2"/>
  <c r="Q133" i="2"/>
  <c r="Q129" i="2"/>
  <c r="Q125" i="2"/>
  <c r="Q121" i="2"/>
  <c r="Q117" i="2"/>
  <c r="Q113" i="2"/>
  <c r="Q109" i="2"/>
  <c r="Q105" i="2"/>
  <c r="K5" i="2" s="1"/>
  <c r="Q101" i="2"/>
  <c r="Q97" i="2"/>
  <c r="Q93" i="2"/>
  <c r="Q89" i="2"/>
  <c r="Q85" i="2"/>
  <c r="Q81" i="2"/>
  <c r="Q77" i="2"/>
  <c r="Q73" i="2"/>
  <c r="Q69" i="2"/>
  <c r="Q65" i="2"/>
  <c r="Q61" i="2"/>
  <c r="Q154" i="2"/>
  <c r="Q146" i="2"/>
  <c r="Q58" i="2"/>
  <c r="Q54" i="2"/>
  <c r="Q64" i="2"/>
  <c r="Q60" i="2"/>
  <c r="Q57" i="2"/>
  <c r="Q53" i="2"/>
  <c r="Q49" i="2"/>
  <c r="Q45" i="2"/>
  <c r="Q41" i="2"/>
  <c r="Q37" i="2"/>
  <c r="Q150" i="2"/>
  <c r="Q140" i="2"/>
  <c r="Q136" i="2"/>
  <c r="Q132" i="2"/>
  <c r="Q128" i="2"/>
  <c r="Q124" i="2"/>
  <c r="Q120" i="2"/>
  <c r="Q116" i="2"/>
  <c r="Q112" i="2"/>
  <c r="Q108" i="2"/>
  <c r="Q104" i="2"/>
  <c r="Q100" i="2"/>
  <c r="Q96" i="2"/>
  <c r="Q92" i="2"/>
  <c r="Q88" i="2"/>
  <c r="Q84" i="2"/>
  <c r="Q80" i="2"/>
  <c r="Q76" i="2"/>
  <c r="Q72" i="2"/>
  <c r="Q68" i="2"/>
  <c r="Q56" i="2"/>
  <c r="Q52" i="2"/>
  <c r="Q48" i="2"/>
  <c r="Q44" i="2"/>
  <c r="Q40" i="2"/>
  <c r="Q36" i="2"/>
  <c r="Q32" i="2"/>
  <c r="Q28" i="2"/>
  <c r="Q24" i="2"/>
  <c r="Q20" i="2"/>
  <c r="Q16" i="2"/>
  <c r="Q12" i="2"/>
  <c r="O192" i="2"/>
  <c r="O153" i="2"/>
  <c r="O145" i="2"/>
  <c r="O66" i="2"/>
  <c r="O62" i="2"/>
  <c r="O56" i="2"/>
  <c r="O52" i="2"/>
  <c r="O55" i="2"/>
  <c r="O51" i="2"/>
  <c r="O47" i="2"/>
  <c r="O43" i="2"/>
  <c r="O39" i="2"/>
  <c r="O35" i="2"/>
  <c r="O200" i="2"/>
  <c r="O168" i="2"/>
  <c r="O151" i="2"/>
  <c r="O143" i="2"/>
  <c r="O142" i="2"/>
  <c r="O138" i="2"/>
  <c r="O134" i="2"/>
  <c r="O130" i="2"/>
  <c r="O126" i="2"/>
  <c r="O122" i="2"/>
  <c r="O118" i="2"/>
  <c r="O114" i="2"/>
  <c r="O110" i="2"/>
  <c r="O106" i="2"/>
  <c r="O102" i="2"/>
  <c r="O98" i="2"/>
  <c r="O94" i="2"/>
  <c r="O90" i="2"/>
  <c r="O86" i="2"/>
  <c r="Q11" i="2"/>
  <c r="O12" i="2"/>
  <c r="M13" i="2"/>
  <c r="R13" i="2"/>
  <c r="N14" i="2"/>
  <c r="Q15" i="2"/>
  <c r="O16" i="2"/>
  <c r="M17" i="2"/>
  <c r="R17" i="2"/>
  <c r="N18" i="2"/>
  <c r="Q19" i="2"/>
  <c r="O20" i="2"/>
  <c r="M21" i="2"/>
  <c r="G4" i="2" s="1"/>
  <c r="R21" i="2"/>
  <c r="L4" i="2" s="1"/>
  <c r="N22" i="2"/>
  <c r="Q23" i="2"/>
  <c r="O24" i="2"/>
  <c r="M25" i="2"/>
  <c r="R25" i="2"/>
  <c r="N26" i="2"/>
  <c r="Q27" i="2"/>
  <c r="O28" i="2"/>
  <c r="M29" i="2"/>
  <c r="R29" i="2"/>
  <c r="N30" i="2"/>
  <c r="Q31" i="2"/>
  <c r="O32" i="2"/>
  <c r="M33" i="2"/>
  <c r="R33" i="2"/>
  <c r="R34" i="2"/>
  <c r="O36" i="2"/>
  <c r="R37" i="2"/>
  <c r="R38" i="2"/>
  <c r="O40" i="2"/>
  <c r="R41" i="2"/>
  <c r="R42" i="2"/>
  <c r="O44" i="2"/>
  <c r="R45" i="2"/>
  <c r="R46" i="2"/>
  <c r="O48" i="2"/>
  <c r="R49" i="2"/>
  <c r="R50" i="2"/>
  <c r="P52" i="2"/>
  <c r="R54" i="2"/>
  <c r="Q55" i="2"/>
  <c r="P56" i="2"/>
  <c r="M60" i="2"/>
  <c r="R63" i="2"/>
  <c r="Q66" i="2"/>
  <c r="M68" i="2"/>
  <c r="O70" i="2"/>
  <c r="M72" i="2"/>
  <c r="O74" i="2"/>
  <c r="M76" i="2"/>
  <c r="O78" i="2"/>
  <c r="M80" i="2"/>
  <c r="O82" i="2"/>
  <c r="M84" i="2"/>
  <c r="O304" i="2"/>
  <c r="O300" i="2"/>
  <c r="O296" i="2"/>
  <c r="O292" i="2"/>
  <c r="O288" i="2"/>
  <c r="O284" i="2"/>
  <c r="O280" i="2"/>
  <c r="O303" i="2"/>
  <c r="O299" i="2"/>
  <c r="O295" i="2"/>
  <c r="O291" i="2"/>
  <c r="O287" i="2"/>
  <c r="O283" i="2"/>
  <c r="O279" i="2"/>
  <c r="O306" i="2"/>
  <c r="O302" i="2"/>
  <c r="O298" i="2"/>
  <c r="O294" i="2"/>
  <c r="O290" i="2"/>
  <c r="O286" i="2"/>
  <c r="O282" i="2"/>
  <c r="O276" i="2"/>
  <c r="O272" i="2"/>
  <c r="O268" i="2"/>
  <c r="O264" i="2"/>
  <c r="O260" i="2"/>
  <c r="O275" i="2"/>
  <c r="O271" i="2"/>
  <c r="O267" i="2"/>
  <c r="O263" i="2"/>
  <c r="O278" i="2"/>
  <c r="O274" i="2"/>
  <c r="O270" i="2"/>
  <c r="O266" i="2"/>
  <c r="O262" i="2"/>
  <c r="O259" i="2"/>
  <c r="O258" i="2"/>
  <c r="O254" i="2"/>
  <c r="O250" i="2"/>
  <c r="O246" i="2"/>
  <c r="O305" i="2"/>
  <c r="O301" i="2"/>
  <c r="O297" i="2"/>
  <c r="O293" i="2"/>
  <c r="O289" i="2"/>
  <c r="O285" i="2"/>
  <c r="O281" i="2"/>
  <c r="O273" i="2"/>
  <c r="O265" i="2"/>
  <c r="O243" i="2"/>
  <c r="O239" i="2"/>
  <c r="O235" i="2"/>
  <c r="O231" i="2"/>
  <c r="O227" i="2"/>
  <c r="O223" i="2"/>
  <c r="O219" i="2"/>
  <c r="O215" i="2"/>
  <c r="O211" i="2"/>
  <c r="O261" i="2"/>
  <c r="O257" i="2"/>
  <c r="O255" i="2"/>
  <c r="O253" i="2"/>
  <c r="O251" i="2"/>
  <c r="O249" i="2"/>
  <c r="O247" i="2"/>
  <c r="O242" i="2"/>
  <c r="O238" i="2"/>
  <c r="O234" i="2"/>
  <c r="O230" i="2"/>
  <c r="O226" i="2"/>
  <c r="O222" i="2"/>
  <c r="O218" i="2"/>
  <c r="O214" i="2"/>
  <c r="O210" i="2"/>
  <c r="O277" i="2"/>
  <c r="O269" i="2"/>
  <c r="O245" i="2"/>
  <c r="O241" i="2"/>
  <c r="O237" i="2"/>
  <c r="O233" i="2"/>
  <c r="O229" i="2"/>
  <c r="O225" i="2"/>
  <c r="O221" i="2"/>
  <c r="O217" i="2"/>
  <c r="O213" i="2"/>
  <c r="O209" i="2"/>
  <c r="O205" i="2"/>
  <c r="O252" i="2"/>
  <c r="O207" i="2"/>
  <c r="O204" i="2"/>
  <c r="O244" i="2"/>
  <c r="O240" i="2"/>
  <c r="O236" i="2"/>
  <c r="O232" i="2"/>
  <c r="O228" i="2"/>
  <c r="O224" i="2"/>
  <c r="O220" i="2"/>
  <c r="O216" i="2"/>
  <c r="O212" i="2"/>
  <c r="O208" i="2"/>
  <c r="O203" i="2"/>
  <c r="O199" i="2"/>
  <c r="O195" i="2"/>
  <c r="O191" i="2"/>
  <c r="O187" i="2"/>
  <c r="O183" i="2"/>
  <c r="O179" i="2"/>
  <c r="O175" i="2"/>
  <c r="O171" i="2"/>
  <c r="O167" i="2"/>
  <c r="O256" i="2"/>
  <c r="O206" i="2"/>
  <c r="O201" i="2"/>
  <c r="O197" i="2"/>
  <c r="O193" i="2"/>
  <c r="O189" i="2"/>
  <c r="O185" i="2"/>
  <c r="O181" i="2"/>
  <c r="O177" i="2"/>
  <c r="O173" i="2"/>
  <c r="O169" i="2"/>
  <c r="O166" i="2"/>
  <c r="O162" i="2"/>
  <c r="O158" i="2"/>
  <c r="O154" i="2"/>
  <c r="O150" i="2"/>
  <c r="O146" i="2"/>
  <c r="O248" i="2"/>
  <c r="O165" i="2"/>
  <c r="O161" i="2"/>
  <c r="O202" i="2"/>
  <c r="I3" i="2" s="1"/>
  <c r="O194" i="2"/>
  <c r="O186" i="2"/>
  <c r="O178" i="2"/>
  <c r="O170" i="2"/>
  <c r="O141" i="2"/>
  <c r="O137" i="2"/>
  <c r="O133" i="2"/>
  <c r="O129" i="2"/>
  <c r="O125" i="2"/>
  <c r="O121" i="2"/>
  <c r="O117" i="2"/>
  <c r="O113" i="2"/>
  <c r="O109" i="2"/>
  <c r="O105" i="2"/>
  <c r="I5" i="2" s="1"/>
  <c r="O101" i="2"/>
  <c r="O97" i="2"/>
  <c r="O93" i="2"/>
  <c r="O89" i="2"/>
  <c r="O85" i="2"/>
  <c r="O81" i="2"/>
  <c r="O77" i="2"/>
  <c r="O73" i="2"/>
  <c r="O69" i="2"/>
  <c r="O65" i="2"/>
  <c r="O61" i="2"/>
  <c r="O196" i="2"/>
  <c r="O188" i="2"/>
  <c r="O180" i="2"/>
  <c r="O172" i="2"/>
  <c r="O163" i="2"/>
  <c r="O159" i="2"/>
  <c r="O156" i="2"/>
  <c r="O152" i="2"/>
  <c r="O148" i="2"/>
  <c r="O144" i="2"/>
  <c r="O140" i="2"/>
  <c r="O136" i="2"/>
  <c r="O132" i="2"/>
  <c r="O128" i="2"/>
  <c r="O124" i="2"/>
  <c r="O120" i="2"/>
  <c r="O116" i="2"/>
  <c r="O112" i="2"/>
  <c r="O108" i="2"/>
  <c r="O104" i="2"/>
  <c r="O100" i="2"/>
  <c r="O96" i="2"/>
  <c r="O92" i="2"/>
  <c r="O88" i="2"/>
  <c r="O84" i="2"/>
  <c r="O80" i="2"/>
  <c r="O76" i="2"/>
  <c r="O72" i="2"/>
  <c r="O68" i="2"/>
  <c r="O198" i="2"/>
  <c r="O190" i="2"/>
  <c r="O182" i="2"/>
  <c r="O174" i="2"/>
  <c r="O164" i="2"/>
  <c r="O160" i="2"/>
  <c r="O139" i="2"/>
  <c r="O135" i="2"/>
  <c r="O131" i="2"/>
  <c r="O127" i="2"/>
  <c r="O123" i="2"/>
  <c r="O119" i="2"/>
  <c r="O115" i="2"/>
  <c r="O111" i="2"/>
  <c r="O107" i="2"/>
  <c r="O103" i="2"/>
  <c r="O99" i="2"/>
  <c r="O95" i="2"/>
  <c r="O91" i="2"/>
  <c r="O87" i="2"/>
  <c r="O83" i="2"/>
  <c r="O79" i="2"/>
  <c r="O75" i="2"/>
  <c r="O71" i="2"/>
  <c r="O67" i="2"/>
  <c r="O63" i="2"/>
  <c r="O59" i="2"/>
  <c r="O14" i="2"/>
  <c r="O18" i="2"/>
  <c r="O22" i="2"/>
  <c r="O26" i="2"/>
  <c r="O30" i="2"/>
  <c r="O34" i="2"/>
  <c r="O38" i="2"/>
  <c r="O42" i="2"/>
  <c r="O46" i="2"/>
  <c r="O50" i="2"/>
  <c r="O54" i="2"/>
  <c r="O58" i="2"/>
  <c r="O60" i="2"/>
  <c r="O64" i="2"/>
  <c r="O149" i="2"/>
  <c r="O157" i="2"/>
  <c r="O176" i="2"/>
  <c r="O147" i="2"/>
  <c r="O155" i="2"/>
  <c r="O184" i="2"/>
  <c r="V66" i="5" l="1"/>
  <c r="W66" i="5" s="1"/>
  <c r="Y66" i="5" s="1"/>
  <c r="V114" i="5"/>
  <c r="W114" i="5" s="1"/>
  <c r="Y114" i="5" s="1"/>
  <c r="V161" i="5"/>
  <c r="W161" i="5" s="1"/>
  <c r="Y161" i="5" s="1"/>
  <c r="V130" i="5"/>
  <c r="W130" i="5" s="1"/>
  <c r="Y130" i="5" s="1"/>
  <c r="V176" i="5"/>
  <c r="W176" i="5" s="1"/>
  <c r="Y176" i="5" s="1"/>
  <c r="V177" i="5"/>
  <c r="W177" i="5" s="1"/>
  <c r="Y177" i="5" s="1"/>
  <c r="V14" i="5"/>
  <c r="W14" i="5" s="1"/>
  <c r="Y14" i="5" s="1"/>
  <c r="V13" i="5"/>
  <c r="W13" i="5" s="1"/>
  <c r="Y13" i="5" s="1"/>
  <c r="V15" i="5"/>
  <c r="W15" i="5" s="1"/>
  <c r="Y15" i="5" s="1"/>
  <c r="V33" i="5"/>
  <c r="W33" i="5" s="1"/>
  <c r="Y33" i="5" s="1"/>
  <c r="V49" i="5"/>
  <c r="W49" i="5" s="1"/>
  <c r="Y49" i="5" s="1"/>
  <c r="V65" i="5"/>
  <c r="W65" i="5" s="1"/>
  <c r="Y65" i="5" s="1"/>
  <c r="V81" i="5"/>
  <c r="W81" i="5" s="1"/>
  <c r="Y81" i="5" s="1"/>
  <c r="V97" i="5"/>
  <c r="W97" i="5" s="1"/>
  <c r="Y97" i="5" s="1"/>
  <c r="V113" i="5"/>
  <c r="W113" i="5" s="1"/>
  <c r="Y113" i="5" s="1"/>
  <c r="V17" i="5"/>
  <c r="W17" i="5" s="1"/>
  <c r="Y17" i="5" s="1"/>
  <c r="V20" i="5"/>
  <c r="W20" i="5" s="1"/>
  <c r="Y20" i="5" s="1"/>
  <c r="V38" i="5"/>
  <c r="W38" i="5" s="1"/>
  <c r="Y38" i="5" s="1"/>
  <c r="V54" i="5"/>
  <c r="W54" i="5" s="1"/>
  <c r="Y54" i="5" s="1"/>
  <c r="V70" i="5"/>
  <c r="W70" i="5" s="1"/>
  <c r="Y70" i="5" s="1"/>
  <c r="V86" i="5"/>
  <c r="W86" i="5" s="1"/>
  <c r="Y86" i="5" s="1"/>
  <c r="V102" i="5"/>
  <c r="W102" i="5" s="1"/>
  <c r="Y102" i="5" s="1"/>
  <c r="V118" i="5"/>
  <c r="W118" i="5" s="1"/>
  <c r="Y118" i="5" s="1"/>
  <c r="V135" i="5"/>
  <c r="W135" i="5" s="1"/>
  <c r="Y135" i="5" s="1"/>
  <c r="V151" i="5"/>
  <c r="W151" i="5" s="1"/>
  <c r="Y151" i="5" s="1"/>
  <c r="V31" i="5"/>
  <c r="W31" i="5" s="1"/>
  <c r="Y31" i="5" s="1"/>
  <c r="V47" i="5"/>
  <c r="W47" i="5" s="1"/>
  <c r="Y47" i="5" s="1"/>
  <c r="V63" i="5"/>
  <c r="W63" i="5" s="1"/>
  <c r="Y63" i="5" s="1"/>
  <c r="V79" i="5"/>
  <c r="W79" i="5" s="1"/>
  <c r="Y79" i="5" s="1"/>
  <c r="V95" i="5"/>
  <c r="W95" i="5" s="1"/>
  <c r="Y95" i="5" s="1"/>
  <c r="V111" i="5"/>
  <c r="W111" i="5" s="1"/>
  <c r="Y111" i="5" s="1"/>
  <c r="V28" i="5"/>
  <c r="W28" i="5" s="1"/>
  <c r="Y28" i="5" s="1"/>
  <c r="V44" i="5"/>
  <c r="W44" i="5" s="1"/>
  <c r="Y44" i="5" s="1"/>
  <c r="V60" i="5"/>
  <c r="W60" i="5" s="1"/>
  <c r="Y60" i="5" s="1"/>
  <c r="V76" i="5"/>
  <c r="W76" i="5" s="1"/>
  <c r="Y76" i="5" s="1"/>
  <c r="V92" i="5"/>
  <c r="W92" i="5" s="1"/>
  <c r="Y92" i="5" s="1"/>
  <c r="V108" i="5"/>
  <c r="W108" i="5" s="1"/>
  <c r="Y108" i="5" s="1"/>
  <c r="V124" i="5"/>
  <c r="W124" i="5" s="1"/>
  <c r="Y124" i="5" s="1"/>
  <c r="V140" i="5"/>
  <c r="W140" i="5" s="1"/>
  <c r="Y140" i="5" s="1"/>
  <c r="V156" i="5"/>
  <c r="W156" i="5" s="1"/>
  <c r="Y156" i="5" s="1"/>
  <c r="V133" i="5"/>
  <c r="W133" i="5" s="1"/>
  <c r="Y133" i="5" s="1"/>
  <c r="V149" i="5"/>
  <c r="W149" i="5" s="1"/>
  <c r="Y149" i="5" s="1"/>
  <c r="V165" i="5"/>
  <c r="W165" i="5" s="1"/>
  <c r="Y165" i="5" s="1"/>
  <c r="V179" i="5"/>
  <c r="W179" i="5" s="1"/>
  <c r="Y179" i="5" s="1"/>
  <c r="V195" i="5"/>
  <c r="W195" i="5" s="1"/>
  <c r="Y195" i="5" s="1"/>
  <c r="V211" i="5"/>
  <c r="W211" i="5" s="1"/>
  <c r="Y211" i="5" s="1"/>
  <c r="V134" i="5"/>
  <c r="W134" i="5" s="1"/>
  <c r="Y134" i="5" s="1"/>
  <c r="V150" i="5"/>
  <c r="W150" i="5" s="1"/>
  <c r="Y150" i="5" s="1"/>
  <c r="V166" i="5"/>
  <c r="W166" i="5" s="1"/>
  <c r="Y166" i="5" s="1"/>
  <c r="V180" i="5"/>
  <c r="W180" i="5" s="1"/>
  <c r="Y180" i="5" s="1"/>
  <c r="V196" i="5"/>
  <c r="W196" i="5" s="1"/>
  <c r="Y196" i="5" s="1"/>
  <c r="V212" i="5"/>
  <c r="W212" i="5" s="1"/>
  <c r="Y212" i="5" s="1"/>
  <c r="V181" i="5"/>
  <c r="W181" i="5" s="1"/>
  <c r="Y181" i="5" s="1"/>
  <c r="V197" i="5"/>
  <c r="W197" i="5" s="1"/>
  <c r="Y197" i="5" s="1"/>
  <c r="V213" i="5"/>
  <c r="W213" i="5" s="1"/>
  <c r="Y213" i="5" s="1"/>
  <c r="V286" i="5"/>
  <c r="W286" i="5" s="1"/>
  <c r="Y286" i="5" s="1"/>
  <c r="V178" i="5"/>
  <c r="W178" i="5" s="1"/>
  <c r="Y178" i="5" s="1"/>
  <c r="V194" i="5"/>
  <c r="W194" i="5" s="1"/>
  <c r="Y194" i="5" s="1"/>
  <c r="V210" i="5"/>
  <c r="W210" i="5" s="1"/>
  <c r="Y210" i="5" s="1"/>
  <c r="V230" i="5"/>
  <c r="W230" i="5" s="1"/>
  <c r="Y230" i="5" s="1"/>
  <c r="V246" i="5"/>
  <c r="W246" i="5" s="1"/>
  <c r="Y246" i="5" s="1"/>
  <c r="V262" i="5"/>
  <c r="W262" i="5" s="1"/>
  <c r="Y262" i="5" s="1"/>
  <c r="V233" i="5"/>
  <c r="W233" i="5" s="1"/>
  <c r="Y233" i="5" s="1"/>
  <c r="V249" i="5"/>
  <c r="W249" i="5" s="1"/>
  <c r="Y249" i="5" s="1"/>
  <c r="V268" i="5"/>
  <c r="W268" i="5" s="1"/>
  <c r="Y268" i="5" s="1"/>
  <c r="V306" i="5"/>
  <c r="W306" i="5" s="1"/>
  <c r="Y306" i="5" s="1"/>
  <c r="V266" i="5"/>
  <c r="W266" i="5" s="1"/>
  <c r="Y266" i="5" s="1"/>
  <c r="V231" i="5"/>
  <c r="W231" i="5" s="1"/>
  <c r="Y231" i="5" s="1"/>
  <c r="V247" i="5"/>
  <c r="W247" i="5" s="1"/>
  <c r="Y247" i="5" s="1"/>
  <c r="V263" i="5"/>
  <c r="W263" i="5" s="1"/>
  <c r="Y263" i="5" s="1"/>
  <c r="V281" i="5"/>
  <c r="W281" i="5" s="1"/>
  <c r="Y281" i="5" s="1"/>
  <c r="V297" i="5"/>
  <c r="W297" i="5" s="1"/>
  <c r="Y297" i="5" s="1"/>
  <c r="V228" i="5"/>
  <c r="W228" i="5" s="1"/>
  <c r="Y228" i="5" s="1"/>
  <c r="V244" i="5"/>
  <c r="W244" i="5" s="1"/>
  <c r="Y244" i="5" s="1"/>
  <c r="V260" i="5"/>
  <c r="W260" i="5" s="1"/>
  <c r="Y260" i="5" s="1"/>
  <c r="V273" i="5"/>
  <c r="W273" i="5" s="1"/>
  <c r="Y273" i="5" s="1"/>
  <c r="V274" i="5"/>
  <c r="W274" i="5" s="1"/>
  <c r="Y274" i="5" s="1"/>
  <c r="V291" i="5"/>
  <c r="W291" i="5" s="1"/>
  <c r="Y291" i="5" s="1"/>
  <c r="V280" i="5"/>
  <c r="W280" i="5" s="1"/>
  <c r="Y280" i="5" s="1"/>
  <c r="V296" i="5"/>
  <c r="W296" i="5" s="1"/>
  <c r="Y296" i="5" s="1"/>
  <c r="V50" i="5"/>
  <c r="W50" i="5" s="1"/>
  <c r="Y50" i="5" s="1"/>
  <c r="V98" i="5"/>
  <c r="W98" i="5" s="1"/>
  <c r="Y98" i="5" s="1"/>
  <c r="V145" i="5"/>
  <c r="W145" i="5" s="1"/>
  <c r="Y145" i="5" s="1"/>
  <c r="V191" i="5"/>
  <c r="W191" i="5" s="1"/>
  <c r="Y191" i="5" s="1"/>
  <c r="V146" i="5"/>
  <c r="W146" i="5" s="1"/>
  <c r="Y146" i="5" s="1"/>
  <c r="V192" i="5"/>
  <c r="W192" i="5" s="1"/>
  <c r="Y192" i="5" s="1"/>
  <c r="V193" i="5"/>
  <c r="W193" i="5" s="1"/>
  <c r="Y193" i="5" s="1"/>
  <c r="V209" i="5"/>
  <c r="W209" i="5" s="1"/>
  <c r="Y209" i="5" s="1"/>
  <c r="V270" i="5"/>
  <c r="W270" i="5" s="1"/>
  <c r="Y270" i="5" s="1"/>
  <c r="V292" i="5"/>
  <c r="W292" i="5" s="1"/>
  <c r="Y292" i="5" s="1"/>
  <c r="V18" i="5"/>
  <c r="W18" i="5" s="1"/>
  <c r="Y18" i="5" s="1"/>
  <c r="V21" i="5"/>
  <c r="W21" i="5" s="1"/>
  <c r="Y21" i="5" s="1"/>
  <c r="V19" i="5"/>
  <c r="W19" i="5" s="1"/>
  <c r="Y19" i="5" s="1"/>
  <c r="V37" i="5"/>
  <c r="W37" i="5" s="1"/>
  <c r="Y37" i="5" s="1"/>
  <c r="V53" i="5"/>
  <c r="W53" i="5" s="1"/>
  <c r="Y53" i="5" s="1"/>
  <c r="V69" i="5"/>
  <c r="W69" i="5" s="1"/>
  <c r="Y69" i="5" s="1"/>
  <c r="V85" i="5"/>
  <c r="W85" i="5" s="1"/>
  <c r="Y85" i="5" s="1"/>
  <c r="V101" i="5"/>
  <c r="W101" i="5" s="1"/>
  <c r="Y101" i="5" s="1"/>
  <c r="V117" i="5"/>
  <c r="W117" i="5" s="1"/>
  <c r="Y117" i="5" s="1"/>
  <c r="V25" i="5"/>
  <c r="W25" i="5" s="1"/>
  <c r="Y25" i="5" s="1"/>
  <c r="V24" i="5"/>
  <c r="W24" i="5" s="1"/>
  <c r="Y24" i="5" s="1"/>
  <c r="V42" i="5"/>
  <c r="W42" i="5" s="1"/>
  <c r="Y42" i="5" s="1"/>
  <c r="V58" i="5"/>
  <c r="W58" i="5" s="1"/>
  <c r="Y58" i="5" s="1"/>
  <c r="V74" i="5"/>
  <c r="W74" i="5" s="1"/>
  <c r="Y74" i="5" s="1"/>
  <c r="V90" i="5"/>
  <c r="W90" i="5" s="1"/>
  <c r="Y90" i="5" s="1"/>
  <c r="V106" i="5"/>
  <c r="W106" i="5" s="1"/>
  <c r="Y106" i="5" s="1"/>
  <c r="V122" i="5"/>
  <c r="W122" i="5" s="1"/>
  <c r="Y122" i="5" s="1"/>
  <c r="V139" i="5"/>
  <c r="W139" i="5" s="1"/>
  <c r="Y139" i="5" s="1"/>
  <c r="V155" i="5"/>
  <c r="W155" i="5" s="1"/>
  <c r="Y155" i="5" s="1"/>
  <c r="V35" i="5"/>
  <c r="W35" i="5" s="1"/>
  <c r="Y35" i="5" s="1"/>
  <c r="V51" i="5"/>
  <c r="W51" i="5" s="1"/>
  <c r="Y51" i="5" s="1"/>
  <c r="V67" i="5"/>
  <c r="W67" i="5" s="1"/>
  <c r="Y67" i="5" s="1"/>
  <c r="V83" i="5"/>
  <c r="W83" i="5" s="1"/>
  <c r="Y83" i="5" s="1"/>
  <c r="V99" i="5"/>
  <c r="W99" i="5" s="1"/>
  <c r="Y99" i="5" s="1"/>
  <c r="V115" i="5"/>
  <c r="W115" i="5" s="1"/>
  <c r="Y115" i="5" s="1"/>
  <c r="V32" i="5"/>
  <c r="W32" i="5" s="1"/>
  <c r="Y32" i="5" s="1"/>
  <c r="V48" i="5"/>
  <c r="W48" i="5" s="1"/>
  <c r="Y48" i="5" s="1"/>
  <c r="V64" i="5"/>
  <c r="W64" i="5" s="1"/>
  <c r="Y64" i="5" s="1"/>
  <c r="V80" i="5"/>
  <c r="W80" i="5" s="1"/>
  <c r="Y80" i="5" s="1"/>
  <c r="V96" i="5"/>
  <c r="W96" i="5" s="1"/>
  <c r="Y96" i="5" s="1"/>
  <c r="V112" i="5"/>
  <c r="W112" i="5" s="1"/>
  <c r="Y112" i="5" s="1"/>
  <c r="V128" i="5"/>
  <c r="W128" i="5" s="1"/>
  <c r="Y128" i="5" s="1"/>
  <c r="V144" i="5"/>
  <c r="W144" i="5" s="1"/>
  <c r="Y144" i="5" s="1"/>
  <c r="V160" i="5"/>
  <c r="W160" i="5" s="1"/>
  <c r="Y160" i="5" s="1"/>
  <c r="V137" i="5"/>
  <c r="W137" i="5" s="1"/>
  <c r="Y137" i="5" s="1"/>
  <c r="V153" i="5"/>
  <c r="W153" i="5" s="1"/>
  <c r="Y153" i="5" s="1"/>
  <c r="V167" i="5"/>
  <c r="W167" i="5" s="1"/>
  <c r="Y167" i="5" s="1"/>
  <c r="V183" i="5"/>
  <c r="W183" i="5" s="1"/>
  <c r="Y183" i="5" s="1"/>
  <c r="V199" i="5"/>
  <c r="W199" i="5" s="1"/>
  <c r="Y199" i="5" s="1"/>
  <c r="V215" i="5"/>
  <c r="W215" i="5" s="1"/>
  <c r="Y215" i="5" s="1"/>
  <c r="V138" i="5"/>
  <c r="W138" i="5" s="1"/>
  <c r="Y138" i="5" s="1"/>
  <c r="V154" i="5"/>
  <c r="W154" i="5" s="1"/>
  <c r="Y154" i="5" s="1"/>
  <c r="V168" i="5"/>
  <c r="W168" i="5" s="1"/>
  <c r="Y168" i="5" s="1"/>
  <c r="V184" i="5"/>
  <c r="W184" i="5" s="1"/>
  <c r="Y184" i="5" s="1"/>
  <c r="V200" i="5"/>
  <c r="W200" i="5" s="1"/>
  <c r="Y200" i="5" s="1"/>
  <c r="V169" i="5"/>
  <c r="W169" i="5" s="1"/>
  <c r="Y169" i="5" s="1"/>
  <c r="V185" i="5"/>
  <c r="W185" i="5" s="1"/>
  <c r="Y185" i="5" s="1"/>
  <c r="V201" i="5"/>
  <c r="W201" i="5" s="1"/>
  <c r="Y201" i="5" s="1"/>
  <c r="V214" i="5"/>
  <c r="W214" i="5" s="1"/>
  <c r="Y214" i="5" s="1"/>
  <c r="V302" i="5"/>
  <c r="W302" i="5" s="1"/>
  <c r="Y302" i="5" s="1"/>
  <c r="V182" i="5"/>
  <c r="W182" i="5" s="1"/>
  <c r="Y182" i="5" s="1"/>
  <c r="V198" i="5"/>
  <c r="W198" i="5" s="1"/>
  <c r="Y198" i="5" s="1"/>
  <c r="V217" i="5"/>
  <c r="W217" i="5" s="1"/>
  <c r="Y217" i="5" s="1"/>
  <c r="V234" i="5"/>
  <c r="W234" i="5" s="1"/>
  <c r="Y234" i="5" s="1"/>
  <c r="V250" i="5"/>
  <c r="W250" i="5" s="1"/>
  <c r="Y250" i="5" s="1"/>
  <c r="V219" i="5"/>
  <c r="W219" i="5" s="1"/>
  <c r="Y219" i="5" s="1"/>
  <c r="V237" i="5"/>
  <c r="W237" i="5" s="1"/>
  <c r="Y237" i="5" s="1"/>
  <c r="V253" i="5"/>
  <c r="W253" i="5" s="1"/>
  <c r="Y253" i="5" s="1"/>
  <c r="V282" i="5"/>
  <c r="W282" i="5" s="1"/>
  <c r="Y282" i="5" s="1"/>
  <c r="V216" i="5"/>
  <c r="W216" i="5" s="1"/>
  <c r="Y216" i="5" s="1"/>
  <c r="V272" i="5"/>
  <c r="W272" i="5" s="1"/>
  <c r="Y272" i="5" s="1"/>
  <c r="V235" i="5"/>
  <c r="W235" i="5" s="1"/>
  <c r="Y235" i="5" s="1"/>
  <c r="V251" i="5"/>
  <c r="W251" i="5" s="1"/>
  <c r="Y251" i="5" s="1"/>
  <c r="V267" i="5"/>
  <c r="W267" i="5" s="1"/>
  <c r="Y267" i="5" s="1"/>
  <c r="V285" i="5"/>
  <c r="W285" i="5" s="1"/>
  <c r="Y285" i="5" s="1"/>
  <c r="V301" i="5"/>
  <c r="W301" i="5" s="1"/>
  <c r="Y301" i="5" s="1"/>
  <c r="V232" i="5"/>
  <c r="W232" i="5" s="1"/>
  <c r="Y232" i="5" s="1"/>
  <c r="V248" i="5"/>
  <c r="W248" i="5" s="1"/>
  <c r="Y248" i="5" s="1"/>
  <c r="V264" i="5"/>
  <c r="W264" i="5" s="1"/>
  <c r="Y264" i="5" s="1"/>
  <c r="V277" i="5"/>
  <c r="W277" i="5" s="1"/>
  <c r="Y277" i="5" s="1"/>
  <c r="V278" i="5"/>
  <c r="W278" i="5" s="1"/>
  <c r="Y278" i="5" s="1"/>
  <c r="V295" i="5"/>
  <c r="W295" i="5" s="1"/>
  <c r="Y295" i="5" s="1"/>
  <c r="V284" i="5"/>
  <c r="W284" i="5" s="1"/>
  <c r="Y284" i="5" s="1"/>
  <c r="V300" i="5"/>
  <c r="W300" i="5" s="1"/>
  <c r="Y300" i="5" s="1"/>
  <c r="V11" i="5"/>
  <c r="V34" i="5"/>
  <c r="W34" i="5" s="1"/>
  <c r="Y34" i="5" s="1"/>
  <c r="V82" i="5"/>
  <c r="W82" i="5" s="1"/>
  <c r="Y82" i="5" s="1"/>
  <c r="V129" i="5"/>
  <c r="W129" i="5" s="1"/>
  <c r="Y129" i="5" s="1"/>
  <c r="V175" i="5"/>
  <c r="W175" i="5" s="1"/>
  <c r="Y175" i="5" s="1"/>
  <c r="V207" i="5"/>
  <c r="W207" i="5" s="1"/>
  <c r="Y207" i="5" s="1"/>
  <c r="V162" i="5"/>
  <c r="W162" i="5" s="1"/>
  <c r="Y162" i="5" s="1"/>
  <c r="V208" i="5"/>
  <c r="W208" i="5" s="1"/>
  <c r="Y208" i="5" s="1"/>
  <c r="V224" i="5"/>
  <c r="W224" i="5" s="1"/>
  <c r="Y224" i="5" s="1"/>
  <c r="V22" i="5"/>
  <c r="W22" i="5" s="1"/>
  <c r="Y22" i="5" s="1"/>
  <c r="V29" i="5"/>
  <c r="W29" i="5" s="1"/>
  <c r="Y29" i="5" s="1"/>
  <c r="V23" i="5"/>
  <c r="W23" i="5" s="1"/>
  <c r="Y23" i="5" s="1"/>
  <c r="V41" i="5"/>
  <c r="W41" i="5" s="1"/>
  <c r="Y41" i="5" s="1"/>
  <c r="V57" i="5"/>
  <c r="W57" i="5" s="1"/>
  <c r="Y57" i="5" s="1"/>
  <c r="V73" i="5"/>
  <c r="W73" i="5" s="1"/>
  <c r="Y73" i="5" s="1"/>
  <c r="V89" i="5"/>
  <c r="W89" i="5" s="1"/>
  <c r="Y89" i="5" s="1"/>
  <c r="V105" i="5"/>
  <c r="W105" i="5" s="1"/>
  <c r="Y105" i="5" s="1"/>
  <c r="V121" i="5"/>
  <c r="W121" i="5" s="1"/>
  <c r="Y121" i="5" s="1"/>
  <c r="V12" i="5"/>
  <c r="W12" i="5" s="1"/>
  <c r="Y12" i="5" s="1"/>
  <c r="V30" i="5"/>
  <c r="W30" i="5" s="1"/>
  <c r="Y30" i="5" s="1"/>
  <c r="V46" i="5"/>
  <c r="W46" i="5" s="1"/>
  <c r="Y46" i="5" s="1"/>
  <c r="V62" i="5"/>
  <c r="W62" i="5" s="1"/>
  <c r="Y62" i="5" s="1"/>
  <c r="V78" i="5"/>
  <c r="W78" i="5" s="1"/>
  <c r="Y78" i="5" s="1"/>
  <c r="V94" i="5"/>
  <c r="W94" i="5" s="1"/>
  <c r="Y94" i="5" s="1"/>
  <c r="V110" i="5"/>
  <c r="W110" i="5" s="1"/>
  <c r="Y110" i="5" s="1"/>
  <c r="V126" i="5"/>
  <c r="W126" i="5" s="1"/>
  <c r="Y126" i="5" s="1"/>
  <c r="V143" i="5"/>
  <c r="W143" i="5" s="1"/>
  <c r="Y143" i="5" s="1"/>
  <c r="V159" i="5"/>
  <c r="W159" i="5" s="1"/>
  <c r="Y159" i="5" s="1"/>
  <c r="V39" i="5"/>
  <c r="W39" i="5" s="1"/>
  <c r="Y39" i="5" s="1"/>
  <c r="V55" i="5"/>
  <c r="W55" i="5" s="1"/>
  <c r="Y55" i="5" s="1"/>
  <c r="V71" i="5"/>
  <c r="W71" i="5" s="1"/>
  <c r="Y71" i="5" s="1"/>
  <c r="V87" i="5"/>
  <c r="W87" i="5" s="1"/>
  <c r="Y87" i="5" s="1"/>
  <c r="V103" i="5"/>
  <c r="W103" i="5" s="1"/>
  <c r="Y103" i="5" s="1"/>
  <c r="V119" i="5"/>
  <c r="W119" i="5" s="1"/>
  <c r="Y119" i="5" s="1"/>
  <c r="V36" i="5"/>
  <c r="W36" i="5" s="1"/>
  <c r="Y36" i="5" s="1"/>
  <c r="V52" i="5"/>
  <c r="W52" i="5" s="1"/>
  <c r="Y52" i="5" s="1"/>
  <c r="V68" i="5"/>
  <c r="W68" i="5" s="1"/>
  <c r="Y68" i="5" s="1"/>
  <c r="V84" i="5"/>
  <c r="W84" i="5" s="1"/>
  <c r="Y84" i="5" s="1"/>
  <c r="V100" i="5"/>
  <c r="W100" i="5" s="1"/>
  <c r="Y100" i="5" s="1"/>
  <c r="V116" i="5"/>
  <c r="W116" i="5" s="1"/>
  <c r="Y116" i="5" s="1"/>
  <c r="V132" i="5"/>
  <c r="W132" i="5" s="1"/>
  <c r="Y132" i="5" s="1"/>
  <c r="V148" i="5"/>
  <c r="W148" i="5" s="1"/>
  <c r="Y148" i="5" s="1"/>
  <c r="V164" i="5"/>
  <c r="W164" i="5" s="1"/>
  <c r="Y164" i="5" s="1"/>
  <c r="V141" i="5"/>
  <c r="W141" i="5" s="1"/>
  <c r="Y141" i="5" s="1"/>
  <c r="V157" i="5"/>
  <c r="W157" i="5" s="1"/>
  <c r="Y157" i="5" s="1"/>
  <c r="V171" i="5"/>
  <c r="W171" i="5" s="1"/>
  <c r="Y171" i="5" s="1"/>
  <c r="V187" i="5"/>
  <c r="W187" i="5" s="1"/>
  <c r="Y187" i="5" s="1"/>
  <c r="V203" i="5"/>
  <c r="W203" i="5" s="1"/>
  <c r="Y203" i="5" s="1"/>
  <c r="V294" i="5"/>
  <c r="W294" i="5" s="1"/>
  <c r="Y294" i="5" s="1"/>
  <c r="V142" i="5"/>
  <c r="W142" i="5" s="1"/>
  <c r="Y142" i="5" s="1"/>
  <c r="V158" i="5"/>
  <c r="W158" i="5" s="1"/>
  <c r="Y158" i="5" s="1"/>
  <c r="V172" i="5"/>
  <c r="W172" i="5" s="1"/>
  <c r="Y172" i="5" s="1"/>
  <c r="V188" i="5"/>
  <c r="W188" i="5" s="1"/>
  <c r="Y188" i="5" s="1"/>
  <c r="V204" i="5"/>
  <c r="W204" i="5" s="1"/>
  <c r="Y204" i="5" s="1"/>
  <c r="V173" i="5"/>
  <c r="W173" i="5" s="1"/>
  <c r="Y173" i="5" s="1"/>
  <c r="V189" i="5"/>
  <c r="W189" i="5" s="1"/>
  <c r="Y189" i="5" s="1"/>
  <c r="V205" i="5"/>
  <c r="W205" i="5" s="1"/>
  <c r="Y205" i="5" s="1"/>
  <c r="V218" i="5"/>
  <c r="W218" i="5" s="1"/>
  <c r="Y218" i="5" s="1"/>
  <c r="V170" i="5"/>
  <c r="W170" i="5" s="1"/>
  <c r="Y170" i="5" s="1"/>
  <c r="V186" i="5"/>
  <c r="W186" i="5" s="1"/>
  <c r="Y186" i="5" s="1"/>
  <c r="V202" i="5"/>
  <c r="W202" i="5" s="1"/>
  <c r="Y202" i="5" s="1"/>
  <c r="V221" i="5"/>
  <c r="W221" i="5" s="1"/>
  <c r="Y221" i="5" s="1"/>
  <c r="V238" i="5"/>
  <c r="W238" i="5" s="1"/>
  <c r="Y238" i="5" s="1"/>
  <c r="V254" i="5"/>
  <c r="W254" i="5" s="1"/>
  <c r="Y254" i="5" s="1"/>
  <c r="V225" i="5"/>
  <c r="W225" i="5" s="1"/>
  <c r="Y225" i="5" s="1"/>
  <c r="V241" i="5"/>
  <c r="W241" i="5" s="1"/>
  <c r="Y241" i="5" s="1"/>
  <c r="V257" i="5"/>
  <c r="W257" i="5" s="1"/>
  <c r="Y257" i="5" s="1"/>
  <c r="V290" i="5"/>
  <c r="W290" i="5" s="1"/>
  <c r="Y290" i="5" s="1"/>
  <c r="V220" i="5"/>
  <c r="W220" i="5" s="1"/>
  <c r="Y220" i="5" s="1"/>
  <c r="V276" i="5"/>
  <c r="W276" i="5" s="1"/>
  <c r="Y276" i="5" s="1"/>
  <c r="V239" i="5"/>
  <c r="W239" i="5" s="1"/>
  <c r="Y239" i="5" s="1"/>
  <c r="V255" i="5"/>
  <c r="W255" i="5" s="1"/>
  <c r="Y255" i="5" s="1"/>
  <c r="V271" i="5"/>
  <c r="W271" i="5" s="1"/>
  <c r="Y271" i="5" s="1"/>
  <c r="V289" i="5"/>
  <c r="W289" i="5" s="1"/>
  <c r="Y289" i="5" s="1"/>
  <c r="V305" i="5"/>
  <c r="W305" i="5" s="1"/>
  <c r="Y305" i="5" s="1"/>
  <c r="V236" i="5"/>
  <c r="W236" i="5" s="1"/>
  <c r="Y236" i="5" s="1"/>
  <c r="V252" i="5"/>
  <c r="W252" i="5" s="1"/>
  <c r="Y252" i="5" s="1"/>
  <c r="V265" i="5"/>
  <c r="W265" i="5" s="1"/>
  <c r="Y265" i="5" s="1"/>
  <c r="V279" i="5"/>
  <c r="W279" i="5" s="1"/>
  <c r="Y279" i="5" s="1"/>
  <c r="V283" i="5"/>
  <c r="W283" i="5" s="1"/>
  <c r="Y283" i="5" s="1"/>
  <c r="V299" i="5"/>
  <c r="W299" i="5" s="1"/>
  <c r="Y299" i="5" s="1"/>
  <c r="V288" i="5"/>
  <c r="W288" i="5" s="1"/>
  <c r="Y288" i="5" s="1"/>
  <c r="V304" i="5"/>
  <c r="W304" i="5" s="1"/>
  <c r="Y304" i="5" s="1"/>
  <c r="V19" i="4"/>
  <c r="W19" i="4" s="1"/>
  <c r="Y19" i="4" s="1"/>
  <c r="V83" i="4"/>
  <c r="W83" i="4" s="1"/>
  <c r="Y83" i="4" s="1"/>
  <c r="V23" i="4"/>
  <c r="W23" i="4" s="1"/>
  <c r="Y23" i="4" s="1"/>
  <c r="V39" i="4"/>
  <c r="W39" i="4" s="1"/>
  <c r="Y39" i="4" s="1"/>
  <c r="V87" i="4"/>
  <c r="W87" i="4" s="1"/>
  <c r="Y87" i="4" s="1"/>
  <c r="V131" i="4"/>
  <c r="W131" i="4" s="1"/>
  <c r="Y131" i="4" s="1"/>
  <c r="V51" i="4"/>
  <c r="W51" i="4" s="1"/>
  <c r="Y51" i="4" s="1"/>
  <c r="V119" i="4"/>
  <c r="W119" i="4" s="1"/>
  <c r="Y119" i="4" s="1"/>
  <c r="V55" i="4"/>
  <c r="W55" i="4" s="1"/>
  <c r="Y55" i="4" s="1"/>
  <c r="V71" i="4"/>
  <c r="W71" i="4" s="1"/>
  <c r="Y71" i="4" s="1"/>
  <c r="V27" i="4"/>
  <c r="W27" i="4" s="1"/>
  <c r="Y27" i="4" s="1"/>
  <c r="V91" i="4"/>
  <c r="W91" i="4" s="1"/>
  <c r="Y91" i="4" s="1"/>
  <c r="V135" i="4"/>
  <c r="W135" i="4" s="1"/>
  <c r="Y135" i="4" s="1"/>
  <c r="V16" i="4"/>
  <c r="W16" i="4" s="1"/>
  <c r="Y16" i="4" s="1"/>
  <c r="V32" i="4"/>
  <c r="W32" i="4" s="1"/>
  <c r="Y32" i="4" s="1"/>
  <c r="V48" i="4"/>
  <c r="W48" i="4" s="1"/>
  <c r="Y48" i="4" s="1"/>
  <c r="V64" i="4"/>
  <c r="W64" i="4" s="1"/>
  <c r="Y64" i="4" s="1"/>
  <c r="V80" i="4"/>
  <c r="W80" i="4" s="1"/>
  <c r="Y80" i="4" s="1"/>
  <c r="V96" i="4"/>
  <c r="W96" i="4" s="1"/>
  <c r="Y96" i="4" s="1"/>
  <c r="V17" i="4"/>
  <c r="W17" i="4" s="1"/>
  <c r="Y17" i="4" s="1"/>
  <c r="V33" i="4"/>
  <c r="W33" i="4" s="1"/>
  <c r="Y33" i="4" s="1"/>
  <c r="V49" i="4"/>
  <c r="W49" i="4" s="1"/>
  <c r="Y49" i="4" s="1"/>
  <c r="V65" i="4"/>
  <c r="W65" i="4" s="1"/>
  <c r="Y65" i="4" s="1"/>
  <c r="V81" i="4"/>
  <c r="W81" i="4" s="1"/>
  <c r="Y81" i="4" s="1"/>
  <c r="V97" i="4"/>
  <c r="W97" i="4" s="1"/>
  <c r="Y97" i="4" s="1"/>
  <c r="V113" i="4"/>
  <c r="W113" i="4" s="1"/>
  <c r="Y113" i="4" s="1"/>
  <c r="V22" i="4"/>
  <c r="W22" i="4" s="1"/>
  <c r="Y22" i="4" s="1"/>
  <c r="V38" i="4"/>
  <c r="W38" i="4" s="1"/>
  <c r="Y38" i="4" s="1"/>
  <c r="V54" i="4"/>
  <c r="W54" i="4" s="1"/>
  <c r="Y54" i="4" s="1"/>
  <c r="V70" i="4"/>
  <c r="W70" i="4" s="1"/>
  <c r="Y70" i="4" s="1"/>
  <c r="V86" i="4"/>
  <c r="W86" i="4" s="1"/>
  <c r="Y86" i="4" s="1"/>
  <c r="V102" i="4"/>
  <c r="W102" i="4" s="1"/>
  <c r="Y102" i="4" s="1"/>
  <c r="V120" i="4"/>
  <c r="W120" i="4" s="1"/>
  <c r="Y120" i="4" s="1"/>
  <c r="V136" i="4"/>
  <c r="W136" i="4" s="1"/>
  <c r="Y136" i="4" s="1"/>
  <c r="V121" i="4"/>
  <c r="W121" i="4" s="1"/>
  <c r="Y121" i="4" s="1"/>
  <c r="V137" i="4"/>
  <c r="W137" i="4" s="1"/>
  <c r="Y137" i="4" s="1"/>
  <c r="V151" i="4"/>
  <c r="W151" i="4" s="1"/>
  <c r="Y151" i="4" s="1"/>
  <c r="V169" i="4"/>
  <c r="W169" i="4" s="1"/>
  <c r="Y169" i="4" s="1"/>
  <c r="V106" i="4"/>
  <c r="W106" i="4" s="1"/>
  <c r="Y106" i="4" s="1"/>
  <c r="V122" i="4"/>
  <c r="W122" i="4" s="1"/>
  <c r="Y122" i="4" s="1"/>
  <c r="V138" i="4"/>
  <c r="W138" i="4" s="1"/>
  <c r="Y138" i="4" s="1"/>
  <c r="V154" i="4"/>
  <c r="W154" i="4" s="1"/>
  <c r="Y154" i="4" s="1"/>
  <c r="V170" i="4"/>
  <c r="W170" i="4" s="1"/>
  <c r="Y170" i="4" s="1"/>
  <c r="V155" i="4"/>
  <c r="W155" i="4" s="1"/>
  <c r="Y155" i="4" s="1"/>
  <c r="V171" i="4"/>
  <c r="W171" i="4" s="1"/>
  <c r="Y171" i="4" s="1"/>
  <c r="V186" i="4"/>
  <c r="W186" i="4" s="1"/>
  <c r="Y186" i="4" s="1"/>
  <c r="V202" i="4"/>
  <c r="W202" i="4" s="1"/>
  <c r="Y202" i="4" s="1"/>
  <c r="V218" i="4"/>
  <c r="W218" i="4" s="1"/>
  <c r="Y218" i="4" s="1"/>
  <c r="V152" i="4"/>
  <c r="W152" i="4" s="1"/>
  <c r="Y152" i="4" s="1"/>
  <c r="V168" i="4"/>
  <c r="W168" i="4" s="1"/>
  <c r="Y168" i="4" s="1"/>
  <c r="V184" i="4"/>
  <c r="W184" i="4" s="1"/>
  <c r="Y184" i="4" s="1"/>
  <c r="V199" i="4"/>
  <c r="W199" i="4" s="1"/>
  <c r="Y199" i="4" s="1"/>
  <c r="V215" i="4"/>
  <c r="W215" i="4" s="1"/>
  <c r="Y215" i="4" s="1"/>
  <c r="V233" i="4"/>
  <c r="W233" i="4" s="1"/>
  <c r="Y233" i="4" s="1"/>
  <c r="V192" i="4"/>
  <c r="W192" i="4" s="1"/>
  <c r="Y192" i="4" s="1"/>
  <c r="V208" i="4"/>
  <c r="W208" i="4" s="1"/>
  <c r="Y208" i="4" s="1"/>
  <c r="V224" i="4"/>
  <c r="W224" i="4" s="1"/>
  <c r="Y224" i="4" s="1"/>
  <c r="V189" i="4"/>
  <c r="W189" i="4" s="1"/>
  <c r="Y189" i="4" s="1"/>
  <c r="V205" i="4"/>
  <c r="W205" i="4" s="1"/>
  <c r="Y205" i="4" s="1"/>
  <c r="V221" i="4"/>
  <c r="W221" i="4" s="1"/>
  <c r="Y221" i="4" s="1"/>
  <c r="V235" i="4"/>
  <c r="W235" i="4" s="1"/>
  <c r="Y235" i="4" s="1"/>
  <c r="V238" i="4"/>
  <c r="W238" i="4" s="1"/>
  <c r="Y238" i="4" s="1"/>
  <c r="V251" i="4"/>
  <c r="W251" i="4" s="1"/>
  <c r="Y251" i="4" s="1"/>
  <c r="V265" i="4"/>
  <c r="W265" i="4" s="1"/>
  <c r="Y265" i="4" s="1"/>
  <c r="V243" i="4"/>
  <c r="W243" i="4" s="1"/>
  <c r="Y243" i="4" s="1"/>
  <c r="V236" i="4"/>
  <c r="W236" i="4" s="1"/>
  <c r="Y236" i="4" s="1"/>
  <c r="V254" i="4"/>
  <c r="W254" i="4" s="1"/>
  <c r="Y254" i="4" s="1"/>
  <c r="V262" i="4"/>
  <c r="W262" i="4" s="1"/>
  <c r="Y262" i="4" s="1"/>
  <c r="V278" i="4"/>
  <c r="W278" i="4" s="1"/>
  <c r="Y278" i="4" s="1"/>
  <c r="V293" i="4"/>
  <c r="W293" i="4" s="1"/>
  <c r="Y293" i="4" s="1"/>
  <c r="V263" i="4"/>
  <c r="W263" i="4" s="1"/>
  <c r="Y263" i="4" s="1"/>
  <c r="V252" i="4"/>
  <c r="W252" i="4" s="1"/>
  <c r="Y252" i="4" s="1"/>
  <c r="V268" i="4"/>
  <c r="W268" i="4" s="1"/>
  <c r="Y268" i="4" s="1"/>
  <c r="V286" i="4"/>
  <c r="W286" i="4" s="1"/>
  <c r="Y286" i="4" s="1"/>
  <c r="V302" i="4"/>
  <c r="W302" i="4" s="1"/>
  <c r="Y302" i="4" s="1"/>
  <c r="V287" i="4"/>
  <c r="W287" i="4" s="1"/>
  <c r="Y287" i="4" s="1"/>
  <c r="V303" i="4"/>
  <c r="W303" i="4" s="1"/>
  <c r="Y303" i="4" s="1"/>
  <c r="V292" i="4"/>
  <c r="W292" i="4" s="1"/>
  <c r="Y292" i="4" s="1"/>
  <c r="V127" i="4"/>
  <c r="W127" i="4" s="1"/>
  <c r="Y127" i="4" s="1"/>
  <c r="V47" i="4"/>
  <c r="W47" i="4" s="1"/>
  <c r="Y47" i="4" s="1"/>
  <c r="V43" i="4"/>
  <c r="W43" i="4" s="1"/>
  <c r="Y43" i="4" s="1"/>
  <c r="V103" i="4"/>
  <c r="W103" i="4" s="1"/>
  <c r="Y103" i="4" s="1"/>
  <c r="V139" i="4"/>
  <c r="W139" i="4" s="1"/>
  <c r="Y139" i="4" s="1"/>
  <c r="V20" i="4"/>
  <c r="W20" i="4" s="1"/>
  <c r="Y20" i="4" s="1"/>
  <c r="V36" i="4"/>
  <c r="W36" i="4" s="1"/>
  <c r="Y36" i="4" s="1"/>
  <c r="V52" i="4"/>
  <c r="W52" i="4" s="1"/>
  <c r="Y52" i="4" s="1"/>
  <c r="V68" i="4"/>
  <c r="W68" i="4" s="1"/>
  <c r="Y68" i="4" s="1"/>
  <c r="V84" i="4"/>
  <c r="W84" i="4" s="1"/>
  <c r="Y84" i="4" s="1"/>
  <c r="V100" i="4"/>
  <c r="W100" i="4" s="1"/>
  <c r="Y100" i="4" s="1"/>
  <c r="V21" i="4"/>
  <c r="W21" i="4" s="1"/>
  <c r="Y21" i="4" s="1"/>
  <c r="V37" i="4"/>
  <c r="W37" i="4" s="1"/>
  <c r="Y37" i="4" s="1"/>
  <c r="V53" i="4"/>
  <c r="W53" i="4" s="1"/>
  <c r="Y53" i="4" s="1"/>
  <c r="V69" i="4"/>
  <c r="W69" i="4" s="1"/>
  <c r="Y69" i="4" s="1"/>
  <c r="V85" i="4"/>
  <c r="W85" i="4" s="1"/>
  <c r="Y85" i="4" s="1"/>
  <c r="V101" i="4"/>
  <c r="W101" i="4" s="1"/>
  <c r="Y101" i="4" s="1"/>
  <c r="V153" i="4"/>
  <c r="W153" i="4" s="1"/>
  <c r="Y153" i="4" s="1"/>
  <c r="V26" i="4"/>
  <c r="W26" i="4" s="1"/>
  <c r="Y26" i="4" s="1"/>
  <c r="V42" i="4"/>
  <c r="W42" i="4" s="1"/>
  <c r="Y42" i="4" s="1"/>
  <c r="V58" i="4"/>
  <c r="W58" i="4" s="1"/>
  <c r="Y58" i="4" s="1"/>
  <c r="V74" i="4"/>
  <c r="W74" i="4" s="1"/>
  <c r="Y74" i="4" s="1"/>
  <c r="V90" i="4"/>
  <c r="W90" i="4" s="1"/>
  <c r="Y90" i="4" s="1"/>
  <c r="V108" i="4"/>
  <c r="W108" i="4" s="1"/>
  <c r="Y108" i="4" s="1"/>
  <c r="V124" i="4"/>
  <c r="W124" i="4" s="1"/>
  <c r="Y124" i="4" s="1"/>
  <c r="V140" i="4"/>
  <c r="W140" i="4" s="1"/>
  <c r="Y140" i="4" s="1"/>
  <c r="V125" i="4"/>
  <c r="W125" i="4" s="1"/>
  <c r="Y125" i="4" s="1"/>
  <c r="V141" i="4"/>
  <c r="W141" i="4" s="1"/>
  <c r="Y141" i="4" s="1"/>
  <c r="V157" i="4"/>
  <c r="W157" i="4" s="1"/>
  <c r="Y157" i="4" s="1"/>
  <c r="V173" i="4"/>
  <c r="W173" i="4" s="1"/>
  <c r="Y173" i="4" s="1"/>
  <c r="V110" i="4"/>
  <c r="W110" i="4" s="1"/>
  <c r="Y110" i="4" s="1"/>
  <c r="V126" i="4"/>
  <c r="W126" i="4" s="1"/>
  <c r="Y126" i="4" s="1"/>
  <c r="V142" i="4"/>
  <c r="W142" i="4" s="1"/>
  <c r="Y142" i="4" s="1"/>
  <c r="V158" i="4"/>
  <c r="W158" i="4" s="1"/>
  <c r="Y158" i="4" s="1"/>
  <c r="V174" i="4"/>
  <c r="W174" i="4" s="1"/>
  <c r="Y174" i="4" s="1"/>
  <c r="V159" i="4"/>
  <c r="W159" i="4" s="1"/>
  <c r="Y159" i="4" s="1"/>
  <c r="V175" i="4"/>
  <c r="W175" i="4" s="1"/>
  <c r="Y175" i="4" s="1"/>
  <c r="V190" i="4"/>
  <c r="W190" i="4" s="1"/>
  <c r="Y190" i="4" s="1"/>
  <c r="V206" i="4"/>
  <c r="W206" i="4" s="1"/>
  <c r="Y206" i="4" s="1"/>
  <c r="V222" i="4"/>
  <c r="W222" i="4" s="1"/>
  <c r="Y222" i="4" s="1"/>
  <c r="V156" i="4"/>
  <c r="W156" i="4" s="1"/>
  <c r="Y156" i="4" s="1"/>
  <c r="V172" i="4"/>
  <c r="W172" i="4" s="1"/>
  <c r="Y172" i="4" s="1"/>
  <c r="V187" i="4"/>
  <c r="W187" i="4" s="1"/>
  <c r="Y187" i="4" s="1"/>
  <c r="V203" i="4"/>
  <c r="W203" i="4" s="1"/>
  <c r="Y203" i="4" s="1"/>
  <c r="V219" i="4"/>
  <c r="W219" i="4" s="1"/>
  <c r="Y219" i="4" s="1"/>
  <c r="V237" i="4"/>
  <c r="W237" i="4" s="1"/>
  <c r="Y237" i="4" s="1"/>
  <c r="V196" i="4"/>
  <c r="W196" i="4" s="1"/>
  <c r="Y196" i="4" s="1"/>
  <c r="V212" i="4"/>
  <c r="W212" i="4" s="1"/>
  <c r="Y212" i="4" s="1"/>
  <c r="V245" i="4"/>
  <c r="W245" i="4" s="1"/>
  <c r="Y245" i="4" s="1"/>
  <c r="V193" i="4"/>
  <c r="W193" i="4" s="1"/>
  <c r="Y193" i="4" s="1"/>
  <c r="V209" i="4"/>
  <c r="W209" i="4" s="1"/>
  <c r="Y209" i="4" s="1"/>
  <c r="V225" i="4"/>
  <c r="W225" i="4" s="1"/>
  <c r="Y225" i="4" s="1"/>
  <c r="V239" i="4"/>
  <c r="W239" i="4" s="1"/>
  <c r="Y239" i="4" s="1"/>
  <c r="V242" i="4"/>
  <c r="W242" i="4" s="1"/>
  <c r="Y242" i="4" s="1"/>
  <c r="V253" i="4"/>
  <c r="W253" i="4" s="1"/>
  <c r="Y253" i="4" s="1"/>
  <c r="V269" i="4"/>
  <c r="W269" i="4" s="1"/>
  <c r="Y269" i="4" s="1"/>
  <c r="V247" i="4"/>
  <c r="W247" i="4" s="1"/>
  <c r="Y247" i="4" s="1"/>
  <c r="V240" i="4"/>
  <c r="W240" i="4" s="1"/>
  <c r="Y240" i="4" s="1"/>
  <c r="V255" i="4"/>
  <c r="W255" i="4" s="1"/>
  <c r="Y255" i="4" s="1"/>
  <c r="V266" i="4"/>
  <c r="W266" i="4" s="1"/>
  <c r="Y266" i="4" s="1"/>
  <c r="V281" i="4"/>
  <c r="W281" i="4" s="1"/>
  <c r="Y281" i="4" s="1"/>
  <c r="V297" i="4"/>
  <c r="W297" i="4" s="1"/>
  <c r="Y297" i="4" s="1"/>
  <c r="V267" i="4"/>
  <c r="W267" i="4" s="1"/>
  <c r="Y267" i="4" s="1"/>
  <c r="V256" i="4"/>
  <c r="W256" i="4" s="1"/>
  <c r="Y256" i="4" s="1"/>
  <c r="V272" i="4"/>
  <c r="W272" i="4" s="1"/>
  <c r="Y272" i="4" s="1"/>
  <c r="V290" i="4"/>
  <c r="W290" i="4" s="1"/>
  <c r="Y290" i="4" s="1"/>
  <c r="V306" i="4"/>
  <c r="W306" i="4" s="1"/>
  <c r="Y306" i="4" s="1"/>
  <c r="V291" i="4"/>
  <c r="W291" i="4" s="1"/>
  <c r="Y291" i="4" s="1"/>
  <c r="V280" i="4"/>
  <c r="W280" i="4" s="1"/>
  <c r="Y280" i="4" s="1"/>
  <c r="V296" i="4"/>
  <c r="W296" i="4" s="1"/>
  <c r="Y296" i="4" s="1"/>
  <c r="V115" i="4"/>
  <c r="W115" i="4" s="1"/>
  <c r="Y115" i="4" s="1"/>
  <c r="V63" i="4"/>
  <c r="W63" i="4" s="1"/>
  <c r="Y63" i="4" s="1"/>
  <c r="V59" i="4"/>
  <c r="W59" i="4" s="1"/>
  <c r="Y59" i="4" s="1"/>
  <c r="V111" i="4"/>
  <c r="W111" i="4" s="1"/>
  <c r="Y111" i="4" s="1"/>
  <c r="V143" i="4"/>
  <c r="W143" i="4" s="1"/>
  <c r="Y143" i="4" s="1"/>
  <c r="V24" i="4"/>
  <c r="W24" i="4" s="1"/>
  <c r="Y24" i="4" s="1"/>
  <c r="V40" i="4"/>
  <c r="W40" i="4" s="1"/>
  <c r="Y40" i="4" s="1"/>
  <c r="V56" i="4"/>
  <c r="W56" i="4" s="1"/>
  <c r="Y56" i="4" s="1"/>
  <c r="V72" i="4"/>
  <c r="W72" i="4" s="1"/>
  <c r="Y72" i="4" s="1"/>
  <c r="V88" i="4"/>
  <c r="W88" i="4" s="1"/>
  <c r="Y88" i="4" s="1"/>
  <c r="V104" i="4"/>
  <c r="W104" i="4" s="1"/>
  <c r="Y104" i="4" s="1"/>
  <c r="V25" i="4"/>
  <c r="W25" i="4" s="1"/>
  <c r="Y25" i="4" s="1"/>
  <c r="V41" i="4"/>
  <c r="W41" i="4" s="1"/>
  <c r="Y41" i="4" s="1"/>
  <c r="V57" i="4"/>
  <c r="W57" i="4" s="1"/>
  <c r="Y57" i="4" s="1"/>
  <c r="V73" i="4"/>
  <c r="W73" i="4" s="1"/>
  <c r="Y73" i="4" s="1"/>
  <c r="V89" i="4"/>
  <c r="W89" i="4" s="1"/>
  <c r="Y89" i="4" s="1"/>
  <c r="V105" i="4"/>
  <c r="W105" i="4" s="1"/>
  <c r="Y105" i="4" s="1"/>
  <c r="V14" i="4"/>
  <c r="W14" i="4" s="1"/>
  <c r="Y14" i="4" s="1"/>
  <c r="V30" i="4"/>
  <c r="W30" i="4" s="1"/>
  <c r="Y30" i="4" s="1"/>
  <c r="V46" i="4"/>
  <c r="W46" i="4" s="1"/>
  <c r="Y46" i="4" s="1"/>
  <c r="V62" i="4"/>
  <c r="W62" i="4" s="1"/>
  <c r="Y62" i="4" s="1"/>
  <c r="V78" i="4"/>
  <c r="W78" i="4" s="1"/>
  <c r="Y78" i="4" s="1"/>
  <c r="V94" i="4"/>
  <c r="W94" i="4" s="1"/>
  <c r="Y94" i="4" s="1"/>
  <c r="V112" i="4"/>
  <c r="W112" i="4" s="1"/>
  <c r="Y112" i="4" s="1"/>
  <c r="V128" i="4"/>
  <c r="W128" i="4" s="1"/>
  <c r="Y128" i="4" s="1"/>
  <c r="V144" i="4"/>
  <c r="W144" i="4" s="1"/>
  <c r="Y144" i="4" s="1"/>
  <c r="V129" i="4"/>
  <c r="W129" i="4" s="1"/>
  <c r="Y129" i="4" s="1"/>
  <c r="V145" i="4"/>
  <c r="W145" i="4" s="1"/>
  <c r="Y145" i="4" s="1"/>
  <c r="V161" i="4"/>
  <c r="W161" i="4" s="1"/>
  <c r="Y161" i="4" s="1"/>
  <c r="V177" i="4"/>
  <c r="W177" i="4" s="1"/>
  <c r="Y177" i="4" s="1"/>
  <c r="V114" i="4"/>
  <c r="W114" i="4" s="1"/>
  <c r="Y114" i="4" s="1"/>
  <c r="V130" i="4"/>
  <c r="W130" i="4" s="1"/>
  <c r="Y130" i="4" s="1"/>
  <c r="V146" i="4"/>
  <c r="W146" i="4" s="1"/>
  <c r="Y146" i="4" s="1"/>
  <c r="V162" i="4"/>
  <c r="W162" i="4" s="1"/>
  <c r="Y162" i="4" s="1"/>
  <c r="V178" i="4"/>
  <c r="W178" i="4" s="1"/>
  <c r="Y178" i="4" s="1"/>
  <c r="V163" i="4"/>
  <c r="W163" i="4" s="1"/>
  <c r="Y163" i="4" s="1"/>
  <c r="V179" i="4"/>
  <c r="W179" i="4" s="1"/>
  <c r="Y179" i="4" s="1"/>
  <c r="V194" i="4"/>
  <c r="W194" i="4" s="1"/>
  <c r="Y194" i="4" s="1"/>
  <c r="V210" i="4"/>
  <c r="W210" i="4" s="1"/>
  <c r="Y210" i="4" s="1"/>
  <c r="V226" i="4"/>
  <c r="W226" i="4" s="1"/>
  <c r="Y226" i="4" s="1"/>
  <c r="V160" i="4"/>
  <c r="W160" i="4" s="1"/>
  <c r="Y160" i="4" s="1"/>
  <c r="V176" i="4"/>
  <c r="W176" i="4" s="1"/>
  <c r="Y176" i="4" s="1"/>
  <c r="V191" i="4"/>
  <c r="W191" i="4" s="1"/>
  <c r="Y191" i="4" s="1"/>
  <c r="V207" i="4"/>
  <c r="W207" i="4" s="1"/>
  <c r="Y207" i="4" s="1"/>
  <c r="V223" i="4"/>
  <c r="W223" i="4" s="1"/>
  <c r="Y223" i="4" s="1"/>
  <c r="V241" i="4"/>
  <c r="W241" i="4" s="1"/>
  <c r="Y241" i="4" s="1"/>
  <c r="V200" i="4"/>
  <c r="W200" i="4" s="1"/>
  <c r="Y200" i="4" s="1"/>
  <c r="V216" i="4"/>
  <c r="W216" i="4" s="1"/>
  <c r="Y216" i="4" s="1"/>
  <c r="V249" i="4"/>
  <c r="W249" i="4" s="1"/>
  <c r="Y249" i="4" s="1"/>
  <c r="V197" i="4"/>
  <c r="W197" i="4" s="1"/>
  <c r="Y197" i="4" s="1"/>
  <c r="V213" i="4"/>
  <c r="W213" i="4" s="1"/>
  <c r="Y213" i="4" s="1"/>
  <c r="V229" i="4"/>
  <c r="W229" i="4" s="1"/>
  <c r="Y229" i="4" s="1"/>
  <c r="V230" i="4"/>
  <c r="W230" i="4" s="1"/>
  <c r="Y230" i="4" s="1"/>
  <c r="V246" i="4"/>
  <c r="W246" i="4" s="1"/>
  <c r="Y246" i="4" s="1"/>
  <c r="V257" i="4"/>
  <c r="W257" i="4" s="1"/>
  <c r="Y257" i="4" s="1"/>
  <c r="V273" i="4"/>
  <c r="W273" i="4" s="1"/>
  <c r="Y273" i="4" s="1"/>
  <c r="V228" i="4"/>
  <c r="W228" i="4" s="1"/>
  <c r="Y228" i="4" s="1"/>
  <c r="V244" i="4"/>
  <c r="W244" i="4" s="1"/>
  <c r="Y244" i="4" s="1"/>
  <c r="V259" i="4"/>
  <c r="W259" i="4" s="1"/>
  <c r="Y259" i="4" s="1"/>
  <c r="V270" i="4"/>
  <c r="W270" i="4" s="1"/>
  <c r="Y270" i="4" s="1"/>
  <c r="V285" i="4"/>
  <c r="W285" i="4" s="1"/>
  <c r="Y285" i="4" s="1"/>
  <c r="V301" i="4"/>
  <c r="W301" i="4" s="1"/>
  <c r="Y301" i="4" s="1"/>
  <c r="V271" i="4"/>
  <c r="W271" i="4" s="1"/>
  <c r="Y271" i="4" s="1"/>
  <c r="V260" i="4"/>
  <c r="W260" i="4" s="1"/>
  <c r="Y260" i="4" s="1"/>
  <c r="V276" i="4"/>
  <c r="W276" i="4" s="1"/>
  <c r="Y276" i="4" s="1"/>
  <c r="V294" i="4"/>
  <c r="W294" i="4" s="1"/>
  <c r="Y294" i="4" s="1"/>
  <c r="V279" i="4"/>
  <c r="W279" i="4" s="1"/>
  <c r="Y279" i="4" s="1"/>
  <c r="V295" i="4"/>
  <c r="W295" i="4" s="1"/>
  <c r="Y295" i="4" s="1"/>
  <c r="V284" i="4"/>
  <c r="W284" i="4" s="1"/>
  <c r="Y284" i="4" s="1"/>
  <c r="V300" i="4"/>
  <c r="W300" i="4" s="1"/>
  <c r="Y300" i="4" s="1"/>
  <c r="V15" i="4"/>
  <c r="W15" i="4" s="1"/>
  <c r="Y15" i="4" s="1"/>
  <c r="V79" i="4"/>
  <c r="W79" i="4" s="1"/>
  <c r="Y79" i="4" s="1"/>
  <c r="V11" i="4"/>
  <c r="V75" i="4"/>
  <c r="W75" i="4" s="1"/>
  <c r="Y75" i="4" s="1"/>
  <c r="V149" i="4"/>
  <c r="W149" i="4" s="1"/>
  <c r="Y149" i="4" s="1"/>
  <c r="V12" i="4"/>
  <c r="W12" i="4" s="1"/>
  <c r="Y12" i="4" s="1"/>
  <c r="V28" i="4"/>
  <c r="W28" i="4" s="1"/>
  <c r="Y28" i="4" s="1"/>
  <c r="V44" i="4"/>
  <c r="W44" i="4" s="1"/>
  <c r="Y44" i="4" s="1"/>
  <c r="V60" i="4"/>
  <c r="W60" i="4" s="1"/>
  <c r="Y60" i="4" s="1"/>
  <c r="V76" i="4"/>
  <c r="W76" i="4" s="1"/>
  <c r="Y76" i="4" s="1"/>
  <c r="V92" i="4"/>
  <c r="W92" i="4" s="1"/>
  <c r="Y92" i="4" s="1"/>
  <c r="V13" i="4"/>
  <c r="W13" i="4" s="1"/>
  <c r="Y13" i="4" s="1"/>
  <c r="V29" i="4"/>
  <c r="W29" i="4" s="1"/>
  <c r="Y29" i="4" s="1"/>
  <c r="V45" i="4"/>
  <c r="W45" i="4" s="1"/>
  <c r="Y45" i="4" s="1"/>
  <c r="V61" i="4"/>
  <c r="W61" i="4" s="1"/>
  <c r="Y61" i="4" s="1"/>
  <c r="V77" i="4"/>
  <c r="W77" i="4" s="1"/>
  <c r="Y77" i="4" s="1"/>
  <c r="V93" i="4"/>
  <c r="W93" i="4" s="1"/>
  <c r="Y93" i="4" s="1"/>
  <c r="V109" i="4"/>
  <c r="W109" i="4" s="1"/>
  <c r="Y109" i="4" s="1"/>
  <c r="V18" i="4"/>
  <c r="W18" i="4" s="1"/>
  <c r="Y18" i="4" s="1"/>
  <c r="V34" i="4"/>
  <c r="W34" i="4" s="1"/>
  <c r="Y34" i="4" s="1"/>
  <c r="V50" i="4"/>
  <c r="W50" i="4" s="1"/>
  <c r="Y50" i="4" s="1"/>
  <c r="V66" i="4"/>
  <c r="W66" i="4" s="1"/>
  <c r="Y66" i="4" s="1"/>
  <c r="V82" i="4"/>
  <c r="W82" i="4" s="1"/>
  <c r="Y82" i="4" s="1"/>
  <c r="V98" i="4"/>
  <c r="W98" i="4" s="1"/>
  <c r="Y98" i="4" s="1"/>
  <c r="V116" i="4"/>
  <c r="W116" i="4" s="1"/>
  <c r="Y116" i="4" s="1"/>
  <c r="V132" i="4"/>
  <c r="W132" i="4" s="1"/>
  <c r="Y132" i="4" s="1"/>
  <c r="V117" i="4"/>
  <c r="W117" i="4" s="1"/>
  <c r="Y117" i="4" s="1"/>
  <c r="V133" i="4"/>
  <c r="W133" i="4" s="1"/>
  <c r="Y133" i="4" s="1"/>
  <c r="V147" i="4"/>
  <c r="W147" i="4" s="1"/>
  <c r="Y147" i="4" s="1"/>
  <c r="V165" i="4"/>
  <c r="W165" i="4" s="1"/>
  <c r="Y165" i="4" s="1"/>
  <c r="V181" i="4"/>
  <c r="W181" i="4" s="1"/>
  <c r="Y181" i="4" s="1"/>
  <c r="V118" i="4"/>
  <c r="W118" i="4" s="1"/>
  <c r="Y118" i="4" s="1"/>
  <c r="V134" i="4"/>
  <c r="W134" i="4" s="1"/>
  <c r="Y134" i="4" s="1"/>
  <c r="V150" i="4"/>
  <c r="W150" i="4" s="1"/>
  <c r="Y150" i="4" s="1"/>
  <c r="V166" i="4"/>
  <c r="W166" i="4" s="1"/>
  <c r="Y166" i="4" s="1"/>
  <c r="V182" i="4"/>
  <c r="W182" i="4" s="1"/>
  <c r="Y182" i="4" s="1"/>
  <c r="V167" i="4"/>
  <c r="W167" i="4" s="1"/>
  <c r="Y167" i="4" s="1"/>
  <c r="V183" i="4"/>
  <c r="W183" i="4" s="1"/>
  <c r="Y183" i="4" s="1"/>
  <c r="V198" i="4"/>
  <c r="W198" i="4" s="1"/>
  <c r="Y198" i="4" s="1"/>
  <c r="V214" i="4"/>
  <c r="W214" i="4" s="1"/>
  <c r="Y214" i="4" s="1"/>
  <c r="V148" i="4"/>
  <c r="W148" i="4" s="1"/>
  <c r="Y148" i="4" s="1"/>
  <c r="V164" i="4"/>
  <c r="W164" i="4" s="1"/>
  <c r="Y164" i="4" s="1"/>
  <c r="V180" i="4"/>
  <c r="W180" i="4" s="1"/>
  <c r="Y180" i="4" s="1"/>
  <c r="V195" i="4"/>
  <c r="W195" i="4" s="1"/>
  <c r="Y195" i="4" s="1"/>
  <c r="V211" i="4"/>
  <c r="W211" i="4" s="1"/>
  <c r="Y211" i="4" s="1"/>
  <c r="V227" i="4"/>
  <c r="W227" i="4" s="1"/>
  <c r="Y227" i="4" s="1"/>
  <c r="V188" i="4"/>
  <c r="W188" i="4" s="1"/>
  <c r="Y188" i="4" s="1"/>
  <c r="V204" i="4"/>
  <c r="W204" i="4" s="1"/>
  <c r="Y204" i="4" s="1"/>
  <c r="V220" i="4"/>
  <c r="W220" i="4" s="1"/>
  <c r="Y220" i="4" s="1"/>
  <c r="V185" i="4"/>
  <c r="W185" i="4" s="1"/>
  <c r="Y185" i="4" s="1"/>
  <c r="V201" i="4"/>
  <c r="W201" i="4" s="1"/>
  <c r="Y201" i="4" s="1"/>
  <c r="V217" i="4"/>
  <c r="W217" i="4" s="1"/>
  <c r="Y217" i="4" s="1"/>
  <c r="V231" i="4"/>
  <c r="W231" i="4" s="1"/>
  <c r="Y231" i="4" s="1"/>
  <c r="V234" i="4"/>
  <c r="W234" i="4" s="1"/>
  <c r="Y234" i="4" s="1"/>
  <c r="V250" i="4"/>
  <c r="W250" i="4" s="1"/>
  <c r="Y250" i="4" s="1"/>
  <c r="V261" i="4"/>
  <c r="W261" i="4" s="1"/>
  <c r="Y261" i="4" s="1"/>
  <c r="V277" i="4"/>
  <c r="W277" i="4" s="1"/>
  <c r="Y277" i="4" s="1"/>
  <c r="V232" i="4"/>
  <c r="W232" i="4" s="1"/>
  <c r="Y232" i="4" s="1"/>
  <c r="V248" i="4"/>
  <c r="W248" i="4" s="1"/>
  <c r="Y248" i="4" s="1"/>
  <c r="V258" i="4"/>
  <c r="W258" i="4" s="1"/>
  <c r="Y258" i="4" s="1"/>
  <c r="V274" i="4"/>
  <c r="W274" i="4" s="1"/>
  <c r="Y274" i="4" s="1"/>
  <c r="V289" i="4"/>
  <c r="W289" i="4" s="1"/>
  <c r="Y289" i="4" s="1"/>
  <c r="V305" i="4"/>
  <c r="W305" i="4" s="1"/>
  <c r="Y305" i="4" s="1"/>
  <c r="V275" i="4"/>
  <c r="W275" i="4" s="1"/>
  <c r="Y275" i="4" s="1"/>
  <c r="V264" i="4"/>
  <c r="W264" i="4" s="1"/>
  <c r="Y264" i="4" s="1"/>
  <c r="V282" i="4"/>
  <c r="W282" i="4" s="1"/>
  <c r="Y282" i="4" s="1"/>
  <c r="V298" i="4"/>
  <c r="W298" i="4" s="1"/>
  <c r="Y298" i="4" s="1"/>
  <c r="V283" i="4"/>
  <c r="W283" i="4" s="1"/>
  <c r="Y283" i="4" s="1"/>
  <c r="V299" i="4"/>
  <c r="W299" i="4" s="1"/>
  <c r="Y299" i="4" s="1"/>
  <c r="V288" i="4"/>
  <c r="W288" i="4" s="1"/>
  <c r="Y288" i="4" s="1"/>
  <c r="V304" i="4"/>
  <c r="W304" i="4" s="1"/>
  <c r="Y304" i="4" s="1"/>
  <c r="V31" i="4"/>
  <c r="W31" i="4" s="1"/>
  <c r="Y31" i="4" s="1"/>
  <c r="V95" i="4"/>
  <c r="W95" i="4" s="1"/>
  <c r="Y95" i="4" s="1"/>
  <c r="R38" i="3"/>
  <c r="R102" i="3"/>
  <c r="T301" i="3"/>
  <c r="T293" i="3"/>
  <c r="T288" i="3"/>
  <c r="T299" i="3"/>
  <c r="T291" i="3"/>
  <c r="T305" i="3"/>
  <c r="T297" i="3"/>
  <c r="T282" i="3"/>
  <c r="T280" i="3"/>
  <c r="T278" i="3"/>
  <c r="T276" i="3"/>
  <c r="T274" i="3"/>
  <c r="T287" i="3"/>
  <c r="T242" i="3"/>
  <c r="T303" i="3"/>
  <c r="T283" i="3"/>
  <c r="T272" i="3"/>
  <c r="T270" i="3"/>
  <c r="T268" i="3"/>
  <c r="T266" i="3"/>
  <c r="T295" i="3"/>
  <c r="T257" i="3"/>
  <c r="T249" i="3"/>
  <c r="T247" i="3"/>
  <c r="T245" i="3"/>
  <c r="T243" i="3"/>
  <c r="T263" i="3"/>
  <c r="T255" i="3"/>
  <c r="T238" i="3"/>
  <c r="T261" i="3"/>
  <c r="T259" i="3"/>
  <c r="T230" i="3"/>
  <c r="T222" i="3"/>
  <c r="T214" i="3"/>
  <c r="T206" i="3"/>
  <c r="T200" i="3"/>
  <c r="T169" i="3"/>
  <c r="T164" i="3"/>
  <c r="T161" i="3"/>
  <c r="T156" i="3"/>
  <c r="T153" i="3"/>
  <c r="T148" i="3"/>
  <c r="T145" i="3"/>
  <c r="T140" i="3"/>
  <c r="T137" i="3"/>
  <c r="T132" i="3"/>
  <c r="T129" i="3"/>
  <c r="T236" i="3"/>
  <c r="T228" i="3"/>
  <c r="T220" i="3"/>
  <c r="T212" i="3"/>
  <c r="T204" i="3"/>
  <c r="T170" i="3"/>
  <c r="T167" i="3"/>
  <c r="T159" i="3"/>
  <c r="T151" i="3"/>
  <c r="T146" i="3"/>
  <c r="T143" i="3"/>
  <c r="T138" i="3"/>
  <c r="T97" i="3"/>
  <c r="T253" i="3"/>
  <c r="T251" i="3"/>
  <c r="T234" i="3"/>
  <c r="T226" i="3"/>
  <c r="T218" i="3"/>
  <c r="T210" i="3"/>
  <c r="T202" i="3"/>
  <c r="T168" i="3"/>
  <c r="T160" i="3"/>
  <c r="T152" i="3"/>
  <c r="T144" i="3"/>
  <c r="T216" i="3"/>
  <c r="T147" i="3"/>
  <c r="T142" i="3"/>
  <c r="T134" i="3"/>
  <c r="T131" i="3"/>
  <c r="T126" i="3"/>
  <c r="T124" i="3"/>
  <c r="T208" i="3"/>
  <c r="T199" i="3"/>
  <c r="T195" i="3"/>
  <c r="T191" i="3"/>
  <c r="T187" i="3"/>
  <c r="T183" i="3"/>
  <c r="T179" i="3"/>
  <c r="T175" i="3"/>
  <c r="T171" i="3"/>
  <c r="T166" i="3"/>
  <c r="T139" i="3"/>
  <c r="T128" i="3"/>
  <c r="T232" i="3"/>
  <c r="T163" i="3"/>
  <c r="T158" i="3"/>
  <c r="T185" i="3"/>
  <c r="T155" i="3"/>
  <c r="T136" i="3"/>
  <c r="T68" i="3"/>
  <c r="T66" i="3"/>
  <c r="T64" i="3"/>
  <c r="T62" i="3"/>
  <c r="T60" i="3"/>
  <c r="T58" i="3"/>
  <c r="T56" i="3"/>
  <c r="T54" i="3"/>
  <c r="T52" i="3"/>
  <c r="T50" i="3"/>
  <c r="T48" i="3"/>
  <c r="T46" i="3"/>
  <c r="T44" i="3"/>
  <c r="T36" i="3"/>
  <c r="T28" i="3"/>
  <c r="T20" i="3"/>
  <c r="T197" i="3"/>
  <c r="T181" i="3"/>
  <c r="T122" i="3"/>
  <c r="T118" i="3"/>
  <c r="T114" i="3"/>
  <c r="T110" i="3"/>
  <c r="T102" i="3"/>
  <c r="T98" i="3"/>
  <c r="T95" i="3"/>
  <c r="T93" i="3"/>
  <c r="T91" i="3"/>
  <c r="T89" i="3"/>
  <c r="T87" i="3"/>
  <c r="T85" i="3"/>
  <c r="T83" i="3"/>
  <c r="T81" i="3"/>
  <c r="T79" i="3"/>
  <c r="T77" i="3"/>
  <c r="T75" i="3"/>
  <c r="T73" i="3"/>
  <c r="T71" i="3"/>
  <c r="T38" i="3"/>
  <c r="T224" i="3"/>
  <c r="T189" i="3"/>
  <c r="T173" i="3"/>
  <c r="T150" i="3"/>
  <c r="T120" i="3"/>
  <c r="T116" i="3"/>
  <c r="T112" i="3"/>
  <c r="T108" i="3"/>
  <c r="T193" i="3"/>
  <c r="T177" i="3"/>
  <c r="T40" i="3"/>
  <c r="T32" i="3"/>
  <c r="T24" i="3"/>
  <c r="T16" i="3"/>
  <c r="T34" i="3"/>
  <c r="T26" i="3"/>
  <c r="T42" i="3"/>
  <c r="T100" i="3"/>
  <c r="T11" i="3"/>
  <c r="T104" i="3"/>
  <c r="T18" i="3"/>
  <c r="R302" i="3"/>
  <c r="T302" i="3" s="1"/>
  <c r="R294" i="3"/>
  <c r="T294" i="3" s="1"/>
  <c r="R300" i="3"/>
  <c r="T300" i="3" s="1"/>
  <c r="R292" i="3"/>
  <c r="T292" i="3" s="1"/>
  <c r="R284" i="3"/>
  <c r="T284" i="3" s="1"/>
  <c r="R306" i="3"/>
  <c r="T306" i="3" s="1"/>
  <c r="R298" i="3"/>
  <c r="T298" i="3" s="1"/>
  <c r="R289" i="3"/>
  <c r="T289" i="3" s="1"/>
  <c r="R285" i="3"/>
  <c r="T285" i="3" s="1"/>
  <c r="R281" i="3"/>
  <c r="T281" i="3" s="1"/>
  <c r="R279" i="3"/>
  <c r="T279" i="3" s="1"/>
  <c r="R277" i="3"/>
  <c r="T277" i="3" s="1"/>
  <c r="R275" i="3"/>
  <c r="T275" i="3" s="1"/>
  <c r="R273" i="3"/>
  <c r="T273" i="3" s="1"/>
  <c r="R296" i="3"/>
  <c r="T296" i="3" s="1"/>
  <c r="R286" i="3"/>
  <c r="T286" i="3" s="1"/>
  <c r="R265" i="3"/>
  <c r="T265" i="3" s="1"/>
  <c r="R258" i="3"/>
  <c r="T258" i="3" s="1"/>
  <c r="R239" i="3"/>
  <c r="T239" i="3" s="1"/>
  <c r="R304" i="3"/>
  <c r="T304" i="3" s="1"/>
  <c r="R267" i="3"/>
  <c r="T267" i="3" s="1"/>
  <c r="R264" i="3"/>
  <c r="T264" i="3" s="1"/>
  <c r="R256" i="3"/>
  <c r="R250" i="3"/>
  <c r="T250" i="3" s="1"/>
  <c r="R248" i="3"/>
  <c r="T248" i="3" s="1"/>
  <c r="R246" i="3"/>
  <c r="T246" i="3" s="1"/>
  <c r="R244" i="3"/>
  <c r="T244" i="3" s="1"/>
  <c r="R262" i="3"/>
  <c r="T262" i="3" s="1"/>
  <c r="R241" i="3"/>
  <c r="T241" i="3" s="1"/>
  <c r="R290" i="3"/>
  <c r="T290" i="3" s="1"/>
  <c r="R269" i="3"/>
  <c r="T269" i="3" s="1"/>
  <c r="R260" i="3"/>
  <c r="T260" i="3" s="1"/>
  <c r="R240" i="3"/>
  <c r="T240" i="3" s="1"/>
  <c r="R231" i="3"/>
  <c r="T231" i="3" s="1"/>
  <c r="R223" i="3"/>
  <c r="T223" i="3" s="1"/>
  <c r="R215" i="3"/>
  <c r="T215" i="3" s="1"/>
  <c r="R207" i="3"/>
  <c r="T207" i="3" s="1"/>
  <c r="R198" i="3"/>
  <c r="T198" i="3" s="1"/>
  <c r="R196" i="3"/>
  <c r="T196" i="3" s="1"/>
  <c r="R194" i="3"/>
  <c r="T194" i="3" s="1"/>
  <c r="R192" i="3"/>
  <c r="T192" i="3" s="1"/>
  <c r="R190" i="3"/>
  <c r="T190" i="3" s="1"/>
  <c r="R188" i="3"/>
  <c r="T188" i="3" s="1"/>
  <c r="R186" i="3"/>
  <c r="T186" i="3" s="1"/>
  <c r="R184" i="3"/>
  <c r="T184" i="3" s="1"/>
  <c r="R182" i="3"/>
  <c r="T182" i="3" s="1"/>
  <c r="R180" i="3"/>
  <c r="T180" i="3" s="1"/>
  <c r="R178" i="3"/>
  <c r="T178" i="3" s="1"/>
  <c r="R176" i="3"/>
  <c r="T176" i="3" s="1"/>
  <c r="R174" i="3"/>
  <c r="T174" i="3" s="1"/>
  <c r="R172" i="3"/>
  <c r="T172" i="3" s="1"/>
  <c r="R237" i="3"/>
  <c r="T237" i="3" s="1"/>
  <c r="R229" i="3"/>
  <c r="T229" i="3" s="1"/>
  <c r="R221" i="3"/>
  <c r="T221" i="3" s="1"/>
  <c r="R213" i="3"/>
  <c r="T213" i="3" s="1"/>
  <c r="R205" i="3"/>
  <c r="T205" i="3" s="1"/>
  <c r="R271" i="3"/>
  <c r="T271" i="3" s="1"/>
  <c r="R254" i="3"/>
  <c r="T254" i="3" s="1"/>
  <c r="R235" i="3"/>
  <c r="T235" i="3" s="1"/>
  <c r="R227" i="3"/>
  <c r="T227" i="3" s="1"/>
  <c r="R219" i="3"/>
  <c r="T219" i="3" s="1"/>
  <c r="R211" i="3"/>
  <c r="T211" i="3" s="1"/>
  <c r="R203" i="3"/>
  <c r="T203" i="3" s="1"/>
  <c r="R225" i="3"/>
  <c r="T225" i="3" s="1"/>
  <c r="R154" i="3"/>
  <c r="T154" i="3" s="1"/>
  <c r="R141" i="3"/>
  <c r="T141" i="3" s="1"/>
  <c r="R217" i="3"/>
  <c r="T217" i="3" s="1"/>
  <c r="R165" i="3"/>
  <c r="T165" i="3" s="1"/>
  <c r="R127" i="3"/>
  <c r="T127" i="3" s="1"/>
  <c r="R125" i="3"/>
  <c r="T125" i="3" s="1"/>
  <c r="R123" i="3"/>
  <c r="T123" i="3" s="1"/>
  <c r="R121" i="3"/>
  <c r="T121" i="3" s="1"/>
  <c r="R119" i="3"/>
  <c r="T119" i="3" s="1"/>
  <c r="R117" i="3"/>
  <c r="T117" i="3" s="1"/>
  <c r="R115" i="3"/>
  <c r="T115" i="3" s="1"/>
  <c r="R113" i="3"/>
  <c r="T113" i="3" s="1"/>
  <c r="R111" i="3"/>
  <c r="T111" i="3" s="1"/>
  <c r="R109" i="3"/>
  <c r="R107" i="3"/>
  <c r="T107" i="3" s="1"/>
  <c r="R105" i="3"/>
  <c r="T105" i="3" s="1"/>
  <c r="R103" i="3"/>
  <c r="T103" i="3" s="1"/>
  <c r="R101" i="3"/>
  <c r="T101" i="3" s="1"/>
  <c r="R99" i="3"/>
  <c r="T99" i="3" s="1"/>
  <c r="R69" i="3"/>
  <c r="T69" i="3" s="1"/>
  <c r="R209" i="3"/>
  <c r="T209" i="3" s="1"/>
  <c r="R157" i="3"/>
  <c r="T157" i="3" s="1"/>
  <c r="R135" i="3"/>
  <c r="T135" i="3" s="1"/>
  <c r="R201" i="3"/>
  <c r="T201" i="3" s="1"/>
  <c r="R41" i="3"/>
  <c r="T41" i="3" s="1"/>
  <c r="R33" i="3"/>
  <c r="T33" i="3" s="1"/>
  <c r="R25" i="3"/>
  <c r="T25" i="3" s="1"/>
  <c r="R133" i="3"/>
  <c r="T133" i="3" s="1"/>
  <c r="R67" i="3"/>
  <c r="T67" i="3" s="1"/>
  <c r="R65" i="3"/>
  <c r="T65" i="3" s="1"/>
  <c r="R63" i="3"/>
  <c r="T63" i="3" s="1"/>
  <c r="R61" i="3"/>
  <c r="T61" i="3" s="1"/>
  <c r="R59" i="3"/>
  <c r="T59" i="3" s="1"/>
  <c r="R57" i="3"/>
  <c r="T57" i="3" s="1"/>
  <c r="R55" i="3"/>
  <c r="T55" i="3" s="1"/>
  <c r="R53" i="3"/>
  <c r="T53" i="3" s="1"/>
  <c r="R51" i="3"/>
  <c r="T51" i="3" s="1"/>
  <c r="R49" i="3"/>
  <c r="T49" i="3" s="1"/>
  <c r="R47" i="3"/>
  <c r="T47" i="3" s="1"/>
  <c r="R45" i="3"/>
  <c r="T45" i="3" s="1"/>
  <c r="R43" i="3"/>
  <c r="T43" i="3" s="1"/>
  <c r="R35" i="3"/>
  <c r="T35" i="3" s="1"/>
  <c r="R27" i="3"/>
  <c r="T27" i="3" s="1"/>
  <c r="R19" i="3"/>
  <c r="T19" i="3" s="1"/>
  <c r="R252" i="3"/>
  <c r="T252" i="3" s="1"/>
  <c r="R233" i="3"/>
  <c r="T233" i="3" s="1"/>
  <c r="R162" i="3"/>
  <c r="T162" i="3" s="1"/>
  <c r="R149" i="3"/>
  <c r="T149" i="3" s="1"/>
  <c r="R130" i="3"/>
  <c r="T130" i="3" s="1"/>
  <c r="R96" i="3"/>
  <c r="T96" i="3" s="1"/>
  <c r="R94" i="3"/>
  <c r="T94" i="3" s="1"/>
  <c r="R92" i="3"/>
  <c r="T92" i="3" s="1"/>
  <c r="R90" i="3"/>
  <c r="T90" i="3" s="1"/>
  <c r="R88" i="3"/>
  <c r="T88" i="3" s="1"/>
  <c r="R86" i="3"/>
  <c r="T86" i="3" s="1"/>
  <c r="R84" i="3"/>
  <c r="T84" i="3" s="1"/>
  <c r="R82" i="3"/>
  <c r="T82" i="3" s="1"/>
  <c r="R80" i="3"/>
  <c r="T80" i="3" s="1"/>
  <c r="R78" i="3"/>
  <c r="T78" i="3" s="1"/>
  <c r="R76" i="3"/>
  <c r="T76" i="3" s="1"/>
  <c r="R74" i="3"/>
  <c r="T74" i="3" s="1"/>
  <c r="R72" i="3"/>
  <c r="T72" i="3" s="1"/>
  <c r="R70" i="3"/>
  <c r="T70" i="3" s="1"/>
  <c r="R37" i="3"/>
  <c r="T37" i="3" s="1"/>
  <c r="R29" i="3"/>
  <c r="T29" i="3" s="1"/>
  <c r="R21" i="3"/>
  <c r="T21" i="3" s="1"/>
  <c r="R23" i="3"/>
  <c r="T23" i="3" s="1"/>
  <c r="R15" i="3"/>
  <c r="T15" i="3" s="1"/>
  <c r="R17" i="3"/>
  <c r="T17" i="3" s="1"/>
  <c r="R14" i="3"/>
  <c r="T14" i="3" s="1"/>
  <c r="R31" i="3"/>
  <c r="T31" i="3" s="1"/>
  <c r="R12" i="3"/>
  <c r="T12" i="3" s="1"/>
  <c r="R39" i="3"/>
  <c r="T39" i="3" s="1"/>
  <c r="R106" i="3"/>
  <c r="T106" i="3" s="1"/>
  <c r="R13" i="3"/>
  <c r="T13" i="3" s="1"/>
  <c r="R22" i="3"/>
  <c r="T22" i="3" s="1"/>
  <c r="R30" i="3"/>
  <c r="T30" i="3" s="1"/>
  <c r="S304" i="2"/>
  <c r="S300" i="2"/>
  <c r="S296" i="2"/>
  <c r="S292" i="2"/>
  <c r="S288" i="2"/>
  <c r="S284" i="2"/>
  <c r="S280" i="2"/>
  <c r="S303" i="2"/>
  <c r="S299" i="2"/>
  <c r="S295" i="2"/>
  <c r="S291" i="2"/>
  <c r="S287" i="2"/>
  <c r="S283" i="2"/>
  <c r="S279" i="2"/>
  <c r="S306" i="2"/>
  <c r="S302" i="2"/>
  <c r="S298" i="2"/>
  <c r="S294" i="2"/>
  <c r="S290" i="2"/>
  <c r="S286" i="2"/>
  <c r="S282" i="2"/>
  <c r="S276" i="2"/>
  <c r="S272" i="2"/>
  <c r="S268" i="2"/>
  <c r="S264" i="2"/>
  <c r="S260" i="2"/>
  <c r="S275" i="2"/>
  <c r="S271" i="2"/>
  <c r="S267" i="2"/>
  <c r="S263" i="2"/>
  <c r="S305" i="2"/>
  <c r="S301" i="2"/>
  <c r="S297" i="2"/>
  <c r="S293" i="2"/>
  <c r="S289" i="2"/>
  <c r="S285" i="2"/>
  <c r="S281" i="2"/>
  <c r="S258" i="2"/>
  <c r="S254" i="2"/>
  <c r="S250" i="2"/>
  <c r="S246" i="2"/>
  <c r="S277" i="2"/>
  <c r="S273" i="2"/>
  <c r="S269" i="2"/>
  <c r="S265" i="2"/>
  <c r="S278" i="2"/>
  <c r="S274" i="2"/>
  <c r="S270" i="2"/>
  <c r="S266" i="2"/>
  <c r="S256" i="2"/>
  <c r="S252" i="2"/>
  <c r="S248" i="2"/>
  <c r="S243" i="2"/>
  <c r="S239" i="2"/>
  <c r="S235" i="2"/>
  <c r="S231" i="2"/>
  <c r="S227" i="2"/>
  <c r="S223" i="2"/>
  <c r="S219" i="2"/>
  <c r="S215" i="2"/>
  <c r="S211" i="2"/>
  <c r="S242" i="2"/>
  <c r="S238" i="2"/>
  <c r="S234" i="2"/>
  <c r="S230" i="2"/>
  <c r="S226" i="2"/>
  <c r="S222" i="2"/>
  <c r="S218" i="2"/>
  <c r="S214" i="2"/>
  <c r="S210" i="2"/>
  <c r="S206" i="2"/>
  <c r="S262" i="2"/>
  <c r="S257" i="2"/>
  <c r="S255" i="2"/>
  <c r="S253" i="2"/>
  <c r="S251" i="2"/>
  <c r="S249" i="2"/>
  <c r="S247" i="2"/>
  <c r="S245" i="2"/>
  <c r="S241" i="2"/>
  <c r="S237" i="2"/>
  <c r="S233" i="2"/>
  <c r="S229" i="2"/>
  <c r="S225" i="2"/>
  <c r="S221" i="2"/>
  <c r="S217" i="2"/>
  <c r="S213" i="2"/>
  <c r="S209" i="2"/>
  <c r="S259" i="2"/>
  <c r="S205" i="2"/>
  <c r="S244" i="2"/>
  <c r="S240" i="2"/>
  <c r="S236" i="2"/>
  <c r="S232" i="2"/>
  <c r="S228" i="2"/>
  <c r="S224" i="2"/>
  <c r="S220" i="2"/>
  <c r="S216" i="2"/>
  <c r="S212" i="2"/>
  <c r="S208" i="2"/>
  <c r="S204" i="2"/>
  <c r="S207" i="2"/>
  <c r="S203" i="2"/>
  <c r="S199" i="2"/>
  <c r="S195" i="2"/>
  <c r="S191" i="2"/>
  <c r="S187" i="2"/>
  <c r="S183" i="2"/>
  <c r="S179" i="2"/>
  <c r="S175" i="2"/>
  <c r="S171" i="2"/>
  <c r="S167" i="2"/>
  <c r="S261" i="2"/>
  <c r="S166" i="2"/>
  <c r="S162" i="2"/>
  <c r="S158" i="2"/>
  <c r="S154" i="2"/>
  <c r="S150" i="2"/>
  <c r="S146" i="2"/>
  <c r="S201" i="2"/>
  <c r="S197" i="2"/>
  <c r="S193" i="2"/>
  <c r="S189" i="2"/>
  <c r="S185" i="2"/>
  <c r="S181" i="2"/>
  <c r="S177" i="2"/>
  <c r="S173" i="2"/>
  <c r="S169" i="2"/>
  <c r="S165" i="2"/>
  <c r="S161" i="2"/>
  <c r="S157" i="2"/>
  <c r="S196" i="2"/>
  <c r="S188" i="2"/>
  <c r="S180" i="2"/>
  <c r="S172" i="2"/>
  <c r="S164" i="2"/>
  <c r="S160" i="2"/>
  <c r="S155" i="2"/>
  <c r="S153" i="2"/>
  <c r="S151" i="2"/>
  <c r="S149" i="2"/>
  <c r="S147" i="2"/>
  <c r="S145" i="2"/>
  <c r="S143" i="2"/>
  <c r="S141" i="2"/>
  <c r="S137" i="2"/>
  <c r="S133" i="2"/>
  <c r="S129" i="2"/>
  <c r="S125" i="2"/>
  <c r="S121" i="2"/>
  <c r="S117" i="2"/>
  <c r="S113" i="2"/>
  <c r="S109" i="2"/>
  <c r="S105" i="2"/>
  <c r="S101" i="2"/>
  <c r="S97" i="2"/>
  <c r="S93" i="2"/>
  <c r="S89" i="2"/>
  <c r="S85" i="2"/>
  <c r="S81" i="2"/>
  <c r="S77" i="2"/>
  <c r="S73" i="2"/>
  <c r="S69" i="2"/>
  <c r="S65" i="2"/>
  <c r="S61" i="2"/>
  <c r="S198" i="2"/>
  <c r="S190" i="2"/>
  <c r="S182" i="2"/>
  <c r="S174" i="2"/>
  <c r="S140" i="2"/>
  <c r="S136" i="2"/>
  <c r="S132" i="2"/>
  <c r="S128" i="2"/>
  <c r="S124" i="2"/>
  <c r="S120" i="2"/>
  <c r="S116" i="2"/>
  <c r="S112" i="2"/>
  <c r="S108" i="2"/>
  <c r="S104" i="2"/>
  <c r="S100" i="2"/>
  <c r="S96" i="2"/>
  <c r="S92" i="2"/>
  <c r="S88" i="2"/>
  <c r="S84" i="2"/>
  <c r="S80" i="2"/>
  <c r="S76" i="2"/>
  <c r="S72" i="2"/>
  <c r="S68" i="2"/>
  <c r="S200" i="2"/>
  <c r="S192" i="2"/>
  <c r="S184" i="2"/>
  <c r="S176" i="2"/>
  <c r="S168" i="2"/>
  <c r="S156" i="2"/>
  <c r="S152" i="2"/>
  <c r="S148" i="2"/>
  <c r="S144" i="2"/>
  <c r="S139" i="2"/>
  <c r="S135" i="2"/>
  <c r="S131" i="2"/>
  <c r="S127" i="2"/>
  <c r="S123" i="2"/>
  <c r="S119" i="2"/>
  <c r="S115" i="2"/>
  <c r="S111" i="2"/>
  <c r="S107" i="2"/>
  <c r="S103" i="2"/>
  <c r="S99" i="2"/>
  <c r="S95" i="2"/>
  <c r="S91" i="2"/>
  <c r="S87" i="2"/>
  <c r="S83" i="2"/>
  <c r="S79" i="2"/>
  <c r="S75" i="2"/>
  <c r="S71" i="2"/>
  <c r="S67" i="2"/>
  <c r="S63" i="2"/>
  <c r="S59" i="2"/>
  <c r="S186" i="2"/>
  <c r="S64" i="2"/>
  <c r="S60" i="2"/>
  <c r="S56" i="2"/>
  <c r="S52" i="2"/>
  <c r="S178" i="2"/>
  <c r="S159" i="2"/>
  <c r="S55" i="2"/>
  <c r="S51" i="2"/>
  <c r="S47" i="2"/>
  <c r="S43" i="2"/>
  <c r="S39" i="2"/>
  <c r="S35" i="2"/>
  <c r="S202" i="2"/>
  <c r="S170" i="2"/>
  <c r="S142" i="2"/>
  <c r="S138" i="2"/>
  <c r="S134" i="2"/>
  <c r="S130" i="2"/>
  <c r="S126" i="2"/>
  <c r="S122" i="2"/>
  <c r="S118" i="2"/>
  <c r="S114" i="2"/>
  <c r="S110" i="2"/>
  <c r="S106" i="2"/>
  <c r="S102" i="2"/>
  <c r="S98" i="2"/>
  <c r="S94" i="2"/>
  <c r="S90" i="2"/>
  <c r="S86" i="2"/>
  <c r="S82" i="2"/>
  <c r="S78" i="2"/>
  <c r="S74" i="2"/>
  <c r="S70" i="2"/>
  <c r="S66" i="2"/>
  <c r="S62" i="2"/>
  <c r="S54" i="2"/>
  <c r="S50" i="2"/>
  <c r="S46" i="2"/>
  <c r="S42" i="2"/>
  <c r="S38" i="2"/>
  <c r="S34" i="2"/>
  <c r="S30" i="2"/>
  <c r="S26" i="2"/>
  <c r="S22" i="2"/>
  <c r="S18" i="2"/>
  <c r="S14" i="2"/>
  <c r="S194" i="2"/>
  <c r="S163" i="2"/>
  <c r="S58" i="2"/>
  <c r="S57" i="2"/>
  <c r="S53" i="2"/>
  <c r="S37" i="2"/>
  <c r="S27" i="2"/>
  <c r="S25" i="2"/>
  <c r="S15" i="2"/>
  <c r="S32" i="2"/>
  <c r="S28" i="2"/>
  <c r="S24" i="2"/>
  <c r="S20" i="2"/>
  <c r="S16" i="2"/>
  <c r="S12" i="2"/>
  <c r="S45" i="2"/>
  <c r="S41" i="2"/>
  <c r="S21" i="2"/>
  <c r="S13" i="2"/>
  <c r="S11" i="2"/>
  <c r="S48" i="2"/>
  <c r="S44" i="2"/>
  <c r="S40" i="2"/>
  <c r="S36" i="2"/>
  <c r="S49" i="2"/>
  <c r="S33" i="2"/>
  <c r="S31" i="2"/>
  <c r="S29" i="2"/>
  <c r="S23" i="2"/>
  <c r="S19" i="2"/>
  <c r="S17" i="2"/>
  <c r="U306" i="2"/>
  <c r="U302" i="2"/>
  <c r="U298" i="2"/>
  <c r="U294" i="2"/>
  <c r="U290" i="2"/>
  <c r="U286" i="2"/>
  <c r="U282" i="2"/>
  <c r="U305" i="2"/>
  <c r="U301" i="2"/>
  <c r="U297" i="2"/>
  <c r="U293" i="2"/>
  <c r="U289" i="2"/>
  <c r="U285" i="2"/>
  <c r="U281" i="2"/>
  <c r="U304" i="2"/>
  <c r="U300" i="2"/>
  <c r="U296" i="2"/>
  <c r="U292" i="2"/>
  <c r="U288" i="2"/>
  <c r="U284" i="2"/>
  <c r="U280" i="2"/>
  <c r="U278" i="2"/>
  <c r="U274" i="2"/>
  <c r="U270" i="2"/>
  <c r="U266" i="2"/>
  <c r="U262" i="2"/>
  <c r="U303" i="2"/>
  <c r="U299" i="2"/>
  <c r="U295" i="2"/>
  <c r="U291" i="2"/>
  <c r="U287" i="2"/>
  <c r="U283" i="2"/>
  <c r="U279" i="2"/>
  <c r="U277" i="2"/>
  <c r="U273" i="2"/>
  <c r="U269" i="2"/>
  <c r="U265" i="2"/>
  <c r="U261" i="2"/>
  <c r="U259" i="2"/>
  <c r="U256" i="2"/>
  <c r="U252" i="2"/>
  <c r="U248" i="2"/>
  <c r="U276" i="2"/>
  <c r="U275" i="2"/>
  <c r="U272" i="2"/>
  <c r="U271" i="2"/>
  <c r="U268" i="2"/>
  <c r="U267" i="2"/>
  <c r="U264" i="2"/>
  <c r="U255" i="2"/>
  <c r="U251" i="2"/>
  <c r="U247" i="2"/>
  <c r="U241" i="2"/>
  <c r="U237" i="2"/>
  <c r="U233" i="2"/>
  <c r="U229" i="2"/>
  <c r="U225" i="2"/>
  <c r="U221" i="2"/>
  <c r="U217" i="2"/>
  <c r="U213" i="2"/>
  <c r="U209" i="2"/>
  <c r="U257" i="2"/>
  <c r="U253" i="2"/>
  <c r="U249" i="2"/>
  <c r="U245" i="2"/>
  <c r="U244" i="2"/>
  <c r="U240" i="2"/>
  <c r="U236" i="2"/>
  <c r="U232" i="2"/>
  <c r="U228" i="2"/>
  <c r="U224" i="2"/>
  <c r="U220" i="2"/>
  <c r="U216" i="2"/>
  <c r="U212" i="2"/>
  <c r="U208" i="2"/>
  <c r="U263" i="2"/>
  <c r="U258" i="2"/>
  <c r="U254" i="2"/>
  <c r="U250" i="2"/>
  <c r="U246" i="2"/>
  <c r="U243" i="2"/>
  <c r="U239" i="2"/>
  <c r="U235" i="2"/>
  <c r="U231" i="2"/>
  <c r="U227" i="2"/>
  <c r="U223" i="2"/>
  <c r="U219" i="2"/>
  <c r="U215" i="2"/>
  <c r="U211" i="2"/>
  <c r="U207" i="2"/>
  <c r="U242" i="2"/>
  <c r="U238" i="2"/>
  <c r="U234" i="2"/>
  <c r="U230" i="2"/>
  <c r="U226" i="2"/>
  <c r="U222" i="2"/>
  <c r="U218" i="2"/>
  <c r="U214" i="2"/>
  <c r="U210" i="2"/>
  <c r="U260" i="2"/>
  <c r="U206" i="2"/>
  <c r="U205" i="2"/>
  <c r="U201" i="2"/>
  <c r="U197" i="2"/>
  <c r="U193" i="2"/>
  <c r="U189" i="2"/>
  <c r="U185" i="2"/>
  <c r="U181" i="2"/>
  <c r="U177" i="2"/>
  <c r="U173" i="2"/>
  <c r="U169" i="2"/>
  <c r="U164" i="2"/>
  <c r="U160" i="2"/>
  <c r="U156" i="2"/>
  <c r="U152" i="2"/>
  <c r="U148" i="2"/>
  <c r="U144" i="2"/>
  <c r="U200" i="2"/>
  <c r="U196" i="2"/>
  <c r="U192" i="2"/>
  <c r="U188" i="2"/>
  <c r="U184" i="2"/>
  <c r="U180" i="2"/>
  <c r="U176" i="2"/>
  <c r="U172" i="2"/>
  <c r="U168" i="2"/>
  <c r="U163" i="2"/>
  <c r="U159" i="2"/>
  <c r="U198" i="2"/>
  <c r="U190" i="2"/>
  <c r="U182" i="2"/>
  <c r="U174" i="2"/>
  <c r="U166" i="2"/>
  <c r="U165" i="2"/>
  <c r="U162" i="2"/>
  <c r="U161" i="2"/>
  <c r="U158" i="2"/>
  <c r="U157" i="2"/>
  <c r="U154" i="2"/>
  <c r="U150" i="2"/>
  <c r="U146" i="2"/>
  <c r="U139" i="2"/>
  <c r="U135" i="2"/>
  <c r="U131" i="2"/>
  <c r="U127" i="2"/>
  <c r="U123" i="2"/>
  <c r="U119" i="2"/>
  <c r="U115" i="2"/>
  <c r="U111" i="2"/>
  <c r="U107" i="2"/>
  <c r="U103" i="2"/>
  <c r="U99" i="2"/>
  <c r="U95" i="2"/>
  <c r="U91" i="2"/>
  <c r="U87" i="2"/>
  <c r="U83" i="2"/>
  <c r="U79" i="2"/>
  <c r="U75" i="2"/>
  <c r="U71" i="2"/>
  <c r="U67" i="2"/>
  <c r="U63" i="2"/>
  <c r="U59" i="2"/>
  <c r="U204" i="2"/>
  <c r="U195" i="2"/>
  <c r="U187" i="2"/>
  <c r="U179" i="2"/>
  <c r="U171" i="2"/>
  <c r="U142" i="2"/>
  <c r="U138" i="2"/>
  <c r="U134" i="2"/>
  <c r="U130" i="2"/>
  <c r="U126" i="2"/>
  <c r="U122" i="2"/>
  <c r="U118" i="2"/>
  <c r="U114" i="2"/>
  <c r="U110" i="2"/>
  <c r="U106" i="2"/>
  <c r="U102" i="2"/>
  <c r="U98" i="2"/>
  <c r="U94" i="2"/>
  <c r="U90" i="2"/>
  <c r="U86" i="2"/>
  <c r="U82" i="2"/>
  <c r="U78" i="2"/>
  <c r="U74" i="2"/>
  <c r="U70" i="2"/>
  <c r="U66" i="2"/>
  <c r="U203" i="2"/>
  <c r="U202" i="2"/>
  <c r="U194" i="2"/>
  <c r="U186" i="2"/>
  <c r="U178" i="2"/>
  <c r="U170" i="2"/>
  <c r="U155" i="2"/>
  <c r="U151" i="2"/>
  <c r="U147" i="2"/>
  <c r="U143" i="2"/>
  <c r="U141" i="2"/>
  <c r="U137" i="2"/>
  <c r="U133" i="2"/>
  <c r="U129" i="2"/>
  <c r="U125" i="2"/>
  <c r="U121" i="2"/>
  <c r="U117" i="2"/>
  <c r="U113" i="2"/>
  <c r="U109" i="2"/>
  <c r="U105" i="2"/>
  <c r="U101" i="2"/>
  <c r="U97" i="2"/>
  <c r="U93" i="2"/>
  <c r="U89" i="2"/>
  <c r="U85" i="2"/>
  <c r="U81" i="2"/>
  <c r="U77" i="2"/>
  <c r="U73" i="2"/>
  <c r="U69" i="2"/>
  <c r="U65" i="2"/>
  <c r="U61" i="2"/>
  <c r="U175" i="2"/>
  <c r="U54" i="2"/>
  <c r="U199" i="2"/>
  <c r="U167" i="2"/>
  <c r="U149" i="2"/>
  <c r="U140" i="2"/>
  <c r="U136" i="2"/>
  <c r="U132" i="2"/>
  <c r="U128" i="2"/>
  <c r="U124" i="2"/>
  <c r="U120" i="2"/>
  <c r="U116" i="2"/>
  <c r="U112" i="2"/>
  <c r="U108" i="2"/>
  <c r="U104" i="2"/>
  <c r="U100" i="2"/>
  <c r="U96" i="2"/>
  <c r="U92" i="2"/>
  <c r="U88" i="2"/>
  <c r="U84" i="2"/>
  <c r="U80" i="2"/>
  <c r="U76" i="2"/>
  <c r="U72" i="2"/>
  <c r="U68" i="2"/>
  <c r="U62" i="2"/>
  <c r="U58" i="2"/>
  <c r="U57" i="2"/>
  <c r="U53" i="2"/>
  <c r="U49" i="2"/>
  <c r="U45" i="2"/>
  <c r="U41" i="2"/>
  <c r="U37" i="2"/>
  <c r="U33" i="2"/>
  <c r="U191" i="2"/>
  <c r="U56" i="2"/>
  <c r="U52" i="2"/>
  <c r="U48" i="2"/>
  <c r="U44" i="2"/>
  <c r="U40" i="2"/>
  <c r="U36" i="2"/>
  <c r="U32" i="2"/>
  <c r="U28" i="2"/>
  <c r="U24" i="2"/>
  <c r="U20" i="2"/>
  <c r="U16" i="2"/>
  <c r="U12" i="2"/>
  <c r="U183" i="2"/>
  <c r="U153" i="2"/>
  <c r="U145" i="2"/>
  <c r="U35" i="2"/>
  <c r="U34" i="2"/>
  <c r="U30" i="2"/>
  <c r="U22" i="2"/>
  <c r="U18" i="2"/>
  <c r="U64" i="2"/>
  <c r="U31" i="2"/>
  <c r="U27" i="2"/>
  <c r="U23" i="2"/>
  <c r="U19" i="2"/>
  <c r="U15" i="2"/>
  <c r="U11" i="2"/>
  <c r="U38" i="2"/>
  <c r="U29" i="2"/>
  <c r="U25" i="2"/>
  <c r="U21" i="2"/>
  <c r="U17" i="2"/>
  <c r="U13" i="2"/>
  <c r="U60" i="2"/>
  <c r="U55" i="2"/>
  <c r="U51" i="2"/>
  <c r="U50" i="2"/>
  <c r="U47" i="2"/>
  <c r="U46" i="2"/>
  <c r="U43" i="2"/>
  <c r="U42" i="2"/>
  <c r="U39" i="2"/>
  <c r="U26" i="2"/>
  <c r="U14" i="2"/>
  <c r="T303" i="2"/>
  <c r="T299" i="2"/>
  <c r="T295" i="2"/>
  <c r="T291" i="2"/>
  <c r="T287" i="2"/>
  <c r="T283" i="2"/>
  <c r="T279" i="2"/>
  <c r="T306" i="2"/>
  <c r="T302" i="2"/>
  <c r="T298" i="2"/>
  <c r="T294" i="2"/>
  <c r="T290" i="2"/>
  <c r="T286" i="2"/>
  <c r="T282" i="2"/>
  <c r="T305" i="2"/>
  <c r="T301" i="2"/>
  <c r="T297" i="2"/>
  <c r="T293" i="2"/>
  <c r="T289" i="2"/>
  <c r="T285" i="2"/>
  <c r="T281" i="2"/>
  <c r="T275" i="2"/>
  <c r="T271" i="2"/>
  <c r="T267" i="2"/>
  <c r="T263" i="2"/>
  <c r="T259" i="2"/>
  <c r="T304" i="2"/>
  <c r="T300" i="2"/>
  <c r="T296" i="2"/>
  <c r="T292" i="2"/>
  <c r="T288" i="2"/>
  <c r="T284" i="2"/>
  <c r="T280" i="2"/>
  <c r="T278" i="2"/>
  <c r="T274" i="2"/>
  <c r="T270" i="2"/>
  <c r="T266" i="2"/>
  <c r="T262" i="2"/>
  <c r="T277" i="2"/>
  <c r="T273" i="2"/>
  <c r="T269" i="2"/>
  <c r="T265" i="2"/>
  <c r="T261" i="2"/>
  <c r="T257" i="2"/>
  <c r="T253" i="2"/>
  <c r="T249" i="2"/>
  <c r="T245" i="2"/>
  <c r="T276" i="2"/>
  <c r="T268" i="2"/>
  <c r="T260" i="2"/>
  <c r="T242" i="2"/>
  <c r="T238" i="2"/>
  <c r="T234" i="2"/>
  <c r="T230" i="2"/>
  <c r="T226" i="2"/>
  <c r="T222" i="2"/>
  <c r="T218" i="2"/>
  <c r="T214" i="2"/>
  <c r="T210" i="2"/>
  <c r="T255" i="2"/>
  <c r="T251" i="2"/>
  <c r="T247" i="2"/>
  <c r="T241" i="2"/>
  <c r="T237" i="2"/>
  <c r="T233" i="2"/>
  <c r="T229" i="2"/>
  <c r="T225" i="2"/>
  <c r="T221" i="2"/>
  <c r="T217" i="2"/>
  <c r="T213" i="2"/>
  <c r="T209" i="2"/>
  <c r="T272" i="2"/>
  <c r="T264" i="2"/>
  <c r="T244" i="2"/>
  <c r="T240" i="2"/>
  <c r="T236" i="2"/>
  <c r="T232" i="2"/>
  <c r="T228" i="2"/>
  <c r="T224" i="2"/>
  <c r="T220" i="2"/>
  <c r="T216" i="2"/>
  <c r="T212" i="2"/>
  <c r="T208" i="2"/>
  <c r="T252" i="2"/>
  <c r="T243" i="2"/>
  <c r="T239" i="2"/>
  <c r="T235" i="2"/>
  <c r="T231" i="2"/>
  <c r="T227" i="2"/>
  <c r="T223" i="2"/>
  <c r="T219" i="2"/>
  <c r="T215" i="2"/>
  <c r="T211" i="2"/>
  <c r="T254" i="2"/>
  <c r="T246" i="2"/>
  <c r="T207" i="2"/>
  <c r="T203" i="2"/>
  <c r="T256" i="2"/>
  <c r="T248" i="2"/>
  <c r="T202" i="2"/>
  <c r="T198" i="2"/>
  <c r="T194" i="2"/>
  <c r="T190" i="2"/>
  <c r="T186" i="2"/>
  <c r="T182" i="2"/>
  <c r="T178" i="2"/>
  <c r="T174" i="2"/>
  <c r="T170" i="2"/>
  <c r="T258" i="2"/>
  <c r="T201" i="2"/>
  <c r="T199" i="2"/>
  <c r="T197" i="2"/>
  <c r="T195" i="2"/>
  <c r="T193" i="2"/>
  <c r="T191" i="2"/>
  <c r="T189" i="2"/>
  <c r="T187" i="2"/>
  <c r="T185" i="2"/>
  <c r="T183" i="2"/>
  <c r="T181" i="2"/>
  <c r="T179" i="2"/>
  <c r="T177" i="2"/>
  <c r="T175" i="2"/>
  <c r="T173" i="2"/>
  <c r="T171" i="2"/>
  <c r="T169" i="2"/>
  <c r="T167" i="2"/>
  <c r="T165" i="2"/>
  <c r="T161" i="2"/>
  <c r="T157" i="2"/>
  <c r="T153" i="2"/>
  <c r="T149" i="2"/>
  <c r="T145" i="2"/>
  <c r="T250" i="2"/>
  <c r="T164" i="2"/>
  <c r="T160" i="2"/>
  <c r="T205" i="2"/>
  <c r="T140" i="2"/>
  <c r="T136" i="2"/>
  <c r="T132" i="2"/>
  <c r="T128" i="2"/>
  <c r="T124" i="2"/>
  <c r="T120" i="2"/>
  <c r="T116" i="2"/>
  <c r="T112" i="2"/>
  <c r="T108" i="2"/>
  <c r="T104" i="2"/>
  <c r="T100" i="2"/>
  <c r="T96" i="2"/>
  <c r="T92" i="2"/>
  <c r="T88" i="2"/>
  <c r="T84" i="2"/>
  <c r="T80" i="2"/>
  <c r="T76" i="2"/>
  <c r="T72" i="2"/>
  <c r="T68" i="2"/>
  <c r="T64" i="2"/>
  <c r="T60" i="2"/>
  <c r="T206" i="2"/>
  <c r="T200" i="2"/>
  <c r="T192" i="2"/>
  <c r="T184" i="2"/>
  <c r="T176" i="2"/>
  <c r="T168" i="2"/>
  <c r="T166" i="2"/>
  <c r="T162" i="2"/>
  <c r="T158" i="2"/>
  <c r="T156" i="2"/>
  <c r="T154" i="2"/>
  <c r="T152" i="2"/>
  <c r="T150" i="2"/>
  <c r="T148" i="2"/>
  <c r="T146" i="2"/>
  <c r="T144" i="2"/>
  <c r="T139" i="2"/>
  <c r="T135" i="2"/>
  <c r="T131" i="2"/>
  <c r="T127" i="2"/>
  <c r="T123" i="2"/>
  <c r="T119" i="2"/>
  <c r="T115" i="2"/>
  <c r="T111" i="2"/>
  <c r="T107" i="2"/>
  <c r="T103" i="2"/>
  <c r="T99" i="2"/>
  <c r="T95" i="2"/>
  <c r="T91" i="2"/>
  <c r="T87" i="2"/>
  <c r="T83" i="2"/>
  <c r="T79" i="2"/>
  <c r="T75" i="2"/>
  <c r="T71" i="2"/>
  <c r="T67" i="2"/>
  <c r="T204" i="2"/>
  <c r="T163" i="2"/>
  <c r="T159" i="2"/>
  <c r="T142" i="2"/>
  <c r="T138" i="2"/>
  <c r="T134" i="2"/>
  <c r="T130" i="2"/>
  <c r="T126" i="2"/>
  <c r="T122" i="2"/>
  <c r="T118" i="2"/>
  <c r="T114" i="2"/>
  <c r="T110" i="2"/>
  <c r="T106" i="2"/>
  <c r="T102" i="2"/>
  <c r="T98" i="2"/>
  <c r="T94" i="2"/>
  <c r="T90" i="2"/>
  <c r="T86" i="2"/>
  <c r="T82" i="2"/>
  <c r="T78" i="2"/>
  <c r="T74" i="2"/>
  <c r="T70" i="2"/>
  <c r="T66" i="2"/>
  <c r="T62" i="2"/>
  <c r="T188" i="2"/>
  <c r="T155" i="2"/>
  <c r="T147" i="2"/>
  <c r="T65" i="2"/>
  <c r="T61" i="2"/>
  <c r="T55" i="2"/>
  <c r="T180" i="2"/>
  <c r="T141" i="2"/>
  <c r="T137" i="2"/>
  <c r="T133" i="2"/>
  <c r="T129" i="2"/>
  <c r="T125" i="2"/>
  <c r="T121" i="2"/>
  <c r="T117" i="2"/>
  <c r="T113" i="2"/>
  <c r="T109" i="2"/>
  <c r="T105" i="2"/>
  <c r="T101" i="2"/>
  <c r="T97" i="2"/>
  <c r="T93" i="2"/>
  <c r="T89" i="2"/>
  <c r="T85" i="2"/>
  <c r="T81" i="2"/>
  <c r="T77" i="2"/>
  <c r="T73" i="2"/>
  <c r="T69" i="2"/>
  <c r="T54" i="2"/>
  <c r="T50" i="2"/>
  <c r="T46" i="2"/>
  <c r="T42" i="2"/>
  <c r="T38" i="2"/>
  <c r="T34" i="2"/>
  <c r="T172" i="2"/>
  <c r="T151" i="2"/>
  <c r="T143" i="2"/>
  <c r="T63" i="2"/>
  <c r="T59" i="2"/>
  <c r="T58" i="2"/>
  <c r="T57" i="2"/>
  <c r="T53" i="2"/>
  <c r="T49" i="2"/>
  <c r="T45" i="2"/>
  <c r="T41" i="2"/>
  <c r="T37" i="2"/>
  <c r="T33" i="2"/>
  <c r="T29" i="2"/>
  <c r="T25" i="2"/>
  <c r="T21" i="2"/>
  <c r="T17" i="2"/>
  <c r="T13" i="2"/>
  <c r="T196" i="2"/>
  <c r="T51" i="2"/>
  <c r="T47" i="2"/>
  <c r="T43" i="2"/>
  <c r="T39" i="2"/>
  <c r="T35" i="2"/>
  <c r="T32" i="2"/>
  <c r="T30" i="2"/>
  <c r="T28" i="2"/>
  <c r="T26" i="2"/>
  <c r="T24" i="2"/>
  <c r="T22" i="2"/>
  <c r="T20" i="2"/>
  <c r="T18" i="2"/>
  <c r="T16" i="2"/>
  <c r="T14" i="2"/>
  <c r="T12" i="2"/>
  <c r="T48" i="2"/>
  <c r="T44" i="2"/>
  <c r="T40" i="2"/>
  <c r="T36" i="2"/>
  <c r="T31" i="2"/>
  <c r="T27" i="2"/>
  <c r="T23" i="2"/>
  <c r="T19" i="2"/>
  <c r="T15" i="2"/>
  <c r="T11" i="2"/>
  <c r="T56" i="2"/>
  <c r="T52" i="2"/>
  <c r="V8" i="5" l="1"/>
  <c r="W11" i="5"/>
  <c r="V8" i="4"/>
  <c r="W11" i="4"/>
  <c r="L3" i="3"/>
  <c r="T109" i="3"/>
  <c r="V70" i="2"/>
  <c r="W70" i="2" s="1"/>
  <c r="V86" i="2"/>
  <c r="W86" i="2" s="1"/>
  <c r="V102" i="2"/>
  <c r="W102" i="2" s="1"/>
  <c r="V118" i="2"/>
  <c r="W118" i="2" s="1"/>
  <c r="V134" i="2"/>
  <c r="W134" i="2" s="1"/>
  <c r="L5" i="3"/>
  <c r="T256" i="3"/>
  <c r="V31" i="2"/>
  <c r="W31" i="2" s="1"/>
  <c r="V40" i="2"/>
  <c r="W40" i="2" s="1"/>
  <c r="V13" i="2"/>
  <c r="W13" i="2" s="1"/>
  <c r="V12" i="2"/>
  <c r="W12" i="2" s="1"/>
  <c r="V28" i="2"/>
  <c r="W28" i="2" s="1"/>
  <c r="V27" i="2"/>
  <c r="W27" i="2" s="1"/>
  <c r="V58" i="2"/>
  <c r="W58" i="2" s="1"/>
  <c r="V18" i="2"/>
  <c r="W18" i="2" s="1"/>
  <c r="V34" i="2"/>
  <c r="W34" i="2" s="1"/>
  <c r="V50" i="2"/>
  <c r="W50" i="2" s="1"/>
  <c r="V202" i="2"/>
  <c r="W202" i="2" s="1"/>
  <c r="V47" i="2"/>
  <c r="W47" i="2" s="1"/>
  <c r="V178" i="2"/>
  <c r="W178" i="2" s="1"/>
  <c r="V64" i="2"/>
  <c r="W64" i="2" s="1"/>
  <c r="V67" i="2"/>
  <c r="W67" i="2" s="1"/>
  <c r="V83" i="2"/>
  <c r="W83" i="2" s="1"/>
  <c r="V99" i="2"/>
  <c r="W99" i="2" s="1"/>
  <c r="V115" i="2"/>
  <c r="W115" i="2" s="1"/>
  <c r="V131" i="2"/>
  <c r="W131" i="2" s="1"/>
  <c r="V148" i="2"/>
  <c r="W148" i="2" s="1"/>
  <c r="V176" i="2"/>
  <c r="W176" i="2" s="1"/>
  <c r="V68" i="2"/>
  <c r="W68" i="2" s="1"/>
  <c r="V84" i="2"/>
  <c r="W84" i="2" s="1"/>
  <c r="V100" i="2"/>
  <c r="W100" i="2" s="1"/>
  <c r="V116" i="2"/>
  <c r="W116" i="2" s="1"/>
  <c r="V132" i="2"/>
  <c r="W132" i="2" s="1"/>
  <c r="V182" i="2"/>
  <c r="W182" i="2" s="1"/>
  <c r="V65" i="2"/>
  <c r="W65" i="2" s="1"/>
  <c r="V81" i="2"/>
  <c r="W81" i="2" s="1"/>
  <c r="V97" i="2"/>
  <c r="W97" i="2" s="1"/>
  <c r="V113" i="2"/>
  <c r="W113" i="2" s="1"/>
  <c r="V129" i="2"/>
  <c r="W129" i="2" s="1"/>
  <c r="V143" i="2"/>
  <c r="W143" i="2" s="1"/>
  <c r="V151" i="2"/>
  <c r="W151" i="2" s="1"/>
  <c r="V164" i="2"/>
  <c r="W164" i="2" s="1"/>
  <c r="V196" i="2"/>
  <c r="W196" i="2" s="1"/>
  <c r="V169" i="2"/>
  <c r="W169" i="2" s="1"/>
  <c r="V185" i="2"/>
  <c r="W185" i="2" s="1"/>
  <c r="V201" i="2"/>
  <c r="W201" i="2" s="1"/>
  <c r="V158" i="2"/>
  <c r="W158" i="2" s="1"/>
  <c r="V167" i="2"/>
  <c r="W167" i="2" s="1"/>
  <c r="V183" i="2"/>
  <c r="W183" i="2" s="1"/>
  <c r="V199" i="2"/>
  <c r="W199" i="2" s="1"/>
  <c r="V208" i="2"/>
  <c r="W208" i="2" s="1"/>
  <c r="V224" i="2"/>
  <c r="W224" i="2" s="1"/>
  <c r="V240" i="2"/>
  <c r="W240" i="2" s="1"/>
  <c r="V209" i="2"/>
  <c r="W209" i="2" s="1"/>
  <c r="V225" i="2"/>
  <c r="W225" i="2" s="1"/>
  <c r="V241" i="2"/>
  <c r="W241" i="2" s="1"/>
  <c r="V251" i="2"/>
  <c r="W251" i="2" s="1"/>
  <c r="V262" i="2"/>
  <c r="W262" i="2" s="1"/>
  <c r="V218" i="2"/>
  <c r="W218" i="2" s="1"/>
  <c r="V234" i="2"/>
  <c r="W234" i="2" s="1"/>
  <c r="V215" i="2"/>
  <c r="W215" i="2" s="1"/>
  <c r="V231" i="2"/>
  <c r="W231" i="2" s="1"/>
  <c r="V248" i="2"/>
  <c r="W248" i="2" s="1"/>
  <c r="V270" i="2"/>
  <c r="W270" i="2" s="1"/>
  <c r="V269" i="2"/>
  <c r="W269" i="2" s="1"/>
  <c r="V250" i="2"/>
  <c r="W250" i="2" s="1"/>
  <c r="V285" i="2"/>
  <c r="W285" i="2" s="1"/>
  <c r="V301" i="2"/>
  <c r="W301" i="2" s="1"/>
  <c r="V271" i="2"/>
  <c r="W271" i="2" s="1"/>
  <c r="V268" i="2"/>
  <c r="W268" i="2" s="1"/>
  <c r="V286" i="2"/>
  <c r="W286" i="2" s="1"/>
  <c r="V302" i="2"/>
  <c r="W302" i="2" s="1"/>
  <c r="V287" i="2"/>
  <c r="W287" i="2" s="1"/>
  <c r="V303" i="2"/>
  <c r="W303" i="2" s="1"/>
  <c r="V292" i="2"/>
  <c r="W292" i="2" s="1"/>
  <c r="V17" i="2"/>
  <c r="W17" i="2" s="1"/>
  <c r="V19" i="2"/>
  <c r="W19" i="2" s="1"/>
  <c r="V33" i="2"/>
  <c r="W33" i="2" s="1"/>
  <c r="V44" i="2"/>
  <c r="W44" i="2" s="1"/>
  <c r="V21" i="2"/>
  <c r="W21" i="2" s="1"/>
  <c r="V16" i="2"/>
  <c r="W16" i="2" s="1"/>
  <c r="V32" i="2"/>
  <c r="W32" i="2" s="1"/>
  <c r="V37" i="2"/>
  <c r="W37" i="2" s="1"/>
  <c r="V163" i="2"/>
  <c r="W163" i="2" s="1"/>
  <c r="V22" i="2"/>
  <c r="W22" i="2" s="1"/>
  <c r="V38" i="2"/>
  <c r="W38" i="2" s="1"/>
  <c r="V54" i="2"/>
  <c r="W54" i="2" s="1"/>
  <c r="V74" i="2"/>
  <c r="W74" i="2" s="1"/>
  <c r="V90" i="2"/>
  <c r="W90" i="2" s="1"/>
  <c r="V106" i="2"/>
  <c r="W106" i="2" s="1"/>
  <c r="V122" i="2"/>
  <c r="W122" i="2" s="1"/>
  <c r="V138" i="2"/>
  <c r="W138" i="2" s="1"/>
  <c r="V35" i="2"/>
  <c r="W35" i="2" s="1"/>
  <c r="V51" i="2"/>
  <c r="W51" i="2" s="1"/>
  <c r="V52" i="2"/>
  <c r="W52" i="2" s="1"/>
  <c r="V186" i="2"/>
  <c r="W186" i="2" s="1"/>
  <c r="V71" i="2"/>
  <c r="W71" i="2" s="1"/>
  <c r="V87" i="2"/>
  <c r="W87" i="2" s="1"/>
  <c r="V103" i="2"/>
  <c r="W103" i="2" s="1"/>
  <c r="V119" i="2"/>
  <c r="W119" i="2" s="1"/>
  <c r="V135" i="2"/>
  <c r="W135" i="2" s="1"/>
  <c r="V152" i="2"/>
  <c r="W152" i="2" s="1"/>
  <c r="V184" i="2"/>
  <c r="W184" i="2" s="1"/>
  <c r="V72" i="2"/>
  <c r="W72" i="2" s="1"/>
  <c r="V88" i="2"/>
  <c r="W88" i="2" s="1"/>
  <c r="V104" i="2"/>
  <c r="W104" i="2" s="1"/>
  <c r="V120" i="2"/>
  <c r="W120" i="2" s="1"/>
  <c r="V136" i="2"/>
  <c r="W136" i="2" s="1"/>
  <c r="V190" i="2"/>
  <c r="W190" i="2" s="1"/>
  <c r="V69" i="2"/>
  <c r="W69" i="2" s="1"/>
  <c r="V85" i="2"/>
  <c r="W85" i="2" s="1"/>
  <c r="V101" i="2"/>
  <c r="W101" i="2" s="1"/>
  <c r="V117" i="2"/>
  <c r="W117" i="2" s="1"/>
  <c r="V133" i="2"/>
  <c r="W133" i="2" s="1"/>
  <c r="V145" i="2"/>
  <c r="W145" i="2" s="1"/>
  <c r="V153" i="2"/>
  <c r="W153" i="2" s="1"/>
  <c r="V172" i="2"/>
  <c r="W172" i="2" s="1"/>
  <c r="V157" i="2"/>
  <c r="W157" i="2" s="1"/>
  <c r="V173" i="2"/>
  <c r="W173" i="2" s="1"/>
  <c r="V189" i="2"/>
  <c r="W189" i="2" s="1"/>
  <c r="V146" i="2"/>
  <c r="W146" i="2" s="1"/>
  <c r="V162" i="2"/>
  <c r="W162" i="2" s="1"/>
  <c r="V171" i="2"/>
  <c r="W171" i="2" s="1"/>
  <c r="V187" i="2"/>
  <c r="W187" i="2" s="1"/>
  <c r="V203" i="2"/>
  <c r="W203" i="2" s="1"/>
  <c r="V212" i="2"/>
  <c r="W212" i="2" s="1"/>
  <c r="V228" i="2"/>
  <c r="W228" i="2" s="1"/>
  <c r="V244" i="2"/>
  <c r="W244" i="2" s="1"/>
  <c r="V213" i="2"/>
  <c r="W213" i="2" s="1"/>
  <c r="V229" i="2"/>
  <c r="W229" i="2" s="1"/>
  <c r="V245" i="2"/>
  <c r="W245" i="2" s="1"/>
  <c r="V253" i="2"/>
  <c r="W253" i="2" s="1"/>
  <c r="V206" i="2"/>
  <c r="W206" i="2" s="1"/>
  <c r="V222" i="2"/>
  <c r="W222" i="2" s="1"/>
  <c r="V238" i="2"/>
  <c r="W238" i="2" s="1"/>
  <c r="V219" i="2"/>
  <c r="W219" i="2" s="1"/>
  <c r="V235" i="2"/>
  <c r="W235" i="2" s="1"/>
  <c r="V252" i="2"/>
  <c r="W252" i="2" s="1"/>
  <c r="V274" i="2"/>
  <c r="W274" i="2" s="1"/>
  <c r="V273" i="2"/>
  <c r="W273" i="2" s="1"/>
  <c r="V254" i="2"/>
  <c r="W254" i="2" s="1"/>
  <c r="V289" i="2"/>
  <c r="W289" i="2" s="1"/>
  <c r="V305" i="2"/>
  <c r="W305" i="2" s="1"/>
  <c r="V275" i="2"/>
  <c r="W275" i="2" s="1"/>
  <c r="V272" i="2"/>
  <c r="W272" i="2" s="1"/>
  <c r="V290" i="2"/>
  <c r="W290" i="2" s="1"/>
  <c r="V306" i="2"/>
  <c r="W306" i="2" s="1"/>
  <c r="V291" i="2"/>
  <c r="W291" i="2" s="1"/>
  <c r="V280" i="2"/>
  <c r="W280" i="2" s="1"/>
  <c r="V296" i="2"/>
  <c r="W296" i="2" s="1"/>
  <c r="V23" i="2"/>
  <c r="W23" i="2" s="1"/>
  <c r="V49" i="2"/>
  <c r="W49" i="2" s="1"/>
  <c r="V48" i="2"/>
  <c r="W48" i="2" s="1"/>
  <c r="V41" i="2"/>
  <c r="W41" i="2" s="1"/>
  <c r="V20" i="2"/>
  <c r="W20" i="2" s="1"/>
  <c r="V15" i="2"/>
  <c r="W15" i="2" s="1"/>
  <c r="V53" i="2"/>
  <c r="W53" i="2" s="1"/>
  <c r="V194" i="2"/>
  <c r="W194" i="2" s="1"/>
  <c r="V26" i="2"/>
  <c r="W26" i="2" s="1"/>
  <c r="V42" i="2"/>
  <c r="W42" i="2" s="1"/>
  <c r="V62" i="2"/>
  <c r="W62" i="2" s="1"/>
  <c r="V78" i="2"/>
  <c r="W78" i="2" s="1"/>
  <c r="V94" i="2"/>
  <c r="W94" i="2" s="1"/>
  <c r="V110" i="2"/>
  <c r="W110" i="2" s="1"/>
  <c r="V126" i="2"/>
  <c r="W126" i="2" s="1"/>
  <c r="V142" i="2"/>
  <c r="W142" i="2" s="1"/>
  <c r="V39" i="2"/>
  <c r="W39" i="2" s="1"/>
  <c r="V55" i="2"/>
  <c r="W55" i="2" s="1"/>
  <c r="V56" i="2"/>
  <c r="W56" i="2" s="1"/>
  <c r="V59" i="2"/>
  <c r="W59" i="2" s="1"/>
  <c r="V75" i="2"/>
  <c r="W75" i="2" s="1"/>
  <c r="V91" i="2"/>
  <c r="W91" i="2" s="1"/>
  <c r="V107" i="2"/>
  <c r="W107" i="2" s="1"/>
  <c r="V123" i="2"/>
  <c r="W123" i="2" s="1"/>
  <c r="V139" i="2"/>
  <c r="W139" i="2" s="1"/>
  <c r="V156" i="2"/>
  <c r="W156" i="2" s="1"/>
  <c r="V192" i="2"/>
  <c r="W192" i="2" s="1"/>
  <c r="V76" i="2"/>
  <c r="W76" i="2" s="1"/>
  <c r="V92" i="2"/>
  <c r="W92" i="2" s="1"/>
  <c r="V108" i="2"/>
  <c r="W108" i="2" s="1"/>
  <c r="V124" i="2"/>
  <c r="W124" i="2" s="1"/>
  <c r="V140" i="2"/>
  <c r="W140" i="2" s="1"/>
  <c r="V198" i="2"/>
  <c r="W198" i="2" s="1"/>
  <c r="V73" i="2"/>
  <c r="W73" i="2" s="1"/>
  <c r="V89" i="2"/>
  <c r="W89" i="2" s="1"/>
  <c r="V105" i="2"/>
  <c r="W105" i="2" s="1"/>
  <c r="V121" i="2"/>
  <c r="W121" i="2" s="1"/>
  <c r="V137" i="2"/>
  <c r="W137" i="2" s="1"/>
  <c r="V147" i="2"/>
  <c r="W147" i="2" s="1"/>
  <c r="V155" i="2"/>
  <c r="W155" i="2" s="1"/>
  <c r="V180" i="2"/>
  <c r="W180" i="2" s="1"/>
  <c r="V161" i="2"/>
  <c r="W161" i="2" s="1"/>
  <c r="V177" i="2"/>
  <c r="W177" i="2" s="1"/>
  <c r="V193" i="2"/>
  <c r="W193" i="2" s="1"/>
  <c r="V150" i="2"/>
  <c r="W150" i="2" s="1"/>
  <c r="V166" i="2"/>
  <c r="W166" i="2" s="1"/>
  <c r="V175" i="2"/>
  <c r="W175" i="2" s="1"/>
  <c r="V191" i="2"/>
  <c r="W191" i="2" s="1"/>
  <c r="V207" i="2"/>
  <c r="W207" i="2" s="1"/>
  <c r="V216" i="2"/>
  <c r="W216" i="2" s="1"/>
  <c r="V232" i="2"/>
  <c r="W232" i="2" s="1"/>
  <c r="V205" i="2"/>
  <c r="W205" i="2" s="1"/>
  <c r="V217" i="2"/>
  <c r="W217" i="2" s="1"/>
  <c r="V233" i="2"/>
  <c r="W233" i="2" s="1"/>
  <c r="V247" i="2"/>
  <c r="W247" i="2" s="1"/>
  <c r="V255" i="2"/>
  <c r="W255" i="2" s="1"/>
  <c r="V210" i="2"/>
  <c r="W210" i="2" s="1"/>
  <c r="V226" i="2"/>
  <c r="W226" i="2" s="1"/>
  <c r="V242" i="2"/>
  <c r="W242" i="2" s="1"/>
  <c r="V223" i="2"/>
  <c r="W223" i="2" s="1"/>
  <c r="V239" i="2"/>
  <c r="W239" i="2" s="1"/>
  <c r="V256" i="2"/>
  <c r="W256" i="2" s="1"/>
  <c r="V278" i="2"/>
  <c r="W278" i="2" s="1"/>
  <c r="V277" i="2"/>
  <c r="W277" i="2" s="1"/>
  <c r="V258" i="2"/>
  <c r="W258" i="2" s="1"/>
  <c r="V293" i="2"/>
  <c r="W293" i="2" s="1"/>
  <c r="V263" i="2"/>
  <c r="W263" i="2" s="1"/>
  <c r="V260" i="2"/>
  <c r="W260" i="2" s="1"/>
  <c r="V276" i="2"/>
  <c r="W276" i="2" s="1"/>
  <c r="V294" i="2"/>
  <c r="W294" i="2" s="1"/>
  <c r="V279" i="2"/>
  <c r="W279" i="2" s="1"/>
  <c r="V295" i="2"/>
  <c r="W295" i="2" s="1"/>
  <c r="V284" i="2"/>
  <c r="W284" i="2" s="1"/>
  <c r="V300" i="2"/>
  <c r="W300" i="2" s="1"/>
  <c r="V29" i="2"/>
  <c r="W29" i="2" s="1"/>
  <c r="V36" i="2"/>
  <c r="W36" i="2" s="1"/>
  <c r="V11" i="2"/>
  <c r="V45" i="2"/>
  <c r="W45" i="2" s="1"/>
  <c r="V24" i="2"/>
  <c r="W24" i="2" s="1"/>
  <c r="V25" i="2"/>
  <c r="W25" i="2" s="1"/>
  <c r="V57" i="2"/>
  <c r="W57" i="2" s="1"/>
  <c r="V14" i="2"/>
  <c r="W14" i="2" s="1"/>
  <c r="V30" i="2"/>
  <c r="W30" i="2" s="1"/>
  <c r="V46" i="2"/>
  <c r="W46" i="2" s="1"/>
  <c r="V66" i="2"/>
  <c r="W66" i="2" s="1"/>
  <c r="V82" i="2"/>
  <c r="W82" i="2" s="1"/>
  <c r="V98" i="2"/>
  <c r="W98" i="2" s="1"/>
  <c r="V114" i="2"/>
  <c r="W114" i="2" s="1"/>
  <c r="V130" i="2"/>
  <c r="W130" i="2" s="1"/>
  <c r="V170" i="2"/>
  <c r="W170" i="2" s="1"/>
  <c r="V43" i="2"/>
  <c r="W43" i="2" s="1"/>
  <c r="V159" i="2"/>
  <c r="W159" i="2" s="1"/>
  <c r="V60" i="2"/>
  <c r="W60" i="2" s="1"/>
  <c r="V63" i="2"/>
  <c r="W63" i="2" s="1"/>
  <c r="V79" i="2"/>
  <c r="W79" i="2" s="1"/>
  <c r="V95" i="2"/>
  <c r="W95" i="2" s="1"/>
  <c r="V111" i="2"/>
  <c r="W111" i="2" s="1"/>
  <c r="V127" i="2"/>
  <c r="W127" i="2" s="1"/>
  <c r="V144" i="2"/>
  <c r="W144" i="2" s="1"/>
  <c r="V168" i="2"/>
  <c r="W168" i="2" s="1"/>
  <c r="V200" i="2"/>
  <c r="W200" i="2" s="1"/>
  <c r="V80" i="2"/>
  <c r="W80" i="2" s="1"/>
  <c r="V96" i="2"/>
  <c r="W96" i="2" s="1"/>
  <c r="V112" i="2"/>
  <c r="W112" i="2" s="1"/>
  <c r="V128" i="2"/>
  <c r="W128" i="2" s="1"/>
  <c r="V174" i="2"/>
  <c r="W174" i="2" s="1"/>
  <c r="V61" i="2"/>
  <c r="W61" i="2" s="1"/>
  <c r="V77" i="2"/>
  <c r="W77" i="2" s="1"/>
  <c r="V93" i="2"/>
  <c r="W93" i="2" s="1"/>
  <c r="V109" i="2"/>
  <c r="W109" i="2" s="1"/>
  <c r="V125" i="2"/>
  <c r="W125" i="2" s="1"/>
  <c r="V141" i="2"/>
  <c r="W141" i="2" s="1"/>
  <c r="V149" i="2"/>
  <c r="W149" i="2" s="1"/>
  <c r="V160" i="2"/>
  <c r="W160" i="2" s="1"/>
  <c r="V188" i="2"/>
  <c r="W188" i="2" s="1"/>
  <c r="V165" i="2"/>
  <c r="W165" i="2" s="1"/>
  <c r="V181" i="2"/>
  <c r="W181" i="2" s="1"/>
  <c r="V197" i="2"/>
  <c r="W197" i="2" s="1"/>
  <c r="V154" i="2"/>
  <c r="W154" i="2" s="1"/>
  <c r="V261" i="2"/>
  <c r="W261" i="2" s="1"/>
  <c r="V179" i="2"/>
  <c r="W179" i="2" s="1"/>
  <c r="V195" i="2"/>
  <c r="W195" i="2" s="1"/>
  <c r="V204" i="2"/>
  <c r="W204" i="2" s="1"/>
  <c r="V220" i="2"/>
  <c r="W220" i="2" s="1"/>
  <c r="V236" i="2"/>
  <c r="W236" i="2" s="1"/>
  <c r="V259" i="2"/>
  <c r="W259" i="2" s="1"/>
  <c r="V221" i="2"/>
  <c r="W221" i="2" s="1"/>
  <c r="V237" i="2"/>
  <c r="W237" i="2" s="1"/>
  <c r="V249" i="2"/>
  <c r="W249" i="2" s="1"/>
  <c r="V257" i="2"/>
  <c r="W257" i="2" s="1"/>
  <c r="V214" i="2"/>
  <c r="W214" i="2" s="1"/>
  <c r="V230" i="2"/>
  <c r="W230" i="2" s="1"/>
  <c r="V211" i="2"/>
  <c r="W211" i="2" s="1"/>
  <c r="V227" i="2"/>
  <c r="W227" i="2" s="1"/>
  <c r="V243" i="2"/>
  <c r="W243" i="2" s="1"/>
  <c r="V266" i="2"/>
  <c r="W266" i="2" s="1"/>
  <c r="V265" i="2"/>
  <c r="W265" i="2" s="1"/>
  <c r="V246" i="2"/>
  <c r="W246" i="2" s="1"/>
  <c r="V281" i="2"/>
  <c r="W281" i="2" s="1"/>
  <c r="V297" i="2"/>
  <c r="W297" i="2" s="1"/>
  <c r="V267" i="2"/>
  <c r="W267" i="2" s="1"/>
  <c r="V264" i="2"/>
  <c r="W264" i="2" s="1"/>
  <c r="V282" i="2"/>
  <c r="W282" i="2" s="1"/>
  <c r="V298" i="2"/>
  <c r="W298" i="2" s="1"/>
  <c r="V283" i="2"/>
  <c r="W283" i="2" s="1"/>
  <c r="V299" i="2"/>
  <c r="W299" i="2" s="1"/>
  <c r="V288" i="2"/>
  <c r="W288" i="2" s="1"/>
  <c r="V304" i="2"/>
  <c r="W304" i="2" s="1"/>
  <c r="M5" i="5" l="1"/>
  <c r="M4" i="5"/>
  <c r="M3" i="5"/>
  <c r="Y11" i="5"/>
  <c r="M5" i="4"/>
  <c r="M4" i="4"/>
  <c r="M3" i="4"/>
  <c r="Y11" i="4"/>
  <c r="Y304" i="2"/>
  <c r="D295" i="1"/>
  <c r="F295" i="1" s="1"/>
  <c r="H295" i="1" s="1"/>
  <c r="Y297" i="2"/>
  <c r="D288" i="1"/>
  <c r="F288" i="1" s="1"/>
  <c r="H288" i="1" s="1"/>
  <c r="Y237" i="2"/>
  <c r="D228" i="1"/>
  <c r="F228" i="1" s="1"/>
  <c r="H228" i="1" s="1"/>
  <c r="Y261" i="2"/>
  <c r="D252" i="1"/>
  <c r="F252" i="1" s="1"/>
  <c r="H252" i="1" s="1"/>
  <c r="Y77" i="2"/>
  <c r="D68" i="1"/>
  <c r="F68" i="1" s="1"/>
  <c r="H68" i="1" s="1"/>
  <c r="Y95" i="2"/>
  <c r="D86" i="1"/>
  <c r="F86" i="1" s="1"/>
  <c r="H86" i="1" s="1"/>
  <c r="Y114" i="2"/>
  <c r="D105" i="1"/>
  <c r="F105" i="1" s="1"/>
  <c r="H105" i="1" s="1"/>
  <c r="Y36" i="2"/>
  <c r="D27" i="1"/>
  <c r="F27" i="1" s="1"/>
  <c r="H27" i="1" s="1"/>
  <c r="Y277" i="2"/>
  <c r="D268" i="1"/>
  <c r="F268" i="1" s="1"/>
  <c r="H268" i="1" s="1"/>
  <c r="Y255" i="2"/>
  <c r="D246" i="1"/>
  <c r="F246" i="1" s="1"/>
  <c r="H246" i="1" s="1"/>
  <c r="Y205" i="2"/>
  <c r="D196" i="1"/>
  <c r="F196" i="1" s="1"/>
  <c r="H196" i="1" s="1"/>
  <c r="Y155" i="2"/>
  <c r="D146" i="1"/>
  <c r="F146" i="1" s="1"/>
  <c r="H146" i="1" s="1"/>
  <c r="Y140" i="2"/>
  <c r="D131" i="1"/>
  <c r="F131" i="1" s="1"/>
  <c r="H131" i="1" s="1"/>
  <c r="Y76" i="2"/>
  <c r="D67" i="1"/>
  <c r="F67" i="1" s="1"/>
  <c r="H67" i="1" s="1"/>
  <c r="Y59" i="2"/>
  <c r="D50" i="1"/>
  <c r="F50" i="1" s="1"/>
  <c r="H50" i="1" s="1"/>
  <c r="Y78" i="2"/>
  <c r="D69" i="1"/>
  <c r="F69" i="1" s="1"/>
  <c r="H69" i="1" s="1"/>
  <c r="Y194" i="2"/>
  <c r="D185" i="1"/>
  <c r="F185" i="1" s="1"/>
  <c r="H185" i="1" s="1"/>
  <c r="Y296" i="2"/>
  <c r="D287" i="1"/>
  <c r="F287" i="1" s="1"/>
  <c r="H287" i="1" s="1"/>
  <c r="Y289" i="2"/>
  <c r="D280" i="1"/>
  <c r="F280" i="1" s="1"/>
  <c r="H280" i="1" s="1"/>
  <c r="Y229" i="2"/>
  <c r="D220" i="1"/>
  <c r="F220" i="1" s="1"/>
  <c r="H220" i="1" s="1"/>
  <c r="Y69" i="2"/>
  <c r="D60" i="1"/>
  <c r="F60" i="1" s="1"/>
  <c r="H60" i="1" s="1"/>
  <c r="Y201" i="2"/>
  <c r="D192" i="1"/>
  <c r="F192" i="1" s="1"/>
  <c r="H192" i="1" s="1"/>
  <c r="Y164" i="2"/>
  <c r="D155" i="1"/>
  <c r="F155" i="1" s="1"/>
  <c r="H155" i="1" s="1"/>
  <c r="Y113" i="2"/>
  <c r="D104" i="1"/>
  <c r="F104" i="1" s="1"/>
  <c r="H104" i="1" s="1"/>
  <c r="Y182" i="2"/>
  <c r="D173" i="1"/>
  <c r="F173" i="1" s="1"/>
  <c r="H173" i="1" s="1"/>
  <c r="Y84" i="2"/>
  <c r="D75" i="1"/>
  <c r="F75" i="1" s="1"/>
  <c r="H75" i="1" s="1"/>
  <c r="Y131" i="2"/>
  <c r="D122" i="1"/>
  <c r="F122" i="1" s="1"/>
  <c r="H122" i="1" s="1"/>
  <c r="Y67" i="2"/>
  <c r="D58" i="1"/>
  <c r="F58" i="1" s="1"/>
  <c r="H58" i="1" s="1"/>
  <c r="Y202" i="2"/>
  <c r="D193" i="1"/>
  <c r="F193" i="1" s="1"/>
  <c r="H193" i="1" s="1"/>
  <c r="Y58" i="2"/>
  <c r="D49" i="1"/>
  <c r="F49" i="1" s="1"/>
  <c r="H49" i="1" s="1"/>
  <c r="Y13" i="2"/>
  <c r="D4" i="1"/>
  <c r="F4" i="1" s="1"/>
  <c r="H4" i="1" s="1"/>
  <c r="U300" i="3"/>
  <c r="U292" i="3"/>
  <c r="U284" i="3"/>
  <c r="U299" i="3"/>
  <c r="U291" i="3"/>
  <c r="U283" i="3"/>
  <c r="U276" i="3"/>
  <c r="U268" i="3"/>
  <c r="U264" i="3"/>
  <c r="U256" i="3"/>
  <c r="U248" i="3"/>
  <c r="U240" i="3"/>
  <c r="U271" i="3"/>
  <c r="U306" i="3"/>
  <c r="U298" i="3"/>
  <c r="U290" i="3"/>
  <c r="U305" i="3"/>
  <c r="U297" i="3"/>
  <c r="U289" i="3"/>
  <c r="U282" i="3"/>
  <c r="U274" i="3"/>
  <c r="U266" i="3"/>
  <c r="U262" i="3"/>
  <c r="U254" i="3"/>
  <c r="U246" i="3"/>
  <c r="U238" i="3"/>
  <c r="U269" i="3"/>
  <c r="U261" i="3"/>
  <c r="U253" i="3"/>
  <c r="U233" i="3"/>
  <c r="U225" i="3"/>
  <c r="U217" i="3"/>
  <c r="U209" i="3"/>
  <c r="U201" i="3"/>
  <c r="U198" i="3"/>
  <c r="U190" i="3"/>
  <c r="U182" i="3"/>
  <c r="U174" i="3"/>
  <c r="U166" i="3"/>
  <c r="U158" i="3"/>
  <c r="U150" i="3"/>
  <c r="U142" i="3"/>
  <c r="U134" i="3"/>
  <c r="U247" i="3"/>
  <c r="U230" i="3"/>
  <c r="U222" i="3"/>
  <c r="U214" i="3"/>
  <c r="U206" i="3"/>
  <c r="U243" i="3"/>
  <c r="U143" i="3"/>
  <c r="U123" i="3"/>
  <c r="U115" i="3"/>
  <c r="U107" i="3"/>
  <c r="U99" i="3"/>
  <c r="U157" i="3"/>
  <c r="U199" i="3"/>
  <c r="U191" i="3"/>
  <c r="U183" i="3"/>
  <c r="U304" i="3"/>
  <c r="U296" i="3"/>
  <c r="U288" i="3"/>
  <c r="U303" i="3"/>
  <c r="U295" i="3"/>
  <c r="U287" i="3"/>
  <c r="U280" i="3"/>
  <c r="U272" i="3"/>
  <c r="U281" i="3"/>
  <c r="U260" i="3"/>
  <c r="U252" i="3"/>
  <c r="U244" i="3"/>
  <c r="U275" i="3"/>
  <c r="U267" i="3"/>
  <c r="U259" i="3"/>
  <c r="U251" i="3"/>
  <c r="U231" i="3"/>
  <c r="U223" i="3"/>
  <c r="U215" i="3"/>
  <c r="U207" i="3"/>
  <c r="U241" i="3"/>
  <c r="U196" i="3"/>
  <c r="U188" i="3"/>
  <c r="U180" i="3"/>
  <c r="U172" i="3"/>
  <c r="U164" i="3"/>
  <c r="U156" i="3"/>
  <c r="U148" i="3"/>
  <c r="U140" i="3"/>
  <c r="U132" i="3"/>
  <c r="U236" i="3"/>
  <c r="U228" i="3"/>
  <c r="U220" i="3"/>
  <c r="U212" i="3"/>
  <c r="U204" i="3"/>
  <c r="U167" i="3"/>
  <c r="U135" i="3"/>
  <c r="U121" i="3"/>
  <c r="U113" i="3"/>
  <c r="U105" i="3"/>
  <c r="U97" i="3"/>
  <c r="U149" i="3"/>
  <c r="U197" i="3"/>
  <c r="U189" i="3"/>
  <c r="U181" i="3"/>
  <c r="U173" i="3"/>
  <c r="U147" i="3"/>
  <c r="U169" i="3"/>
  <c r="U61" i="3"/>
  <c r="U301" i="3"/>
  <c r="U270" i="3"/>
  <c r="U242" i="3"/>
  <c r="U257" i="3"/>
  <c r="U229" i="3"/>
  <c r="U213" i="3"/>
  <c r="U245" i="3"/>
  <c r="U186" i="3"/>
  <c r="U170" i="3"/>
  <c r="U154" i="3"/>
  <c r="U138" i="3"/>
  <c r="U234" i="3"/>
  <c r="U218" i="3"/>
  <c r="U202" i="3"/>
  <c r="U127" i="3"/>
  <c r="U111" i="3"/>
  <c r="U249" i="3"/>
  <c r="U195" i="3"/>
  <c r="U179" i="3"/>
  <c r="U163" i="3"/>
  <c r="U129" i="3"/>
  <c r="U59" i="3"/>
  <c r="U51" i="3"/>
  <c r="U43" i="3"/>
  <c r="U95" i="3"/>
  <c r="U87" i="3"/>
  <c r="U79" i="3"/>
  <c r="U71" i="3"/>
  <c r="U114" i="3"/>
  <c r="U98" i="3"/>
  <c r="U29" i="3"/>
  <c r="U94" i="3"/>
  <c r="U86" i="3"/>
  <c r="U78" i="3"/>
  <c r="U70" i="3"/>
  <c r="U31" i="3"/>
  <c r="U15" i="3"/>
  <c r="U153" i="3"/>
  <c r="U108" i="3"/>
  <c r="U41" i="3"/>
  <c r="U25" i="3"/>
  <c r="U11" i="3"/>
  <c r="U62" i="3"/>
  <c r="U54" i="3"/>
  <c r="U46" i="3"/>
  <c r="U19" i="3"/>
  <c r="U12" i="3"/>
  <c r="U302" i="3"/>
  <c r="U293" i="3"/>
  <c r="U273" i="3"/>
  <c r="U277" i="3"/>
  <c r="U255" i="3"/>
  <c r="U227" i="3"/>
  <c r="U211" i="3"/>
  <c r="U239" i="3"/>
  <c r="U184" i="3"/>
  <c r="U168" i="3"/>
  <c r="U152" i="3"/>
  <c r="U136" i="3"/>
  <c r="U232" i="3"/>
  <c r="U216" i="3"/>
  <c r="U279" i="3"/>
  <c r="U125" i="3"/>
  <c r="U109" i="3"/>
  <c r="U165" i="3"/>
  <c r="U193" i="3"/>
  <c r="U177" i="3"/>
  <c r="U155" i="3"/>
  <c r="U67" i="3"/>
  <c r="U57" i="3"/>
  <c r="U49" i="3"/>
  <c r="U200" i="3"/>
  <c r="U93" i="3"/>
  <c r="U85" i="3"/>
  <c r="U77" i="3"/>
  <c r="U69" i="3"/>
  <c r="U110" i="3"/>
  <c r="U38" i="3"/>
  <c r="U22" i="3"/>
  <c r="U92" i="3"/>
  <c r="U84" i="3"/>
  <c r="U76" i="3"/>
  <c r="U40" i="3"/>
  <c r="U24" i="3"/>
  <c r="U131" i="3"/>
  <c r="U120" i="3"/>
  <c r="U104" i="3"/>
  <c r="U34" i="3"/>
  <c r="U18" i="3"/>
  <c r="U68" i="3"/>
  <c r="U60" i="3"/>
  <c r="U52" i="3"/>
  <c r="U44" i="3"/>
  <c r="U36" i="3"/>
  <c r="U35" i="3"/>
  <c r="U294" i="3"/>
  <c r="U285" i="3"/>
  <c r="U258" i="3"/>
  <c r="U265" i="3"/>
  <c r="U237" i="3"/>
  <c r="U221" i="3"/>
  <c r="U205" i="3"/>
  <c r="U194" i="3"/>
  <c r="U178" i="3"/>
  <c r="U162" i="3"/>
  <c r="U146" i="3"/>
  <c r="U130" i="3"/>
  <c r="U226" i="3"/>
  <c r="U210" i="3"/>
  <c r="U159" i="3"/>
  <c r="U119" i="3"/>
  <c r="U103" i="3"/>
  <c r="U141" i="3"/>
  <c r="U187" i="3"/>
  <c r="U175" i="3"/>
  <c r="U139" i="3"/>
  <c r="U65" i="3"/>
  <c r="U55" i="3"/>
  <c r="U47" i="3"/>
  <c r="U161" i="3"/>
  <c r="U91" i="3"/>
  <c r="U83" i="3"/>
  <c r="U75" i="3"/>
  <c r="U122" i="3"/>
  <c r="U106" i="3"/>
  <c r="U37" i="3"/>
  <c r="U21" i="3"/>
  <c r="U90" i="3"/>
  <c r="U82" i="3"/>
  <c r="U74" i="3"/>
  <c r="U39" i="3"/>
  <c r="U23" i="3"/>
  <c r="U126" i="3"/>
  <c r="U116" i="3"/>
  <c r="U100" i="3"/>
  <c r="U33" i="3"/>
  <c r="U17" i="3"/>
  <c r="U66" i="3"/>
  <c r="U58" i="3"/>
  <c r="U50" i="3"/>
  <c r="U20" i="3"/>
  <c r="U27" i="3"/>
  <c r="U286" i="3"/>
  <c r="U278" i="3"/>
  <c r="U250" i="3"/>
  <c r="U263" i="3"/>
  <c r="U235" i="3"/>
  <c r="U219" i="3"/>
  <c r="U203" i="3"/>
  <c r="U192" i="3"/>
  <c r="U176" i="3"/>
  <c r="U160" i="3"/>
  <c r="U144" i="3"/>
  <c r="U128" i="3"/>
  <c r="U224" i="3"/>
  <c r="U208" i="3"/>
  <c r="U151" i="3"/>
  <c r="U117" i="3"/>
  <c r="U101" i="3"/>
  <c r="U133" i="3"/>
  <c r="U185" i="3"/>
  <c r="U171" i="3"/>
  <c r="U145" i="3"/>
  <c r="U63" i="3"/>
  <c r="U53" i="3"/>
  <c r="U45" i="3"/>
  <c r="U137" i="3"/>
  <c r="U89" i="3"/>
  <c r="U81" i="3"/>
  <c r="U73" i="3"/>
  <c r="U118" i="3"/>
  <c r="U102" i="3"/>
  <c r="U30" i="3"/>
  <c r="U96" i="3"/>
  <c r="U88" i="3"/>
  <c r="U80" i="3"/>
  <c r="U72" i="3"/>
  <c r="U32" i="3"/>
  <c r="U16" i="3"/>
  <c r="U124" i="3"/>
  <c r="U112" i="3"/>
  <c r="U42" i="3"/>
  <c r="U26" i="3"/>
  <c r="U13" i="3"/>
  <c r="U64" i="3"/>
  <c r="U56" i="3"/>
  <c r="U48" i="3"/>
  <c r="U28" i="3"/>
  <c r="U14" i="3"/>
  <c r="Y86" i="2"/>
  <c r="D77" i="1"/>
  <c r="F77" i="1" s="1"/>
  <c r="H77" i="1" s="1"/>
  <c r="Y288" i="2"/>
  <c r="D279" i="1"/>
  <c r="F279" i="1" s="1"/>
  <c r="H279" i="1" s="1"/>
  <c r="Y282" i="2"/>
  <c r="D273" i="1"/>
  <c r="F273" i="1" s="1"/>
  <c r="H273" i="1" s="1"/>
  <c r="Y281" i="2"/>
  <c r="D272" i="1"/>
  <c r="F272" i="1" s="1"/>
  <c r="H272" i="1" s="1"/>
  <c r="Y243" i="2"/>
  <c r="D234" i="1"/>
  <c r="F234" i="1" s="1"/>
  <c r="H234" i="1" s="1"/>
  <c r="Y214" i="2"/>
  <c r="D205" i="1"/>
  <c r="F205" i="1" s="1"/>
  <c r="H205" i="1" s="1"/>
  <c r="Y221" i="2"/>
  <c r="D212" i="1"/>
  <c r="F212" i="1" s="1"/>
  <c r="H212" i="1" s="1"/>
  <c r="Y204" i="2"/>
  <c r="D195" i="1"/>
  <c r="F195" i="1" s="1"/>
  <c r="H195" i="1" s="1"/>
  <c r="Y154" i="2"/>
  <c r="D145" i="1"/>
  <c r="F145" i="1" s="1"/>
  <c r="H145" i="1" s="1"/>
  <c r="Y188" i="2"/>
  <c r="D179" i="1"/>
  <c r="F179" i="1" s="1"/>
  <c r="H179" i="1" s="1"/>
  <c r="Y125" i="2"/>
  <c r="D116" i="1"/>
  <c r="F116" i="1" s="1"/>
  <c r="H116" i="1" s="1"/>
  <c r="Y61" i="2"/>
  <c r="D52" i="1"/>
  <c r="F52" i="1" s="1"/>
  <c r="H52" i="1" s="1"/>
  <c r="Y96" i="2"/>
  <c r="D87" i="1"/>
  <c r="F87" i="1" s="1"/>
  <c r="H87" i="1" s="1"/>
  <c r="Y144" i="2"/>
  <c r="D135" i="1"/>
  <c r="F135" i="1" s="1"/>
  <c r="H135" i="1" s="1"/>
  <c r="Y79" i="2"/>
  <c r="D70" i="1"/>
  <c r="F70" i="1" s="1"/>
  <c r="H70" i="1" s="1"/>
  <c r="Y43" i="2"/>
  <c r="D34" i="1"/>
  <c r="F34" i="1" s="1"/>
  <c r="H34" i="1" s="1"/>
  <c r="Y98" i="2"/>
  <c r="D89" i="1"/>
  <c r="F89" i="1" s="1"/>
  <c r="H89" i="1" s="1"/>
  <c r="Y30" i="2"/>
  <c r="D21" i="1"/>
  <c r="F21" i="1" s="1"/>
  <c r="H21" i="1" s="1"/>
  <c r="Y24" i="2"/>
  <c r="D15" i="1"/>
  <c r="F15" i="1" s="1"/>
  <c r="H15" i="1" s="1"/>
  <c r="Y29" i="2"/>
  <c r="D20" i="1"/>
  <c r="F20" i="1" s="1"/>
  <c r="H20" i="1" s="1"/>
  <c r="Y279" i="2"/>
  <c r="D270" i="1"/>
  <c r="F270" i="1" s="1"/>
  <c r="H270" i="1" s="1"/>
  <c r="Y263" i="2"/>
  <c r="D254" i="1"/>
  <c r="F254" i="1" s="1"/>
  <c r="H254" i="1" s="1"/>
  <c r="Y278" i="2"/>
  <c r="D269" i="1"/>
  <c r="F269" i="1" s="1"/>
  <c r="H269" i="1" s="1"/>
  <c r="Y242" i="2"/>
  <c r="D233" i="1"/>
  <c r="F233" i="1" s="1"/>
  <c r="H233" i="1" s="1"/>
  <c r="Y247" i="2"/>
  <c r="D238" i="1"/>
  <c r="F238" i="1" s="1"/>
  <c r="H238" i="1" s="1"/>
  <c r="Y232" i="2"/>
  <c r="D223" i="1"/>
  <c r="F223" i="1" s="1"/>
  <c r="H223" i="1" s="1"/>
  <c r="Y175" i="2"/>
  <c r="D166" i="1"/>
  <c r="F166" i="1" s="1"/>
  <c r="H166" i="1" s="1"/>
  <c r="Y177" i="2"/>
  <c r="D168" i="1"/>
  <c r="F168" i="1" s="1"/>
  <c r="H168" i="1" s="1"/>
  <c r="Y147" i="2"/>
  <c r="D138" i="1"/>
  <c r="F138" i="1" s="1"/>
  <c r="H138" i="1" s="1"/>
  <c r="Y89" i="2"/>
  <c r="D80" i="1"/>
  <c r="F80" i="1" s="1"/>
  <c r="H80" i="1" s="1"/>
  <c r="Y124" i="2"/>
  <c r="D115" i="1"/>
  <c r="F115" i="1" s="1"/>
  <c r="H115" i="1" s="1"/>
  <c r="Y192" i="2"/>
  <c r="D183" i="1"/>
  <c r="F183" i="1" s="1"/>
  <c r="H183" i="1" s="1"/>
  <c r="Y107" i="2"/>
  <c r="D98" i="1"/>
  <c r="F98" i="1" s="1"/>
  <c r="Y56" i="2"/>
  <c r="D47" i="1"/>
  <c r="F47" i="1" s="1"/>
  <c r="H47" i="1" s="1"/>
  <c r="Y126" i="2"/>
  <c r="D117" i="1"/>
  <c r="F117" i="1" s="1"/>
  <c r="H117" i="1" s="1"/>
  <c r="Y62" i="2"/>
  <c r="D53" i="1"/>
  <c r="F53" i="1" s="1"/>
  <c r="H53" i="1" s="1"/>
  <c r="Y53" i="2"/>
  <c r="D44" i="1"/>
  <c r="F44" i="1" s="1"/>
  <c r="H44" i="1" s="1"/>
  <c r="Y48" i="2"/>
  <c r="D39" i="1"/>
  <c r="F39" i="1" s="1"/>
  <c r="H39" i="1" s="1"/>
  <c r="Y280" i="2"/>
  <c r="D271" i="1"/>
  <c r="F271" i="1" s="1"/>
  <c r="H271" i="1" s="1"/>
  <c r="Y272" i="2"/>
  <c r="D263" i="1"/>
  <c r="F263" i="1" s="1"/>
  <c r="H263" i="1" s="1"/>
  <c r="Y254" i="2"/>
  <c r="D245" i="1"/>
  <c r="F245" i="1" s="1"/>
  <c r="H245" i="1" s="1"/>
  <c r="Y235" i="2"/>
  <c r="D226" i="1"/>
  <c r="F226" i="1" s="1"/>
  <c r="H226" i="1" s="1"/>
  <c r="Y206" i="2"/>
  <c r="D197" i="1"/>
  <c r="F197" i="1" s="1"/>
  <c r="H197" i="1" s="1"/>
  <c r="Y213" i="2"/>
  <c r="D204" i="1"/>
  <c r="F204" i="1" s="1"/>
  <c r="H204" i="1" s="1"/>
  <c r="Y203" i="2"/>
  <c r="D194" i="1"/>
  <c r="F194" i="1" s="1"/>
  <c r="H194" i="1" s="1"/>
  <c r="Y146" i="2"/>
  <c r="D137" i="1"/>
  <c r="F137" i="1" s="1"/>
  <c r="H137" i="1" s="1"/>
  <c r="Y172" i="2"/>
  <c r="D163" i="1"/>
  <c r="F163" i="1" s="1"/>
  <c r="H163" i="1" s="1"/>
  <c r="Y117" i="2"/>
  <c r="D108" i="1"/>
  <c r="F108" i="1" s="1"/>
  <c r="H108" i="1" s="1"/>
  <c r="Y190" i="2"/>
  <c r="D181" i="1"/>
  <c r="F181" i="1" s="1"/>
  <c r="H181" i="1" s="1"/>
  <c r="Y88" i="2"/>
  <c r="D79" i="1"/>
  <c r="F79" i="1" s="1"/>
  <c r="H79" i="1" s="1"/>
  <c r="Y135" i="2"/>
  <c r="D126" i="1"/>
  <c r="F126" i="1" s="1"/>
  <c r="H126" i="1" s="1"/>
  <c r="Y71" i="2"/>
  <c r="D62" i="1"/>
  <c r="F62" i="1" s="1"/>
  <c r="H62" i="1" s="1"/>
  <c r="Y35" i="2"/>
  <c r="D26" i="1"/>
  <c r="F26" i="1" s="1"/>
  <c r="H26" i="1" s="1"/>
  <c r="Y90" i="2"/>
  <c r="D81" i="1"/>
  <c r="F81" i="1" s="1"/>
  <c r="H81" i="1" s="1"/>
  <c r="Y22" i="2"/>
  <c r="D13" i="1"/>
  <c r="F13" i="1" s="1"/>
  <c r="H13" i="1" s="1"/>
  <c r="Y16" i="2"/>
  <c r="D7" i="1"/>
  <c r="F7" i="1" s="1"/>
  <c r="H7" i="1" s="1"/>
  <c r="Y19" i="2"/>
  <c r="D10" i="1"/>
  <c r="F10" i="1" s="1"/>
  <c r="H10" i="1" s="1"/>
  <c r="Y287" i="2"/>
  <c r="D278" i="1"/>
  <c r="F278" i="1" s="1"/>
  <c r="H278" i="1" s="1"/>
  <c r="Y271" i="2"/>
  <c r="D262" i="1"/>
  <c r="F262" i="1" s="1"/>
  <c r="H262" i="1" s="1"/>
  <c r="Y269" i="2"/>
  <c r="D260" i="1"/>
  <c r="F260" i="1" s="1"/>
  <c r="H260" i="1" s="1"/>
  <c r="Y215" i="2"/>
  <c r="D206" i="1"/>
  <c r="F206" i="1" s="1"/>
  <c r="H206" i="1" s="1"/>
  <c r="Y251" i="2"/>
  <c r="D242" i="1"/>
  <c r="F242" i="1" s="1"/>
  <c r="H242" i="1" s="1"/>
  <c r="Y240" i="2"/>
  <c r="D231" i="1"/>
  <c r="F231" i="1" s="1"/>
  <c r="H231" i="1" s="1"/>
  <c r="Y183" i="2"/>
  <c r="D174" i="1"/>
  <c r="F174" i="1" s="1"/>
  <c r="H174" i="1" s="1"/>
  <c r="Y185" i="2"/>
  <c r="D176" i="1"/>
  <c r="F176" i="1" s="1"/>
  <c r="H176" i="1" s="1"/>
  <c r="Y151" i="2"/>
  <c r="D142" i="1"/>
  <c r="F142" i="1" s="1"/>
  <c r="H142" i="1" s="1"/>
  <c r="Y97" i="2"/>
  <c r="D88" i="1"/>
  <c r="F88" i="1" s="1"/>
  <c r="H88" i="1" s="1"/>
  <c r="Y132" i="2"/>
  <c r="D123" i="1"/>
  <c r="F123" i="1" s="1"/>
  <c r="Y68" i="2"/>
  <c r="D59" i="1"/>
  <c r="F59" i="1" s="1"/>
  <c r="H59" i="1" s="1"/>
  <c r="Y115" i="2"/>
  <c r="D106" i="1"/>
  <c r="F106" i="1" s="1"/>
  <c r="H106" i="1" s="1"/>
  <c r="Y64" i="2"/>
  <c r="D55" i="1"/>
  <c r="F55" i="1" s="1"/>
  <c r="H55" i="1" s="1"/>
  <c r="Y50" i="2"/>
  <c r="D41" i="1"/>
  <c r="F41" i="1" s="1"/>
  <c r="H41" i="1" s="1"/>
  <c r="Y27" i="2"/>
  <c r="D18" i="1"/>
  <c r="F18" i="1" s="1"/>
  <c r="H18" i="1" s="1"/>
  <c r="Y40" i="2"/>
  <c r="D31" i="1"/>
  <c r="F31" i="1" s="1"/>
  <c r="H31" i="1" s="1"/>
  <c r="Y134" i="2"/>
  <c r="D125" i="1"/>
  <c r="F125" i="1" s="1"/>
  <c r="H125" i="1" s="1"/>
  <c r="Y70" i="2"/>
  <c r="D61" i="1"/>
  <c r="F61" i="1" s="1"/>
  <c r="H61" i="1" s="1"/>
  <c r="Y266" i="2"/>
  <c r="D257" i="1"/>
  <c r="F257" i="1" s="1"/>
  <c r="H257" i="1" s="1"/>
  <c r="Y220" i="2"/>
  <c r="D211" i="1"/>
  <c r="F211" i="1" s="1"/>
  <c r="H211" i="1" s="1"/>
  <c r="Y165" i="2"/>
  <c r="D156" i="1"/>
  <c r="F156" i="1" s="1"/>
  <c r="H156" i="1" s="1"/>
  <c r="Y112" i="2"/>
  <c r="D103" i="1"/>
  <c r="F103" i="1" s="1"/>
  <c r="H103" i="1" s="1"/>
  <c r="Y159" i="2"/>
  <c r="D150" i="1"/>
  <c r="F150" i="1" s="1"/>
  <c r="H150" i="1" s="1"/>
  <c r="Y46" i="2"/>
  <c r="D37" i="1"/>
  <c r="F37" i="1" s="1"/>
  <c r="H37" i="1" s="1"/>
  <c r="Y295" i="2"/>
  <c r="D286" i="1"/>
  <c r="F286" i="1" s="1"/>
  <c r="H286" i="1" s="1"/>
  <c r="Y193" i="2"/>
  <c r="D184" i="1"/>
  <c r="F184" i="1" s="1"/>
  <c r="H184" i="1" s="1"/>
  <c r="Y110" i="2"/>
  <c r="D101" i="1"/>
  <c r="F101" i="1" s="1"/>
  <c r="H101" i="1" s="1"/>
  <c r="Y42" i="2"/>
  <c r="D33" i="1"/>
  <c r="F33" i="1" s="1"/>
  <c r="H33" i="1" s="1"/>
  <c r="Y15" i="2"/>
  <c r="D6" i="1"/>
  <c r="F6" i="1" s="1"/>
  <c r="H6" i="1" s="1"/>
  <c r="Y49" i="2"/>
  <c r="D40" i="1"/>
  <c r="F40" i="1" s="1"/>
  <c r="H40" i="1" s="1"/>
  <c r="Y291" i="2"/>
  <c r="D282" i="1"/>
  <c r="F282" i="1" s="1"/>
  <c r="H282" i="1" s="1"/>
  <c r="Y275" i="2"/>
  <c r="D266" i="1"/>
  <c r="F266" i="1" s="1"/>
  <c r="H266" i="1" s="1"/>
  <c r="Y273" i="2"/>
  <c r="D264" i="1"/>
  <c r="F264" i="1" s="1"/>
  <c r="H264" i="1" s="1"/>
  <c r="Y219" i="2"/>
  <c r="D210" i="1"/>
  <c r="F210" i="1" s="1"/>
  <c r="H210" i="1" s="1"/>
  <c r="Y253" i="2"/>
  <c r="D244" i="1"/>
  <c r="F244" i="1" s="1"/>
  <c r="H244" i="1" s="1"/>
  <c r="Y244" i="2"/>
  <c r="D235" i="1"/>
  <c r="F235" i="1" s="1"/>
  <c r="H235" i="1" s="1"/>
  <c r="Y187" i="2"/>
  <c r="D178" i="1"/>
  <c r="F178" i="1" s="1"/>
  <c r="H178" i="1" s="1"/>
  <c r="Y189" i="2"/>
  <c r="D180" i="1"/>
  <c r="F180" i="1" s="1"/>
  <c r="H180" i="1" s="1"/>
  <c r="Y153" i="2"/>
  <c r="D144" i="1"/>
  <c r="F144" i="1" s="1"/>
  <c r="H144" i="1" s="1"/>
  <c r="Y101" i="2"/>
  <c r="D92" i="1"/>
  <c r="F92" i="1" s="1"/>
  <c r="H92" i="1" s="1"/>
  <c r="Y136" i="2"/>
  <c r="D127" i="1"/>
  <c r="F127" i="1" s="1"/>
  <c r="H127" i="1" s="1"/>
  <c r="Y72" i="2"/>
  <c r="D63" i="1"/>
  <c r="F63" i="1" s="1"/>
  <c r="H63" i="1" s="1"/>
  <c r="Y119" i="2"/>
  <c r="D110" i="1"/>
  <c r="F110" i="1" s="1"/>
  <c r="H110" i="1" s="1"/>
  <c r="Y186" i="2"/>
  <c r="D177" i="1"/>
  <c r="F177" i="1" s="1"/>
  <c r="H177" i="1" s="1"/>
  <c r="Y138" i="2"/>
  <c r="D129" i="1"/>
  <c r="F129" i="1" s="1"/>
  <c r="H129" i="1" s="1"/>
  <c r="Y74" i="2"/>
  <c r="D65" i="1"/>
  <c r="F65" i="1" s="1"/>
  <c r="H65" i="1" s="1"/>
  <c r="Y163" i="2"/>
  <c r="D154" i="1"/>
  <c r="F154" i="1" s="1"/>
  <c r="H154" i="1" s="1"/>
  <c r="Y21" i="2"/>
  <c r="D12" i="1"/>
  <c r="F12" i="1" s="1"/>
  <c r="H12" i="1" s="1"/>
  <c r="Y17" i="2"/>
  <c r="D8" i="1"/>
  <c r="F8" i="1" s="1"/>
  <c r="H8" i="1" s="1"/>
  <c r="Y302" i="2"/>
  <c r="D293" i="1"/>
  <c r="F293" i="1" s="1"/>
  <c r="H293" i="1" s="1"/>
  <c r="Y301" i="2"/>
  <c r="D292" i="1"/>
  <c r="F292" i="1" s="1"/>
  <c r="H292" i="1" s="1"/>
  <c r="Y270" i="2"/>
  <c r="D261" i="1"/>
  <c r="F261" i="1" s="1"/>
  <c r="Y234" i="2"/>
  <c r="D225" i="1"/>
  <c r="F225" i="1" s="1"/>
  <c r="H225" i="1" s="1"/>
  <c r="Y241" i="2"/>
  <c r="D232" i="1"/>
  <c r="F232" i="1" s="1"/>
  <c r="H232" i="1" s="1"/>
  <c r="Y224" i="2"/>
  <c r="D215" i="1"/>
  <c r="F215" i="1" s="1"/>
  <c r="H215" i="1" s="1"/>
  <c r="Y167" i="2"/>
  <c r="D158" i="1"/>
  <c r="F158" i="1" s="1"/>
  <c r="H158" i="1" s="1"/>
  <c r="Y169" i="2"/>
  <c r="D160" i="1"/>
  <c r="F160" i="1" s="1"/>
  <c r="H160" i="1" s="1"/>
  <c r="Y143" i="2"/>
  <c r="D134" i="1"/>
  <c r="F134" i="1" s="1"/>
  <c r="H134" i="1" s="1"/>
  <c r="Y81" i="2"/>
  <c r="D72" i="1"/>
  <c r="F72" i="1" s="1"/>
  <c r="H72" i="1" s="1"/>
  <c r="Y116" i="2"/>
  <c r="D107" i="1"/>
  <c r="F107" i="1" s="1"/>
  <c r="H107" i="1" s="1"/>
  <c r="Y176" i="2"/>
  <c r="D167" i="1"/>
  <c r="F167" i="1" s="1"/>
  <c r="H167" i="1" s="1"/>
  <c r="Y99" i="2"/>
  <c r="D90" i="1"/>
  <c r="F90" i="1" s="1"/>
  <c r="H90" i="1" s="1"/>
  <c r="Y178" i="2"/>
  <c r="D169" i="1"/>
  <c r="F169" i="1" s="1"/>
  <c r="H169" i="1" s="1"/>
  <c r="Y34" i="2"/>
  <c r="D25" i="1"/>
  <c r="F25" i="1" s="1"/>
  <c r="H25" i="1" s="1"/>
  <c r="Y28" i="2"/>
  <c r="D19" i="1"/>
  <c r="F19" i="1" s="1"/>
  <c r="H19" i="1" s="1"/>
  <c r="Y31" i="2"/>
  <c r="D22" i="1"/>
  <c r="F22" i="1" s="1"/>
  <c r="H22" i="1" s="1"/>
  <c r="Y118" i="2"/>
  <c r="D109" i="1"/>
  <c r="F109" i="1" s="1"/>
  <c r="H109" i="1" s="1"/>
  <c r="Y298" i="2"/>
  <c r="D289" i="1"/>
  <c r="F289" i="1" s="1"/>
  <c r="H289" i="1" s="1"/>
  <c r="Y230" i="2"/>
  <c r="D221" i="1"/>
  <c r="F221" i="1" s="1"/>
  <c r="H221" i="1" s="1"/>
  <c r="Y141" i="2"/>
  <c r="D132" i="1"/>
  <c r="F132" i="1" s="1"/>
  <c r="H132" i="1" s="1"/>
  <c r="Y168" i="2"/>
  <c r="D159" i="1"/>
  <c r="F159" i="1" s="1"/>
  <c r="H159" i="1" s="1"/>
  <c r="Y25" i="2"/>
  <c r="D16" i="1"/>
  <c r="F16" i="1" s="1"/>
  <c r="H16" i="1" s="1"/>
  <c r="Y260" i="2"/>
  <c r="D251" i="1"/>
  <c r="F251" i="1" s="1"/>
  <c r="H251" i="1" s="1"/>
  <c r="Y223" i="2"/>
  <c r="D214" i="1"/>
  <c r="F214" i="1" s="1"/>
  <c r="H214" i="1" s="1"/>
  <c r="Y191" i="2"/>
  <c r="D182" i="1"/>
  <c r="F182" i="1" s="1"/>
  <c r="H182" i="1" s="1"/>
  <c r="Y105" i="2"/>
  <c r="D96" i="1"/>
  <c r="F96" i="1" s="1"/>
  <c r="H96" i="1" s="1"/>
  <c r="Y123" i="2"/>
  <c r="D114" i="1"/>
  <c r="F114" i="1" s="1"/>
  <c r="H114" i="1" s="1"/>
  <c r="Y142" i="2"/>
  <c r="D133" i="1"/>
  <c r="F133" i="1" s="1"/>
  <c r="H133" i="1" s="1"/>
  <c r="Y41" i="2"/>
  <c r="D32" i="1"/>
  <c r="F32" i="1" s="1"/>
  <c r="H32" i="1" s="1"/>
  <c r="Y290" i="2"/>
  <c r="D281" i="1"/>
  <c r="F281" i="1" s="1"/>
  <c r="H281" i="1" s="1"/>
  <c r="Y252" i="2"/>
  <c r="D243" i="1"/>
  <c r="F243" i="1" s="1"/>
  <c r="H243" i="1" s="1"/>
  <c r="Y222" i="2"/>
  <c r="D213" i="1"/>
  <c r="F213" i="1" s="1"/>
  <c r="H213" i="1" s="1"/>
  <c r="Y212" i="2"/>
  <c r="D203" i="1"/>
  <c r="F203" i="1" s="1"/>
  <c r="H203" i="1" s="1"/>
  <c r="Y162" i="2"/>
  <c r="D153" i="1"/>
  <c r="F153" i="1" s="1"/>
  <c r="H153" i="1" s="1"/>
  <c r="Y157" i="2"/>
  <c r="D148" i="1"/>
  <c r="F148" i="1" s="1"/>
  <c r="H148" i="1" s="1"/>
  <c r="Y133" i="2"/>
  <c r="D124" i="1"/>
  <c r="F124" i="1" s="1"/>
  <c r="H124" i="1" s="1"/>
  <c r="Y104" i="2"/>
  <c r="D95" i="1"/>
  <c r="F95" i="1" s="1"/>
  <c r="H95" i="1" s="1"/>
  <c r="Y152" i="2"/>
  <c r="D143" i="1"/>
  <c r="F143" i="1" s="1"/>
  <c r="H143" i="1" s="1"/>
  <c r="Y87" i="2"/>
  <c r="D78" i="1"/>
  <c r="F78" i="1" s="1"/>
  <c r="H78" i="1" s="1"/>
  <c r="Y51" i="2"/>
  <c r="D42" i="1"/>
  <c r="F42" i="1" s="1"/>
  <c r="H42" i="1" s="1"/>
  <c r="Y106" i="2"/>
  <c r="D97" i="1"/>
  <c r="F97" i="1" s="1"/>
  <c r="H97" i="1" s="1"/>
  <c r="Y38" i="2"/>
  <c r="D29" i="1"/>
  <c r="F29" i="1" s="1"/>
  <c r="H29" i="1" s="1"/>
  <c r="Y32" i="2"/>
  <c r="D23" i="1"/>
  <c r="F23" i="1" s="1"/>
  <c r="H23" i="1" s="1"/>
  <c r="Y33" i="2"/>
  <c r="D24" i="1"/>
  <c r="F24" i="1" s="1"/>
  <c r="H24" i="1" s="1"/>
  <c r="Y303" i="2"/>
  <c r="D294" i="1"/>
  <c r="F294" i="1" s="1"/>
  <c r="H294" i="1" s="1"/>
  <c r="Y268" i="2"/>
  <c r="D259" i="1"/>
  <c r="F259" i="1" s="1"/>
  <c r="H259" i="1" s="1"/>
  <c r="Y250" i="2"/>
  <c r="D241" i="1"/>
  <c r="F241" i="1" s="1"/>
  <c r="H241" i="1" s="1"/>
  <c r="Y231" i="2"/>
  <c r="D222" i="1"/>
  <c r="F222" i="1" s="1"/>
  <c r="H222" i="1" s="1"/>
  <c r="Y262" i="2"/>
  <c r="D253" i="1"/>
  <c r="F253" i="1" s="1"/>
  <c r="H253" i="1" s="1"/>
  <c r="Y209" i="2"/>
  <c r="D200" i="1"/>
  <c r="F200" i="1" s="1"/>
  <c r="H200" i="1" s="1"/>
  <c r="Y199" i="2"/>
  <c r="D190" i="1"/>
  <c r="F190" i="1" s="1"/>
  <c r="H190" i="1" s="1"/>
  <c r="Y299" i="2"/>
  <c r="D290" i="1"/>
  <c r="F290" i="1" s="1"/>
  <c r="H290" i="1" s="1"/>
  <c r="Y264" i="2"/>
  <c r="D255" i="1"/>
  <c r="F255" i="1" s="1"/>
  <c r="H255" i="1" s="1"/>
  <c r="Y246" i="2"/>
  <c r="D237" i="1"/>
  <c r="F237" i="1" s="1"/>
  <c r="H237" i="1" s="1"/>
  <c r="Y227" i="2"/>
  <c r="D218" i="1"/>
  <c r="F218" i="1" s="1"/>
  <c r="H218" i="1" s="1"/>
  <c r="Y257" i="2"/>
  <c r="D248" i="1"/>
  <c r="F248" i="1" s="1"/>
  <c r="H248" i="1" s="1"/>
  <c r="Y259" i="2"/>
  <c r="D250" i="1"/>
  <c r="F250" i="1" s="1"/>
  <c r="H250" i="1" s="1"/>
  <c r="Y195" i="2"/>
  <c r="D186" i="1"/>
  <c r="F186" i="1" s="1"/>
  <c r="H186" i="1" s="1"/>
  <c r="Y197" i="2"/>
  <c r="D188" i="1"/>
  <c r="F188" i="1" s="1"/>
  <c r="H188" i="1" s="1"/>
  <c r="Y160" i="2"/>
  <c r="D151" i="1"/>
  <c r="F151" i="1" s="1"/>
  <c r="H151" i="1" s="1"/>
  <c r="Y109" i="2"/>
  <c r="D100" i="1"/>
  <c r="F100" i="1" s="1"/>
  <c r="H100" i="1" s="1"/>
  <c r="Y174" i="2"/>
  <c r="D165" i="1"/>
  <c r="F165" i="1" s="1"/>
  <c r="H165" i="1" s="1"/>
  <c r="Y80" i="2"/>
  <c r="D71" i="1"/>
  <c r="F71" i="1" s="1"/>
  <c r="H71" i="1" s="1"/>
  <c r="Y127" i="2"/>
  <c r="D118" i="1"/>
  <c r="F118" i="1" s="1"/>
  <c r="H118" i="1" s="1"/>
  <c r="Y63" i="2"/>
  <c r="D54" i="1"/>
  <c r="F54" i="1" s="1"/>
  <c r="H54" i="1" s="1"/>
  <c r="Y170" i="2"/>
  <c r="D161" i="1"/>
  <c r="F161" i="1" s="1"/>
  <c r="H161" i="1" s="1"/>
  <c r="Y82" i="2"/>
  <c r="D73" i="1"/>
  <c r="F73" i="1" s="1"/>
  <c r="H73" i="1" s="1"/>
  <c r="Y14" i="2"/>
  <c r="D5" i="1"/>
  <c r="F5" i="1" s="1"/>
  <c r="H5" i="1" s="1"/>
  <c r="Y45" i="2"/>
  <c r="D36" i="1"/>
  <c r="F36" i="1" s="1"/>
  <c r="H36" i="1" s="1"/>
  <c r="Y300" i="2"/>
  <c r="D291" i="1"/>
  <c r="F291" i="1" s="1"/>
  <c r="H291" i="1" s="1"/>
  <c r="Y294" i="2"/>
  <c r="D285" i="1"/>
  <c r="F285" i="1" s="1"/>
  <c r="H285" i="1" s="1"/>
  <c r="Y293" i="2"/>
  <c r="D284" i="1"/>
  <c r="F284" i="1" s="1"/>
  <c r="H284" i="1" s="1"/>
  <c r="Y256" i="2"/>
  <c r="D247" i="1"/>
  <c r="F247" i="1" s="1"/>
  <c r="H247" i="1" s="1"/>
  <c r="Y226" i="2"/>
  <c r="D217" i="1"/>
  <c r="F217" i="1" s="1"/>
  <c r="H217" i="1" s="1"/>
  <c r="Y233" i="2"/>
  <c r="D224" i="1"/>
  <c r="F224" i="1" s="1"/>
  <c r="H224" i="1" s="1"/>
  <c r="Y216" i="2"/>
  <c r="D207" i="1"/>
  <c r="F207" i="1" s="1"/>
  <c r="H207" i="1" s="1"/>
  <c r="Y166" i="2"/>
  <c r="D157" i="1"/>
  <c r="F157" i="1" s="1"/>
  <c r="H157" i="1" s="1"/>
  <c r="Y161" i="2"/>
  <c r="D152" i="1"/>
  <c r="F152" i="1" s="1"/>
  <c r="H152" i="1" s="1"/>
  <c r="Y137" i="2"/>
  <c r="D128" i="1"/>
  <c r="F128" i="1" s="1"/>
  <c r="H128" i="1" s="1"/>
  <c r="Y73" i="2"/>
  <c r="D64" i="1"/>
  <c r="F64" i="1" s="1"/>
  <c r="H64" i="1" s="1"/>
  <c r="Y108" i="2"/>
  <c r="D99" i="1"/>
  <c r="F99" i="1" s="1"/>
  <c r="H99" i="1" s="1"/>
  <c r="Y156" i="2"/>
  <c r="D147" i="1"/>
  <c r="F147" i="1" s="1"/>
  <c r="H147" i="1" s="1"/>
  <c r="Y91" i="2"/>
  <c r="D82" i="1"/>
  <c r="F82" i="1" s="1"/>
  <c r="H82" i="1" s="1"/>
  <c r="Y55" i="2"/>
  <c r="D46" i="1"/>
  <c r="F46" i="1" s="1"/>
  <c r="H46" i="1" s="1"/>
  <c r="Y283" i="2"/>
  <c r="D274" i="1"/>
  <c r="F274" i="1" s="1"/>
  <c r="H274" i="1" s="1"/>
  <c r="Y267" i="2"/>
  <c r="D258" i="1"/>
  <c r="F258" i="1" s="1"/>
  <c r="H258" i="1" s="1"/>
  <c r="Y265" i="2"/>
  <c r="D256" i="1"/>
  <c r="F256" i="1" s="1"/>
  <c r="H256" i="1" s="1"/>
  <c r="Y211" i="2"/>
  <c r="D202" i="1"/>
  <c r="F202" i="1" s="1"/>
  <c r="H202" i="1" s="1"/>
  <c r="Y249" i="2"/>
  <c r="D240" i="1"/>
  <c r="F240" i="1" s="1"/>
  <c r="H240" i="1" s="1"/>
  <c r="Y236" i="2"/>
  <c r="D227" i="1"/>
  <c r="F227" i="1" s="1"/>
  <c r="H227" i="1" s="1"/>
  <c r="Y179" i="2"/>
  <c r="D170" i="1"/>
  <c r="F170" i="1" s="1"/>
  <c r="H170" i="1" s="1"/>
  <c r="Y181" i="2"/>
  <c r="D172" i="1"/>
  <c r="F172" i="1" s="1"/>
  <c r="H172" i="1" s="1"/>
  <c r="Y149" i="2"/>
  <c r="D140" i="1"/>
  <c r="F140" i="1" s="1"/>
  <c r="H140" i="1" s="1"/>
  <c r="Y93" i="2"/>
  <c r="D84" i="1"/>
  <c r="F84" i="1" s="1"/>
  <c r="H84" i="1" s="1"/>
  <c r="Y128" i="2"/>
  <c r="D119" i="1"/>
  <c r="F119" i="1" s="1"/>
  <c r="H119" i="1" s="1"/>
  <c r="Y200" i="2"/>
  <c r="D191" i="1"/>
  <c r="F191" i="1" s="1"/>
  <c r="H191" i="1" s="1"/>
  <c r="Y111" i="2"/>
  <c r="D102" i="1"/>
  <c r="F102" i="1" s="1"/>
  <c r="H102" i="1" s="1"/>
  <c r="Y60" i="2"/>
  <c r="D51" i="1"/>
  <c r="F51" i="1" s="1"/>
  <c r="H51" i="1" s="1"/>
  <c r="Y130" i="2"/>
  <c r="D121" i="1"/>
  <c r="F121" i="1" s="1"/>
  <c r="H121" i="1" s="1"/>
  <c r="Y66" i="2"/>
  <c r="D57" i="1"/>
  <c r="F57" i="1" s="1"/>
  <c r="H57" i="1" s="1"/>
  <c r="Y57" i="2"/>
  <c r="D48" i="1"/>
  <c r="F48" i="1" s="1"/>
  <c r="H48" i="1" s="1"/>
  <c r="Y284" i="2"/>
  <c r="D275" i="1"/>
  <c r="F275" i="1" s="1"/>
  <c r="H275" i="1" s="1"/>
  <c r="Y276" i="2"/>
  <c r="D267" i="1"/>
  <c r="F267" i="1" s="1"/>
  <c r="H267" i="1" s="1"/>
  <c r="Y258" i="2"/>
  <c r="D249" i="1"/>
  <c r="F249" i="1" s="1"/>
  <c r="H249" i="1" s="1"/>
  <c r="Y239" i="2"/>
  <c r="D230" i="1"/>
  <c r="F230" i="1" s="1"/>
  <c r="H230" i="1" s="1"/>
  <c r="Y210" i="2"/>
  <c r="D201" i="1"/>
  <c r="F201" i="1" s="1"/>
  <c r="H201" i="1" s="1"/>
  <c r="Y217" i="2"/>
  <c r="D208" i="1"/>
  <c r="F208" i="1" s="1"/>
  <c r="H208" i="1" s="1"/>
  <c r="Y207" i="2"/>
  <c r="D198" i="1"/>
  <c r="F198" i="1" s="1"/>
  <c r="H198" i="1" s="1"/>
  <c r="Y150" i="2"/>
  <c r="D141" i="1"/>
  <c r="F141" i="1" s="1"/>
  <c r="H141" i="1" s="1"/>
  <c r="Y180" i="2"/>
  <c r="D171" i="1"/>
  <c r="F171" i="1" s="1"/>
  <c r="H171" i="1" s="1"/>
  <c r="Y121" i="2"/>
  <c r="D112" i="1"/>
  <c r="F112" i="1" s="1"/>
  <c r="H112" i="1" s="1"/>
  <c r="Y198" i="2"/>
  <c r="D189" i="1"/>
  <c r="F189" i="1" s="1"/>
  <c r="H189" i="1" s="1"/>
  <c r="Y92" i="2"/>
  <c r="D83" i="1"/>
  <c r="F83" i="1" s="1"/>
  <c r="H83" i="1" s="1"/>
  <c r="Y139" i="2"/>
  <c r="D130" i="1"/>
  <c r="F130" i="1" s="1"/>
  <c r="H130" i="1" s="1"/>
  <c r="Y75" i="2"/>
  <c r="D66" i="1"/>
  <c r="F66" i="1" s="1"/>
  <c r="H66" i="1" s="1"/>
  <c r="Y39" i="2"/>
  <c r="D30" i="1"/>
  <c r="F30" i="1" s="1"/>
  <c r="H30" i="1" s="1"/>
  <c r="Y94" i="2"/>
  <c r="D85" i="1"/>
  <c r="F85" i="1" s="1"/>
  <c r="H85" i="1" s="1"/>
  <c r="Y26" i="2"/>
  <c r="D17" i="1"/>
  <c r="F17" i="1" s="1"/>
  <c r="H17" i="1" s="1"/>
  <c r="Y20" i="2"/>
  <c r="D11" i="1"/>
  <c r="F11" i="1" s="1"/>
  <c r="H11" i="1" s="1"/>
  <c r="Y23" i="2"/>
  <c r="D14" i="1"/>
  <c r="F14" i="1" s="1"/>
  <c r="H14" i="1" s="1"/>
  <c r="Y306" i="2"/>
  <c r="D297" i="1"/>
  <c r="F297" i="1" s="1"/>
  <c r="H297" i="1" s="1"/>
  <c r="Y305" i="2"/>
  <c r="D296" i="1"/>
  <c r="F296" i="1" s="1"/>
  <c r="H296" i="1" s="1"/>
  <c r="Y274" i="2"/>
  <c r="D265" i="1"/>
  <c r="F265" i="1" s="1"/>
  <c r="H265" i="1" s="1"/>
  <c r="Y238" i="2"/>
  <c r="D229" i="1"/>
  <c r="F229" i="1" s="1"/>
  <c r="H229" i="1" s="1"/>
  <c r="Y245" i="2"/>
  <c r="D236" i="1"/>
  <c r="F236" i="1" s="1"/>
  <c r="H236" i="1" s="1"/>
  <c r="Y228" i="2"/>
  <c r="D219" i="1"/>
  <c r="F219" i="1" s="1"/>
  <c r="H219" i="1" s="1"/>
  <c r="Y171" i="2"/>
  <c r="D162" i="1"/>
  <c r="F162" i="1" s="1"/>
  <c r="H162" i="1" s="1"/>
  <c r="Y173" i="2"/>
  <c r="D164" i="1"/>
  <c r="F164" i="1" s="1"/>
  <c r="H164" i="1" s="1"/>
  <c r="Y145" i="2"/>
  <c r="D136" i="1"/>
  <c r="F136" i="1" s="1"/>
  <c r="H136" i="1" s="1"/>
  <c r="Y85" i="2"/>
  <c r="D76" i="1"/>
  <c r="F76" i="1" s="1"/>
  <c r="H76" i="1" s="1"/>
  <c r="Y120" i="2"/>
  <c r="D111" i="1"/>
  <c r="F111" i="1" s="1"/>
  <c r="H111" i="1" s="1"/>
  <c r="Y184" i="2"/>
  <c r="D175" i="1"/>
  <c r="F175" i="1" s="1"/>
  <c r="H175" i="1" s="1"/>
  <c r="Y103" i="2"/>
  <c r="D94" i="1"/>
  <c r="F94" i="1" s="1"/>
  <c r="H94" i="1" s="1"/>
  <c r="Y52" i="2"/>
  <c r="D43" i="1"/>
  <c r="F43" i="1" s="1"/>
  <c r="H43" i="1" s="1"/>
  <c r="Y122" i="2"/>
  <c r="D113" i="1"/>
  <c r="F113" i="1" s="1"/>
  <c r="H113" i="1" s="1"/>
  <c r="Y54" i="2"/>
  <c r="D45" i="1"/>
  <c r="F45" i="1" s="1"/>
  <c r="H45" i="1" s="1"/>
  <c r="Y37" i="2"/>
  <c r="D28" i="1"/>
  <c r="F28" i="1" s="1"/>
  <c r="H28" i="1" s="1"/>
  <c r="Y44" i="2"/>
  <c r="D35" i="1"/>
  <c r="F35" i="1" s="1"/>
  <c r="H35" i="1" s="1"/>
  <c r="Y292" i="2"/>
  <c r="D283" i="1"/>
  <c r="F283" i="1" s="1"/>
  <c r="H283" i="1" s="1"/>
  <c r="Y286" i="2"/>
  <c r="D277" i="1"/>
  <c r="F277" i="1" s="1"/>
  <c r="H277" i="1" s="1"/>
  <c r="Y285" i="2"/>
  <c r="D276" i="1"/>
  <c r="F276" i="1" s="1"/>
  <c r="H276" i="1" s="1"/>
  <c r="Y248" i="2"/>
  <c r="D239" i="1"/>
  <c r="F239" i="1" s="1"/>
  <c r="H239" i="1" s="1"/>
  <c r="Y218" i="2"/>
  <c r="D209" i="1"/>
  <c r="F209" i="1" s="1"/>
  <c r="H209" i="1" s="1"/>
  <c r="Y225" i="2"/>
  <c r="D216" i="1"/>
  <c r="F216" i="1" s="1"/>
  <c r="H216" i="1" s="1"/>
  <c r="Y208" i="2"/>
  <c r="D199" i="1"/>
  <c r="F199" i="1" s="1"/>
  <c r="H199" i="1" s="1"/>
  <c r="Y158" i="2"/>
  <c r="D149" i="1"/>
  <c r="F149" i="1" s="1"/>
  <c r="H149" i="1" s="1"/>
  <c r="Y196" i="2"/>
  <c r="D187" i="1"/>
  <c r="F187" i="1" s="1"/>
  <c r="H187" i="1" s="1"/>
  <c r="Y129" i="2"/>
  <c r="D120" i="1"/>
  <c r="F120" i="1" s="1"/>
  <c r="H120" i="1" s="1"/>
  <c r="Y65" i="2"/>
  <c r="D56" i="1"/>
  <c r="F56" i="1" s="1"/>
  <c r="H56" i="1" s="1"/>
  <c r="Y100" i="2"/>
  <c r="D91" i="1"/>
  <c r="F91" i="1" s="1"/>
  <c r="H91" i="1" s="1"/>
  <c r="Y148" i="2"/>
  <c r="D139" i="1"/>
  <c r="F139" i="1" s="1"/>
  <c r="H139" i="1" s="1"/>
  <c r="Y83" i="2"/>
  <c r="D74" i="1"/>
  <c r="F74" i="1" s="1"/>
  <c r="H74" i="1" s="1"/>
  <c r="Y47" i="2"/>
  <c r="D38" i="1"/>
  <c r="F38" i="1" s="1"/>
  <c r="H38" i="1" s="1"/>
  <c r="Y18" i="2"/>
  <c r="D9" i="1"/>
  <c r="F9" i="1" s="1"/>
  <c r="H9" i="1" s="1"/>
  <c r="Y12" i="2"/>
  <c r="D3" i="1"/>
  <c r="F3" i="1" s="1"/>
  <c r="H3" i="1" s="1"/>
  <c r="Y102" i="2"/>
  <c r="D93" i="1"/>
  <c r="F93" i="1" s="1"/>
  <c r="H93" i="1" s="1"/>
  <c r="S299" i="3"/>
  <c r="V299" i="3" s="1"/>
  <c r="W299" i="3" s="1"/>
  <c r="Y299" i="3" s="1"/>
  <c r="S291" i="3"/>
  <c r="V291" i="3" s="1"/>
  <c r="W291" i="3" s="1"/>
  <c r="Y291" i="3" s="1"/>
  <c r="S283" i="3"/>
  <c r="S300" i="3"/>
  <c r="V300" i="3" s="1"/>
  <c r="W300" i="3" s="1"/>
  <c r="Y300" i="3" s="1"/>
  <c r="S292" i="3"/>
  <c r="S284" i="3"/>
  <c r="V284" i="3" s="1"/>
  <c r="W284" i="3" s="1"/>
  <c r="Y284" i="3" s="1"/>
  <c r="S275" i="3"/>
  <c r="V275" i="3" s="1"/>
  <c r="W275" i="3" s="1"/>
  <c r="Y275" i="3" s="1"/>
  <c r="S267" i="3"/>
  <c r="V267" i="3" s="1"/>
  <c r="W267" i="3" s="1"/>
  <c r="Y267" i="3" s="1"/>
  <c r="S261" i="3"/>
  <c r="V261" i="3" s="1"/>
  <c r="W261" i="3" s="1"/>
  <c r="Y261" i="3" s="1"/>
  <c r="S253" i="3"/>
  <c r="V253" i="3" s="1"/>
  <c r="W253" i="3" s="1"/>
  <c r="Y253" i="3" s="1"/>
  <c r="S245" i="3"/>
  <c r="S278" i="3"/>
  <c r="V278" i="3" s="1"/>
  <c r="W278" i="3" s="1"/>
  <c r="Y278" i="3" s="1"/>
  <c r="S260" i="3"/>
  <c r="V260" i="3" s="1"/>
  <c r="W260" i="3" s="1"/>
  <c r="Y260" i="3" s="1"/>
  <c r="S252" i="3"/>
  <c r="V252" i="3" s="1"/>
  <c r="W252" i="3" s="1"/>
  <c r="Y252" i="3" s="1"/>
  <c r="S246" i="3"/>
  <c r="V246" i="3" s="1"/>
  <c r="W246" i="3" s="1"/>
  <c r="Y246" i="3" s="1"/>
  <c r="S234" i="3"/>
  <c r="V234" i="3" s="1"/>
  <c r="W234" i="3" s="1"/>
  <c r="Y234" i="3" s="1"/>
  <c r="S226" i="3"/>
  <c r="V226" i="3" s="1"/>
  <c r="W226" i="3" s="1"/>
  <c r="Y226" i="3" s="1"/>
  <c r="S218" i="3"/>
  <c r="V218" i="3" s="1"/>
  <c r="W218" i="3" s="1"/>
  <c r="Y218" i="3" s="1"/>
  <c r="S210" i="3"/>
  <c r="V210" i="3" s="1"/>
  <c r="W210" i="3" s="1"/>
  <c r="Y210" i="3" s="1"/>
  <c r="S202" i="3"/>
  <c r="V202" i="3" s="1"/>
  <c r="W202" i="3" s="1"/>
  <c r="Y202" i="3" s="1"/>
  <c r="S200" i="3"/>
  <c r="V200" i="3" s="1"/>
  <c r="W200" i="3" s="1"/>
  <c r="Y200" i="3" s="1"/>
  <c r="S193" i="3"/>
  <c r="V193" i="3" s="1"/>
  <c r="W193" i="3" s="1"/>
  <c r="Y193" i="3" s="1"/>
  <c r="S185" i="3"/>
  <c r="S177" i="3"/>
  <c r="S169" i="3"/>
  <c r="S161" i="3"/>
  <c r="V161" i="3" s="1"/>
  <c r="W161" i="3" s="1"/>
  <c r="Y161" i="3" s="1"/>
  <c r="S153" i="3"/>
  <c r="V153" i="3" s="1"/>
  <c r="W153" i="3" s="1"/>
  <c r="Y153" i="3" s="1"/>
  <c r="S145" i="3"/>
  <c r="S137" i="3"/>
  <c r="S129" i="3"/>
  <c r="V129" i="3" s="1"/>
  <c r="W129" i="3" s="1"/>
  <c r="Y129" i="3" s="1"/>
  <c r="S213" i="3"/>
  <c r="V213" i="3" s="1"/>
  <c r="W213" i="3" s="1"/>
  <c r="Y213" i="3" s="1"/>
  <c r="S150" i="3"/>
  <c r="V150" i="3" s="1"/>
  <c r="W150" i="3" s="1"/>
  <c r="Y150" i="3" s="1"/>
  <c r="S124" i="3"/>
  <c r="S116" i="3"/>
  <c r="V116" i="3" s="1"/>
  <c r="W116" i="3" s="1"/>
  <c r="Y116" i="3" s="1"/>
  <c r="S108" i="3"/>
  <c r="S100" i="3"/>
  <c r="S238" i="3"/>
  <c r="S211" i="3"/>
  <c r="V211" i="3" s="1"/>
  <c r="W211" i="3" s="1"/>
  <c r="Y211" i="3" s="1"/>
  <c r="S148" i="3"/>
  <c r="S225" i="3"/>
  <c r="V225" i="3" s="1"/>
  <c r="W225" i="3" s="1"/>
  <c r="Y225" i="3" s="1"/>
  <c r="S170" i="3"/>
  <c r="V170" i="3" s="1"/>
  <c r="W170" i="3" s="1"/>
  <c r="Y170" i="3" s="1"/>
  <c r="S138" i="3"/>
  <c r="V138" i="3" s="1"/>
  <c r="W138" i="3" s="1"/>
  <c r="Y138" i="3" s="1"/>
  <c r="S190" i="3"/>
  <c r="V190" i="3" s="1"/>
  <c r="W190" i="3" s="1"/>
  <c r="Y190" i="3" s="1"/>
  <c r="S174" i="3"/>
  <c r="S125" i="3"/>
  <c r="S68" i="3"/>
  <c r="V68" i="3" s="1"/>
  <c r="W68" i="3" s="1"/>
  <c r="Y68" i="3" s="1"/>
  <c r="S60" i="3"/>
  <c r="S52" i="3"/>
  <c r="V52" i="3" s="1"/>
  <c r="W52" i="3" s="1"/>
  <c r="Y52" i="3" s="1"/>
  <c r="S44" i="3"/>
  <c r="V44" i="3" s="1"/>
  <c r="W44" i="3" s="1"/>
  <c r="Y44" i="3" s="1"/>
  <c r="S188" i="3"/>
  <c r="V188" i="3" s="1"/>
  <c r="W188" i="3" s="1"/>
  <c r="Y188" i="3" s="1"/>
  <c r="S172" i="3"/>
  <c r="V172" i="3" s="1"/>
  <c r="W172" i="3" s="1"/>
  <c r="Y172" i="3" s="1"/>
  <c r="S96" i="3"/>
  <c r="V96" i="3" s="1"/>
  <c r="W96" i="3" s="1"/>
  <c r="Y96" i="3" s="1"/>
  <c r="S88" i="3"/>
  <c r="S80" i="3"/>
  <c r="V80" i="3" s="1"/>
  <c r="W80" i="3" s="1"/>
  <c r="Y80" i="3" s="1"/>
  <c r="S72" i="3"/>
  <c r="S115" i="3"/>
  <c r="V115" i="3" s="1"/>
  <c r="W115" i="3" s="1"/>
  <c r="Y115" i="3" s="1"/>
  <c r="S99" i="3"/>
  <c r="S61" i="3"/>
  <c r="V61" i="3" s="1"/>
  <c r="W61" i="3" s="1"/>
  <c r="Y61" i="3" s="1"/>
  <c r="S53" i="3"/>
  <c r="S45" i="3"/>
  <c r="V45" i="3" s="1"/>
  <c r="W45" i="3" s="1"/>
  <c r="Y45" i="3" s="1"/>
  <c r="S34" i="3"/>
  <c r="V34" i="3" s="1"/>
  <c r="W34" i="3" s="1"/>
  <c r="Y34" i="3" s="1"/>
  <c r="S152" i="3"/>
  <c r="V152" i="3" s="1"/>
  <c r="W152" i="3" s="1"/>
  <c r="Y152" i="3" s="1"/>
  <c r="S28" i="3"/>
  <c r="V28" i="3" s="1"/>
  <c r="W28" i="3" s="1"/>
  <c r="Y28" i="3" s="1"/>
  <c r="S121" i="3"/>
  <c r="V121" i="3" s="1"/>
  <c r="W121" i="3" s="1"/>
  <c r="Y121" i="3" s="1"/>
  <c r="S105" i="3"/>
  <c r="S93" i="3"/>
  <c r="V93" i="3" s="1"/>
  <c r="W93" i="3" s="1"/>
  <c r="Y93" i="3" s="1"/>
  <c r="S85" i="3"/>
  <c r="V85" i="3" s="1"/>
  <c r="W85" i="3" s="1"/>
  <c r="Y85" i="3" s="1"/>
  <c r="S77" i="3"/>
  <c r="S69" i="3"/>
  <c r="V69" i="3" s="1"/>
  <c r="W69" i="3" s="1"/>
  <c r="Y69" i="3" s="1"/>
  <c r="S30" i="3"/>
  <c r="V30" i="3" s="1"/>
  <c r="W30" i="3" s="1"/>
  <c r="Y30" i="3" s="1"/>
  <c r="S14" i="3"/>
  <c r="S18" i="3"/>
  <c r="V18" i="3" s="1"/>
  <c r="W18" i="3" s="1"/>
  <c r="Y18" i="3" s="1"/>
  <c r="S16" i="3"/>
  <c r="S13" i="3"/>
  <c r="V13" i="3" s="1"/>
  <c r="W13" i="3" s="1"/>
  <c r="Y13" i="3" s="1"/>
  <c r="S305" i="3"/>
  <c r="V305" i="3" s="1"/>
  <c r="W305" i="3" s="1"/>
  <c r="Y305" i="3" s="1"/>
  <c r="S297" i="3"/>
  <c r="S289" i="3"/>
  <c r="V289" i="3" s="1"/>
  <c r="W289" i="3" s="1"/>
  <c r="Y289" i="3" s="1"/>
  <c r="S306" i="3"/>
  <c r="V306" i="3" s="1"/>
  <c r="W306" i="3" s="1"/>
  <c r="Y306" i="3" s="1"/>
  <c r="S298" i="3"/>
  <c r="V298" i="3" s="1"/>
  <c r="W298" i="3" s="1"/>
  <c r="Y298" i="3" s="1"/>
  <c r="S290" i="3"/>
  <c r="V290" i="3" s="1"/>
  <c r="W290" i="3" s="1"/>
  <c r="Y290" i="3" s="1"/>
  <c r="S281" i="3"/>
  <c r="V281" i="3" s="1"/>
  <c r="W281" i="3" s="1"/>
  <c r="Y281" i="3" s="1"/>
  <c r="S273" i="3"/>
  <c r="V273" i="3" s="1"/>
  <c r="W273" i="3" s="1"/>
  <c r="Y273" i="3" s="1"/>
  <c r="S265" i="3"/>
  <c r="S259" i="3"/>
  <c r="V259" i="3" s="1"/>
  <c r="W259" i="3" s="1"/>
  <c r="Y259" i="3" s="1"/>
  <c r="S251" i="3"/>
  <c r="S243" i="3"/>
  <c r="V243" i="3" s="1"/>
  <c r="W243" i="3" s="1"/>
  <c r="Y243" i="3" s="1"/>
  <c r="S280" i="3"/>
  <c r="V280" i="3" s="1"/>
  <c r="W280" i="3" s="1"/>
  <c r="Y280" i="3" s="1"/>
  <c r="S258" i="3"/>
  <c r="V258" i="3" s="1"/>
  <c r="W258" i="3" s="1"/>
  <c r="Y258" i="3" s="1"/>
  <c r="S266" i="3"/>
  <c r="S244" i="3"/>
  <c r="V244" i="3" s="1"/>
  <c r="W244" i="3" s="1"/>
  <c r="Y244" i="3" s="1"/>
  <c r="S232" i="3"/>
  <c r="V232" i="3" s="1"/>
  <c r="W232" i="3" s="1"/>
  <c r="Y232" i="3" s="1"/>
  <c r="S224" i="3"/>
  <c r="S216" i="3"/>
  <c r="V216" i="3" s="1"/>
  <c r="W216" i="3" s="1"/>
  <c r="Y216" i="3" s="1"/>
  <c r="S208" i="3"/>
  <c r="V208" i="3" s="1"/>
  <c r="W208" i="3" s="1"/>
  <c r="Y208" i="3" s="1"/>
  <c r="S268" i="3"/>
  <c r="V268" i="3" s="1"/>
  <c r="W268" i="3" s="1"/>
  <c r="Y268" i="3" s="1"/>
  <c r="S199" i="3"/>
  <c r="V199" i="3" s="1"/>
  <c r="W199" i="3" s="1"/>
  <c r="Y199" i="3" s="1"/>
  <c r="S191" i="3"/>
  <c r="V191" i="3" s="1"/>
  <c r="W191" i="3" s="1"/>
  <c r="Y191" i="3" s="1"/>
  <c r="S183" i="3"/>
  <c r="V183" i="3" s="1"/>
  <c r="W183" i="3" s="1"/>
  <c r="Y183" i="3" s="1"/>
  <c r="S175" i="3"/>
  <c r="S167" i="3"/>
  <c r="S159" i="3"/>
  <c r="V159" i="3" s="1"/>
  <c r="W159" i="3" s="1"/>
  <c r="Y159" i="3" s="1"/>
  <c r="S151" i="3"/>
  <c r="V151" i="3" s="1"/>
  <c r="W151" i="3" s="1"/>
  <c r="Y151" i="3" s="1"/>
  <c r="S143" i="3"/>
  <c r="S135" i="3"/>
  <c r="V135" i="3" s="1"/>
  <c r="W135" i="3" s="1"/>
  <c r="Y135" i="3" s="1"/>
  <c r="S237" i="3"/>
  <c r="V237" i="3" s="1"/>
  <c r="W237" i="3" s="1"/>
  <c r="Y237" i="3" s="1"/>
  <c r="S205" i="3"/>
  <c r="V205" i="3" s="1"/>
  <c r="W205" i="3" s="1"/>
  <c r="Y205" i="3" s="1"/>
  <c r="S142" i="3"/>
  <c r="S122" i="3"/>
  <c r="V122" i="3" s="1"/>
  <c r="W122" i="3" s="1"/>
  <c r="Y122" i="3" s="1"/>
  <c r="S114" i="3"/>
  <c r="V114" i="3" s="1"/>
  <c r="W114" i="3" s="1"/>
  <c r="Y114" i="3" s="1"/>
  <c r="S106" i="3"/>
  <c r="V106" i="3" s="1"/>
  <c r="W106" i="3" s="1"/>
  <c r="Y106" i="3" s="1"/>
  <c r="S98" i="3"/>
  <c r="V98" i="3" s="1"/>
  <c r="W98" i="3" s="1"/>
  <c r="Y98" i="3" s="1"/>
  <c r="S235" i="3"/>
  <c r="S203" i="3"/>
  <c r="V203" i="3" s="1"/>
  <c r="W203" i="3" s="1"/>
  <c r="Y203" i="3" s="1"/>
  <c r="S140" i="3"/>
  <c r="V140" i="3" s="1"/>
  <c r="W140" i="3" s="1"/>
  <c r="Y140" i="3" s="1"/>
  <c r="S217" i="3"/>
  <c r="V217" i="3" s="1"/>
  <c r="W217" i="3" s="1"/>
  <c r="Y217" i="3" s="1"/>
  <c r="S162" i="3"/>
  <c r="V162" i="3" s="1"/>
  <c r="W162" i="3" s="1"/>
  <c r="Y162" i="3" s="1"/>
  <c r="S207" i="3"/>
  <c r="S186" i="3"/>
  <c r="V186" i="3" s="1"/>
  <c r="W186" i="3" s="1"/>
  <c r="Y186" i="3" s="1"/>
  <c r="S144" i="3"/>
  <c r="V144" i="3" s="1"/>
  <c r="W144" i="3" s="1"/>
  <c r="Y144" i="3" s="1"/>
  <c r="S274" i="3"/>
  <c r="V274" i="3" s="1"/>
  <c r="W274" i="3" s="1"/>
  <c r="Y274" i="3" s="1"/>
  <c r="S66" i="3"/>
  <c r="V66" i="3" s="1"/>
  <c r="W66" i="3" s="1"/>
  <c r="Y66" i="3" s="1"/>
  <c r="S58" i="3"/>
  <c r="V58" i="3" s="1"/>
  <c r="W58" i="3" s="1"/>
  <c r="Y58" i="3" s="1"/>
  <c r="S50" i="3"/>
  <c r="V50" i="3" s="1"/>
  <c r="W50" i="3" s="1"/>
  <c r="Y50" i="3" s="1"/>
  <c r="S223" i="3"/>
  <c r="V223" i="3" s="1"/>
  <c r="W223" i="3" s="1"/>
  <c r="Y223" i="3" s="1"/>
  <c r="S184" i="3"/>
  <c r="V184" i="3" s="1"/>
  <c r="W184" i="3" s="1"/>
  <c r="Y184" i="3" s="1"/>
  <c r="S160" i="3"/>
  <c r="V160" i="3" s="1"/>
  <c r="W160" i="3" s="1"/>
  <c r="Y160" i="3" s="1"/>
  <c r="S94" i="3"/>
  <c r="V94" i="3" s="1"/>
  <c r="W94" i="3" s="1"/>
  <c r="Y94" i="3" s="1"/>
  <c r="S86" i="3"/>
  <c r="V86" i="3" s="1"/>
  <c r="W86" i="3" s="1"/>
  <c r="Y86" i="3" s="1"/>
  <c r="S78" i="3"/>
  <c r="V78" i="3" s="1"/>
  <c r="W78" i="3" s="1"/>
  <c r="Y78" i="3" s="1"/>
  <c r="S70" i="3"/>
  <c r="V70" i="3" s="1"/>
  <c r="W70" i="3" s="1"/>
  <c r="Y70" i="3" s="1"/>
  <c r="S111" i="3"/>
  <c r="V111" i="3" s="1"/>
  <c r="W111" i="3" s="1"/>
  <c r="Y111" i="3" s="1"/>
  <c r="S67" i="3"/>
  <c r="V67" i="3" s="1"/>
  <c r="W67" i="3" s="1"/>
  <c r="Y67" i="3" s="1"/>
  <c r="S59" i="3"/>
  <c r="V59" i="3" s="1"/>
  <c r="W59" i="3" s="1"/>
  <c r="Y59" i="3" s="1"/>
  <c r="S51" i="3"/>
  <c r="V51" i="3" s="1"/>
  <c r="W51" i="3" s="1"/>
  <c r="Y51" i="3" s="1"/>
  <c r="S43" i="3"/>
  <c r="V43" i="3" s="1"/>
  <c r="W43" i="3" s="1"/>
  <c r="Y43" i="3" s="1"/>
  <c r="S27" i="3"/>
  <c r="V27" i="3" s="1"/>
  <c r="W27" i="3" s="1"/>
  <c r="Y27" i="3" s="1"/>
  <c r="S37" i="3"/>
  <c r="V37" i="3" s="1"/>
  <c r="W37" i="3" s="1"/>
  <c r="Y37" i="3" s="1"/>
  <c r="S21" i="3"/>
  <c r="V21" i="3" s="1"/>
  <c r="W21" i="3" s="1"/>
  <c r="Y21" i="3" s="1"/>
  <c r="S117" i="3"/>
  <c r="V117" i="3" s="1"/>
  <c r="W117" i="3" s="1"/>
  <c r="Y117" i="3" s="1"/>
  <c r="S101" i="3"/>
  <c r="S91" i="3"/>
  <c r="V91" i="3" s="1"/>
  <c r="W91" i="3" s="1"/>
  <c r="Y91" i="3" s="1"/>
  <c r="S83" i="3"/>
  <c r="V83" i="3" s="1"/>
  <c r="W83" i="3" s="1"/>
  <c r="Y83" i="3" s="1"/>
  <c r="S75" i="3"/>
  <c r="S39" i="3"/>
  <c r="S23" i="3"/>
  <c r="V23" i="3" s="1"/>
  <c r="W23" i="3" s="1"/>
  <c r="Y23" i="3" s="1"/>
  <c r="S12" i="3"/>
  <c r="V12" i="3" s="1"/>
  <c r="W12" i="3" s="1"/>
  <c r="Y12" i="3" s="1"/>
  <c r="S11" i="3"/>
  <c r="V11" i="3" s="1"/>
  <c r="S24" i="3"/>
  <c r="V24" i="3" s="1"/>
  <c r="W24" i="3" s="1"/>
  <c r="Y24" i="3" s="1"/>
  <c r="S40" i="3"/>
  <c r="S303" i="3"/>
  <c r="V303" i="3" s="1"/>
  <c r="W303" i="3" s="1"/>
  <c r="Y303" i="3" s="1"/>
  <c r="S295" i="3"/>
  <c r="V295" i="3" s="1"/>
  <c r="W295" i="3" s="1"/>
  <c r="Y295" i="3" s="1"/>
  <c r="S287" i="3"/>
  <c r="V287" i="3" s="1"/>
  <c r="W287" i="3" s="1"/>
  <c r="Y287" i="3" s="1"/>
  <c r="S304" i="3"/>
  <c r="V304" i="3" s="1"/>
  <c r="W304" i="3" s="1"/>
  <c r="Y304" i="3" s="1"/>
  <c r="S296" i="3"/>
  <c r="V296" i="3" s="1"/>
  <c r="W296" i="3" s="1"/>
  <c r="Y296" i="3" s="1"/>
  <c r="S288" i="3"/>
  <c r="V288" i="3" s="1"/>
  <c r="W288" i="3" s="1"/>
  <c r="Y288" i="3" s="1"/>
  <c r="S279" i="3"/>
  <c r="V279" i="3" s="1"/>
  <c r="W279" i="3" s="1"/>
  <c r="Y279" i="3" s="1"/>
  <c r="S271" i="3"/>
  <c r="V271" i="3" s="1"/>
  <c r="W271" i="3" s="1"/>
  <c r="Y271" i="3" s="1"/>
  <c r="S276" i="3"/>
  <c r="V276" i="3" s="1"/>
  <c r="W276" i="3" s="1"/>
  <c r="Y276" i="3" s="1"/>
  <c r="S257" i="3"/>
  <c r="V257" i="3" s="1"/>
  <c r="W257" i="3" s="1"/>
  <c r="Y257" i="3" s="1"/>
  <c r="S249" i="3"/>
  <c r="V249" i="3" s="1"/>
  <c r="W249" i="3" s="1"/>
  <c r="Y249" i="3" s="1"/>
  <c r="S241" i="3"/>
  <c r="V241" i="3" s="1"/>
  <c r="W241" i="3" s="1"/>
  <c r="Y241" i="3" s="1"/>
  <c r="S264" i="3"/>
  <c r="V264" i="3" s="1"/>
  <c r="W264" i="3" s="1"/>
  <c r="Y264" i="3" s="1"/>
  <c r="S256" i="3"/>
  <c r="S250" i="3"/>
  <c r="V250" i="3" s="1"/>
  <c r="W250" i="3" s="1"/>
  <c r="Y250" i="3" s="1"/>
  <c r="S242" i="3"/>
  <c r="S230" i="3"/>
  <c r="V230" i="3" s="1"/>
  <c r="W230" i="3" s="1"/>
  <c r="Y230" i="3" s="1"/>
  <c r="S222" i="3"/>
  <c r="S214" i="3"/>
  <c r="V214" i="3" s="1"/>
  <c r="W214" i="3" s="1"/>
  <c r="Y214" i="3" s="1"/>
  <c r="S206" i="3"/>
  <c r="V206" i="3" s="1"/>
  <c r="W206" i="3" s="1"/>
  <c r="Y206" i="3" s="1"/>
  <c r="S240" i="3"/>
  <c r="V240" i="3" s="1"/>
  <c r="W240" i="3" s="1"/>
  <c r="Y240" i="3" s="1"/>
  <c r="S197" i="3"/>
  <c r="V197" i="3" s="1"/>
  <c r="W197" i="3" s="1"/>
  <c r="Y197" i="3" s="1"/>
  <c r="S189" i="3"/>
  <c r="S181" i="3"/>
  <c r="V181" i="3" s="1"/>
  <c r="W181" i="3" s="1"/>
  <c r="Y181" i="3" s="1"/>
  <c r="S173" i="3"/>
  <c r="V173" i="3" s="1"/>
  <c r="W173" i="3" s="1"/>
  <c r="Y173" i="3" s="1"/>
  <c r="S165" i="3"/>
  <c r="V165" i="3" s="1"/>
  <c r="W165" i="3" s="1"/>
  <c r="Y165" i="3" s="1"/>
  <c r="S157" i="3"/>
  <c r="V157" i="3" s="1"/>
  <c r="W157" i="3" s="1"/>
  <c r="Y157" i="3" s="1"/>
  <c r="S149" i="3"/>
  <c r="V149" i="3" s="1"/>
  <c r="W149" i="3" s="1"/>
  <c r="Y149" i="3" s="1"/>
  <c r="S141" i="3"/>
  <c r="V141" i="3" s="1"/>
  <c r="W141" i="3" s="1"/>
  <c r="Y141" i="3" s="1"/>
  <c r="S133" i="3"/>
  <c r="V133" i="3" s="1"/>
  <c r="W133" i="3" s="1"/>
  <c r="Y133" i="3" s="1"/>
  <c r="S229" i="3"/>
  <c r="V229" i="3" s="1"/>
  <c r="W229" i="3" s="1"/>
  <c r="Y229" i="3" s="1"/>
  <c r="S166" i="3"/>
  <c r="V166" i="3" s="1"/>
  <c r="W166" i="3" s="1"/>
  <c r="Y166" i="3" s="1"/>
  <c r="S134" i="3"/>
  <c r="V134" i="3" s="1"/>
  <c r="W134" i="3" s="1"/>
  <c r="Y134" i="3" s="1"/>
  <c r="S120" i="3"/>
  <c r="V120" i="3" s="1"/>
  <c r="W120" i="3" s="1"/>
  <c r="Y120" i="3" s="1"/>
  <c r="S112" i="3"/>
  <c r="V112" i="3" s="1"/>
  <c r="W112" i="3" s="1"/>
  <c r="Y112" i="3" s="1"/>
  <c r="S104" i="3"/>
  <c r="S282" i="3"/>
  <c r="V282" i="3" s="1"/>
  <c r="W282" i="3" s="1"/>
  <c r="Y282" i="3" s="1"/>
  <c r="S227" i="3"/>
  <c r="V227" i="3" s="1"/>
  <c r="W227" i="3" s="1"/>
  <c r="Y227" i="3" s="1"/>
  <c r="S164" i="3"/>
  <c r="V164" i="3" s="1"/>
  <c r="W164" i="3" s="1"/>
  <c r="Y164" i="3" s="1"/>
  <c r="S132" i="3"/>
  <c r="V132" i="3" s="1"/>
  <c r="W132" i="3" s="1"/>
  <c r="Y132" i="3" s="1"/>
  <c r="S209" i="3"/>
  <c r="V209" i="3" s="1"/>
  <c r="W209" i="3" s="1"/>
  <c r="Y209" i="3" s="1"/>
  <c r="S154" i="3"/>
  <c r="V154" i="3" s="1"/>
  <c r="W154" i="3" s="1"/>
  <c r="Y154" i="3" s="1"/>
  <c r="S198" i="3"/>
  <c r="V198" i="3" s="1"/>
  <c r="W198" i="3" s="1"/>
  <c r="Y198" i="3" s="1"/>
  <c r="S182" i="3"/>
  <c r="V182" i="3" s="1"/>
  <c r="W182" i="3" s="1"/>
  <c r="Y182" i="3" s="1"/>
  <c r="S136" i="3"/>
  <c r="V136" i="3" s="1"/>
  <c r="W136" i="3" s="1"/>
  <c r="Y136" i="3" s="1"/>
  <c r="S231" i="3"/>
  <c r="V231" i="3" s="1"/>
  <c r="W231" i="3" s="1"/>
  <c r="Y231" i="3" s="1"/>
  <c r="S64" i="3"/>
  <c r="V64" i="3" s="1"/>
  <c r="W64" i="3" s="1"/>
  <c r="Y64" i="3" s="1"/>
  <c r="S56" i="3"/>
  <c r="V56" i="3" s="1"/>
  <c r="W56" i="3" s="1"/>
  <c r="Y56" i="3" s="1"/>
  <c r="S48" i="3"/>
  <c r="V48" i="3" s="1"/>
  <c r="W48" i="3" s="1"/>
  <c r="Y48" i="3" s="1"/>
  <c r="S196" i="3"/>
  <c r="V196" i="3" s="1"/>
  <c r="W196" i="3" s="1"/>
  <c r="Y196" i="3" s="1"/>
  <c r="S180" i="3"/>
  <c r="S130" i="3"/>
  <c r="S92" i="3"/>
  <c r="V92" i="3" s="1"/>
  <c r="W92" i="3" s="1"/>
  <c r="Y92" i="3" s="1"/>
  <c r="S84" i="3"/>
  <c r="V84" i="3" s="1"/>
  <c r="W84" i="3" s="1"/>
  <c r="Y84" i="3" s="1"/>
  <c r="S76" i="3"/>
  <c r="V76" i="3" s="1"/>
  <c r="W76" i="3" s="1"/>
  <c r="Y76" i="3" s="1"/>
  <c r="S123" i="3"/>
  <c r="V123" i="3" s="1"/>
  <c r="W123" i="3" s="1"/>
  <c r="Y123" i="3" s="1"/>
  <c r="S107" i="3"/>
  <c r="V107" i="3" s="1"/>
  <c r="W107" i="3" s="1"/>
  <c r="Y107" i="3" s="1"/>
  <c r="S65" i="3"/>
  <c r="V65" i="3" s="1"/>
  <c r="W65" i="3" s="1"/>
  <c r="Y65" i="3" s="1"/>
  <c r="S57" i="3"/>
  <c r="V57" i="3" s="1"/>
  <c r="W57" i="3" s="1"/>
  <c r="Y57" i="3" s="1"/>
  <c r="S49" i="3"/>
  <c r="S42" i="3"/>
  <c r="V42" i="3" s="1"/>
  <c r="W42" i="3" s="1"/>
  <c r="Y42" i="3" s="1"/>
  <c r="S26" i="3"/>
  <c r="S36" i="3"/>
  <c r="V36" i="3" s="1"/>
  <c r="W36" i="3" s="1"/>
  <c r="Y36" i="3" s="1"/>
  <c r="S20" i="3"/>
  <c r="V20" i="3" s="1"/>
  <c r="W20" i="3" s="1"/>
  <c r="Y20" i="3" s="1"/>
  <c r="S113" i="3"/>
  <c r="V113" i="3" s="1"/>
  <c r="W113" i="3" s="1"/>
  <c r="Y113" i="3" s="1"/>
  <c r="S97" i="3"/>
  <c r="V97" i="3" s="1"/>
  <c r="W97" i="3" s="1"/>
  <c r="Y97" i="3" s="1"/>
  <c r="S89" i="3"/>
  <c r="V89" i="3" s="1"/>
  <c r="W89" i="3" s="1"/>
  <c r="Y89" i="3" s="1"/>
  <c r="S81" i="3"/>
  <c r="V81" i="3" s="1"/>
  <c r="W81" i="3" s="1"/>
  <c r="Y81" i="3" s="1"/>
  <c r="S73" i="3"/>
  <c r="V73" i="3" s="1"/>
  <c r="W73" i="3" s="1"/>
  <c r="Y73" i="3" s="1"/>
  <c r="S38" i="3"/>
  <c r="V38" i="3" s="1"/>
  <c r="W38" i="3" s="1"/>
  <c r="Y38" i="3" s="1"/>
  <c r="S22" i="3"/>
  <c r="S33" i="3"/>
  <c r="V33" i="3" s="1"/>
  <c r="W33" i="3" s="1"/>
  <c r="Y33" i="3" s="1"/>
  <c r="S41" i="3"/>
  <c r="V41" i="3" s="1"/>
  <c r="W41" i="3" s="1"/>
  <c r="Y41" i="3" s="1"/>
  <c r="S17" i="3"/>
  <c r="V17" i="3" s="1"/>
  <c r="W17" i="3" s="1"/>
  <c r="Y17" i="3" s="1"/>
  <c r="S32" i="3"/>
  <c r="V32" i="3" s="1"/>
  <c r="W32" i="3" s="1"/>
  <c r="Y32" i="3" s="1"/>
  <c r="S301" i="3"/>
  <c r="V301" i="3" s="1"/>
  <c r="W301" i="3" s="1"/>
  <c r="Y301" i="3" s="1"/>
  <c r="S293" i="3"/>
  <c r="V293" i="3" s="1"/>
  <c r="W293" i="3" s="1"/>
  <c r="Y293" i="3" s="1"/>
  <c r="S285" i="3"/>
  <c r="V285" i="3" s="1"/>
  <c r="W285" i="3" s="1"/>
  <c r="Y285" i="3" s="1"/>
  <c r="S302" i="3"/>
  <c r="V302" i="3" s="1"/>
  <c r="W302" i="3" s="1"/>
  <c r="Y302" i="3" s="1"/>
  <c r="S294" i="3"/>
  <c r="V294" i="3" s="1"/>
  <c r="W294" i="3" s="1"/>
  <c r="Y294" i="3" s="1"/>
  <c r="S286" i="3"/>
  <c r="V286" i="3" s="1"/>
  <c r="W286" i="3" s="1"/>
  <c r="Y286" i="3" s="1"/>
  <c r="S277" i="3"/>
  <c r="S269" i="3"/>
  <c r="V269" i="3" s="1"/>
  <c r="W269" i="3" s="1"/>
  <c r="Y269" i="3" s="1"/>
  <c r="S263" i="3"/>
  <c r="V263" i="3" s="1"/>
  <c r="W263" i="3" s="1"/>
  <c r="Y263" i="3" s="1"/>
  <c r="S255" i="3"/>
  <c r="V255" i="3" s="1"/>
  <c r="W255" i="3" s="1"/>
  <c r="Y255" i="3" s="1"/>
  <c r="S247" i="3"/>
  <c r="V247" i="3" s="1"/>
  <c r="W247" i="3" s="1"/>
  <c r="Y247" i="3" s="1"/>
  <c r="S239" i="3"/>
  <c r="S262" i="3"/>
  <c r="V262" i="3" s="1"/>
  <c r="W262" i="3" s="1"/>
  <c r="Y262" i="3" s="1"/>
  <c r="S254" i="3"/>
  <c r="V254" i="3" s="1"/>
  <c r="W254" i="3" s="1"/>
  <c r="Y254" i="3" s="1"/>
  <c r="S248" i="3"/>
  <c r="V248" i="3" s="1"/>
  <c r="W248" i="3" s="1"/>
  <c r="Y248" i="3" s="1"/>
  <c r="S236" i="3"/>
  <c r="V236" i="3" s="1"/>
  <c r="W236" i="3" s="1"/>
  <c r="Y236" i="3" s="1"/>
  <c r="S228" i="3"/>
  <c r="S220" i="3"/>
  <c r="V220" i="3" s="1"/>
  <c r="W220" i="3" s="1"/>
  <c r="Y220" i="3" s="1"/>
  <c r="S212" i="3"/>
  <c r="V212" i="3" s="1"/>
  <c r="W212" i="3" s="1"/>
  <c r="Y212" i="3" s="1"/>
  <c r="S204" i="3"/>
  <c r="V204" i="3" s="1"/>
  <c r="W204" i="3" s="1"/>
  <c r="Y204" i="3" s="1"/>
  <c r="S272" i="3"/>
  <c r="S195" i="3"/>
  <c r="V195" i="3" s="1"/>
  <c r="W195" i="3" s="1"/>
  <c r="Y195" i="3" s="1"/>
  <c r="S187" i="3"/>
  <c r="V187" i="3" s="1"/>
  <c r="W187" i="3" s="1"/>
  <c r="Y187" i="3" s="1"/>
  <c r="S179" i="3"/>
  <c r="S171" i="3"/>
  <c r="V171" i="3" s="1"/>
  <c r="W171" i="3" s="1"/>
  <c r="Y171" i="3" s="1"/>
  <c r="S163" i="3"/>
  <c r="V163" i="3" s="1"/>
  <c r="W163" i="3" s="1"/>
  <c r="Y163" i="3" s="1"/>
  <c r="S155" i="3"/>
  <c r="V155" i="3" s="1"/>
  <c r="W155" i="3" s="1"/>
  <c r="Y155" i="3" s="1"/>
  <c r="S147" i="3"/>
  <c r="V147" i="3" s="1"/>
  <c r="W147" i="3" s="1"/>
  <c r="Y147" i="3" s="1"/>
  <c r="S139" i="3"/>
  <c r="V139" i="3" s="1"/>
  <c r="W139" i="3" s="1"/>
  <c r="Y139" i="3" s="1"/>
  <c r="S131" i="3"/>
  <c r="V131" i="3" s="1"/>
  <c r="W131" i="3" s="1"/>
  <c r="Y131" i="3" s="1"/>
  <c r="S221" i="3"/>
  <c r="V221" i="3" s="1"/>
  <c r="W221" i="3" s="1"/>
  <c r="Y221" i="3" s="1"/>
  <c r="S158" i="3"/>
  <c r="V158" i="3" s="1"/>
  <c r="W158" i="3" s="1"/>
  <c r="Y158" i="3" s="1"/>
  <c r="S126" i="3"/>
  <c r="V126" i="3" s="1"/>
  <c r="W126" i="3" s="1"/>
  <c r="Y126" i="3" s="1"/>
  <c r="S118" i="3"/>
  <c r="V118" i="3" s="1"/>
  <c r="W118" i="3" s="1"/>
  <c r="Y118" i="3" s="1"/>
  <c r="S110" i="3"/>
  <c r="V110" i="3" s="1"/>
  <c r="W110" i="3" s="1"/>
  <c r="Y110" i="3" s="1"/>
  <c r="S102" i="3"/>
  <c r="V102" i="3" s="1"/>
  <c r="W102" i="3" s="1"/>
  <c r="Y102" i="3" s="1"/>
  <c r="S270" i="3"/>
  <c r="V270" i="3" s="1"/>
  <c r="W270" i="3" s="1"/>
  <c r="Y270" i="3" s="1"/>
  <c r="S219" i="3"/>
  <c r="V219" i="3" s="1"/>
  <c r="W219" i="3" s="1"/>
  <c r="Y219" i="3" s="1"/>
  <c r="S156" i="3"/>
  <c r="V156" i="3" s="1"/>
  <c r="W156" i="3" s="1"/>
  <c r="Y156" i="3" s="1"/>
  <c r="S233" i="3"/>
  <c r="S201" i="3"/>
  <c r="S146" i="3"/>
  <c r="V146" i="3" s="1"/>
  <c r="W146" i="3" s="1"/>
  <c r="Y146" i="3" s="1"/>
  <c r="S194" i="3"/>
  <c r="S178" i="3"/>
  <c r="V178" i="3" s="1"/>
  <c r="W178" i="3" s="1"/>
  <c r="Y178" i="3" s="1"/>
  <c r="S127" i="3"/>
  <c r="S168" i="3"/>
  <c r="V168" i="3" s="1"/>
  <c r="W168" i="3" s="1"/>
  <c r="Y168" i="3" s="1"/>
  <c r="S62" i="3"/>
  <c r="S54" i="3"/>
  <c r="V54" i="3" s="1"/>
  <c r="W54" i="3" s="1"/>
  <c r="Y54" i="3" s="1"/>
  <c r="S46" i="3"/>
  <c r="V46" i="3" s="1"/>
  <c r="W46" i="3" s="1"/>
  <c r="Y46" i="3" s="1"/>
  <c r="S192" i="3"/>
  <c r="V192" i="3" s="1"/>
  <c r="W192" i="3" s="1"/>
  <c r="Y192" i="3" s="1"/>
  <c r="S176" i="3"/>
  <c r="S128" i="3"/>
  <c r="V128" i="3" s="1"/>
  <c r="W128" i="3" s="1"/>
  <c r="Y128" i="3" s="1"/>
  <c r="S90" i="3"/>
  <c r="V90" i="3" s="1"/>
  <c r="W90" i="3" s="1"/>
  <c r="Y90" i="3" s="1"/>
  <c r="S82" i="3"/>
  <c r="V82" i="3" s="1"/>
  <c r="W82" i="3" s="1"/>
  <c r="Y82" i="3" s="1"/>
  <c r="S74" i="3"/>
  <c r="V74" i="3" s="1"/>
  <c r="W74" i="3" s="1"/>
  <c r="Y74" i="3" s="1"/>
  <c r="S119" i="3"/>
  <c r="S103" i="3"/>
  <c r="V103" i="3" s="1"/>
  <c r="W103" i="3" s="1"/>
  <c r="Y103" i="3" s="1"/>
  <c r="S63" i="3"/>
  <c r="V63" i="3" s="1"/>
  <c r="W63" i="3" s="1"/>
  <c r="Y63" i="3" s="1"/>
  <c r="S55" i="3"/>
  <c r="V55" i="3" s="1"/>
  <c r="W55" i="3" s="1"/>
  <c r="Y55" i="3" s="1"/>
  <c r="S47" i="3"/>
  <c r="S35" i="3"/>
  <c r="S19" i="3"/>
  <c r="V19" i="3" s="1"/>
  <c r="W19" i="3" s="1"/>
  <c r="Y19" i="3" s="1"/>
  <c r="S29" i="3"/>
  <c r="S215" i="3"/>
  <c r="V215" i="3" s="1"/>
  <c r="W215" i="3" s="1"/>
  <c r="Y215" i="3" s="1"/>
  <c r="S109" i="3"/>
  <c r="V109" i="3" s="1"/>
  <c r="W109" i="3" s="1"/>
  <c r="Y109" i="3" s="1"/>
  <c r="S95" i="3"/>
  <c r="V95" i="3" s="1"/>
  <c r="W95" i="3" s="1"/>
  <c r="Y95" i="3" s="1"/>
  <c r="S87" i="3"/>
  <c r="V87" i="3" s="1"/>
  <c r="W87" i="3" s="1"/>
  <c r="Y87" i="3" s="1"/>
  <c r="S79" i="3"/>
  <c r="S71" i="3"/>
  <c r="V71" i="3" s="1"/>
  <c r="W71" i="3" s="1"/>
  <c r="Y71" i="3" s="1"/>
  <c r="S31" i="3"/>
  <c r="V31" i="3" s="1"/>
  <c r="W31" i="3" s="1"/>
  <c r="Y31" i="3" s="1"/>
  <c r="S15" i="3"/>
  <c r="V15" i="3" s="1"/>
  <c r="W15" i="3" s="1"/>
  <c r="Y15" i="3" s="1"/>
  <c r="S25" i="3"/>
  <c r="V25" i="3" s="1"/>
  <c r="W25" i="3" s="1"/>
  <c r="Y25" i="3" s="1"/>
  <c r="W11" i="2"/>
  <c r="D2" i="1" s="1"/>
  <c r="F2" i="1" s="1"/>
  <c r="V8" i="2"/>
  <c r="H2" i="1" l="1"/>
  <c r="I2" i="1"/>
  <c r="I98" i="1"/>
  <c r="H98" i="1"/>
  <c r="I261" i="1"/>
  <c r="H261" i="1"/>
  <c r="I123" i="1"/>
  <c r="H123" i="1"/>
  <c r="G3" i="1"/>
  <c r="I3" i="1"/>
  <c r="G38" i="1"/>
  <c r="I38" i="1"/>
  <c r="G56" i="1"/>
  <c r="I56" i="1"/>
  <c r="G199" i="1"/>
  <c r="I199" i="1"/>
  <c r="G276" i="1"/>
  <c r="I276" i="1"/>
  <c r="G283" i="1"/>
  <c r="I283" i="1"/>
  <c r="G113" i="1"/>
  <c r="I113" i="1"/>
  <c r="G111" i="1"/>
  <c r="I111" i="1"/>
  <c r="G162" i="1"/>
  <c r="I162" i="1"/>
  <c r="G265" i="1"/>
  <c r="I265" i="1"/>
  <c r="G11" i="1"/>
  <c r="I11" i="1"/>
  <c r="G85" i="1"/>
  <c r="I85" i="1"/>
  <c r="G83" i="1"/>
  <c r="I83" i="1"/>
  <c r="G141" i="1"/>
  <c r="I141" i="1"/>
  <c r="G230" i="1"/>
  <c r="I230" i="1"/>
  <c r="G267" i="1"/>
  <c r="I267" i="1"/>
  <c r="G121" i="1"/>
  <c r="I121" i="1"/>
  <c r="G119" i="1"/>
  <c r="I119" i="1"/>
  <c r="G170" i="1"/>
  <c r="I170" i="1"/>
  <c r="G240" i="1"/>
  <c r="I240" i="1"/>
  <c r="G274" i="1"/>
  <c r="I274" i="1"/>
  <c r="G99" i="1"/>
  <c r="I99" i="1"/>
  <c r="G128" i="1"/>
  <c r="I128" i="1"/>
  <c r="G224" i="1"/>
  <c r="I224" i="1"/>
  <c r="G285" i="1"/>
  <c r="I285" i="1"/>
  <c r="G73" i="1"/>
  <c r="I73" i="1"/>
  <c r="G71" i="1"/>
  <c r="I71" i="1"/>
  <c r="G100" i="1"/>
  <c r="I100" i="1"/>
  <c r="G250" i="1"/>
  <c r="I250" i="1"/>
  <c r="G255" i="1"/>
  <c r="I255" i="1"/>
  <c r="G253" i="1"/>
  <c r="I253" i="1"/>
  <c r="G241" i="1"/>
  <c r="I241" i="1"/>
  <c r="G23" i="1"/>
  <c r="I23" i="1"/>
  <c r="G78" i="1"/>
  <c r="I78" i="1"/>
  <c r="G148" i="1"/>
  <c r="I148" i="1"/>
  <c r="G243" i="1"/>
  <c r="I243" i="1"/>
  <c r="G32" i="1"/>
  <c r="I32" i="1"/>
  <c r="G182" i="1"/>
  <c r="I182" i="1"/>
  <c r="G159" i="1"/>
  <c r="I159" i="1"/>
  <c r="G169" i="1"/>
  <c r="I169" i="1"/>
  <c r="G139" i="1"/>
  <c r="I139" i="1"/>
  <c r="G187" i="1"/>
  <c r="I187" i="1"/>
  <c r="G209" i="1"/>
  <c r="I209" i="1"/>
  <c r="G28" i="1"/>
  <c r="I28" i="1"/>
  <c r="G94" i="1"/>
  <c r="I94" i="1"/>
  <c r="G136" i="1"/>
  <c r="I136" i="1"/>
  <c r="G236" i="1"/>
  <c r="I236" i="1"/>
  <c r="G297" i="1"/>
  <c r="I297" i="1"/>
  <c r="G66" i="1"/>
  <c r="I66" i="1"/>
  <c r="G112" i="1"/>
  <c r="I112" i="1"/>
  <c r="G208" i="1"/>
  <c r="I208" i="1"/>
  <c r="G48" i="1"/>
  <c r="I48" i="1"/>
  <c r="G102" i="1"/>
  <c r="I102" i="1"/>
  <c r="G140" i="1"/>
  <c r="I140" i="1"/>
  <c r="G256" i="1"/>
  <c r="I256" i="1"/>
  <c r="G82" i="1"/>
  <c r="I82" i="1"/>
  <c r="G157" i="1"/>
  <c r="I157" i="1"/>
  <c r="G247" i="1"/>
  <c r="I247" i="1"/>
  <c r="G36" i="1"/>
  <c r="I36" i="1"/>
  <c r="G54" i="1"/>
  <c r="I54" i="1"/>
  <c r="G188" i="1"/>
  <c r="I188" i="1"/>
  <c r="G218" i="1"/>
  <c r="I218" i="1"/>
  <c r="G190" i="1"/>
  <c r="I190" i="1"/>
  <c r="G294" i="1"/>
  <c r="I294" i="1"/>
  <c r="G97" i="1"/>
  <c r="I97" i="1"/>
  <c r="G95" i="1"/>
  <c r="I95" i="1"/>
  <c r="G203" i="1"/>
  <c r="I203" i="1"/>
  <c r="G114" i="1"/>
  <c r="I114" i="1"/>
  <c r="G251" i="1"/>
  <c r="I251" i="1"/>
  <c r="G221" i="1"/>
  <c r="I221" i="1"/>
  <c r="G109" i="1"/>
  <c r="I109" i="1"/>
  <c r="G19" i="1"/>
  <c r="I19" i="1"/>
  <c r="G167" i="1"/>
  <c r="I167" i="1"/>
  <c r="G72" i="1"/>
  <c r="I72" i="1"/>
  <c r="G160" i="1"/>
  <c r="I160" i="1"/>
  <c r="G215" i="1"/>
  <c r="I215" i="1"/>
  <c r="G225" i="1"/>
  <c r="I225" i="1"/>
  <c r="G292" i="1"/>
  <c r="I292" i="1"/>
  <c r="G8" i="1"/>
  <c r="I8" i="1"/>
  <c r="G154" i="1"/>
  <c r="I154" i="1"/>
  <c r="G129" i="1"/>
  <c r="I129" i="1"/>
  <c r="G110" i="1"/>
  <c r="I110" i="1"/>
  <c r="G127" i="1"/>
  <c r="I127" i="1"/>
  <c r="G144" i="1"/>
  <c r="I144" i="1"/>
  <c r="G178" i="1"/>
  <c r="I178" i="1"/>
  <c r="G244" i="1"/>
  <c r="I244" i="1"/>
  <c r="G264" i="1"/>
  <c r="I264" i="1"/>
  <c r="G282" i="1"/>
  <c r="I282" i="1"/>
  <c r="G6" i="1"/>
  <c r="I6" i="1"/>
  <c r="G101" i="1"/>
  <c r="I101" i="1"/>
  <c r="G286" i="1"/>
  <c r="I286" i="1"/>
  <c r="G150" i="1"/>
  <c r="I150" i="1"/>
  <c r="G156" i="1"/>
  <c r="I156" i="1"/>
  <c r="G257" i="1"/>
  <c r="I257" i="1"/>
  <c r="G125" i="1"/>
  <c r="I125" i="1"/>
  <c r="G18" i="1"/>
  <c r="I18" i="1"/>
  <c r="G55" i="1"/>
  <c r="I55" i="1"/>
  <c r="G59" i="1"/>
  <c r="I59" i="1"/>
  <c r="G88" i="1"/>
  <c r="I88" i="1"/>
  <c r="G176" i="1"/>
  <c r="I176" i="1"/>
  <c r="G231" i="1"/>
  <c r="I231" i="1"/>
  <c r="G206" i="1"/>
  <c r="I206" i="1"/>
  <c r="G262" i="1"/>
  <c r="I262" i="1"/>
  <c r="G10" i="1"/>
  <c r="I10" i="1"/>
  <c r="G13" i="1"/>
  <c r="I13" i="1"/>
  <c r="G26" i="1"/>
  <c r="I26" i="1"/>
  <c r="G126" i="1"/>
  <c r="I126" i="1"/>
  <c r="G181" i="1"/>
  <c r="I181" i="1"/>
  <c r="G163" i="1"/>
  <c r="I163" i="1"/>
  <c r="G194" i="1"/>
  <c r="I194" i="1"/>
  <c r="G197" i="1"/>
  <c r="I197" i="1"/>
  <c r="G245" i="1"/>
  <c r="I245" i="1"/>
  <c r="G271" i="1"/>
  <c r="I271" i="1"/>
  <c r="G44" i="1"/>
  <c r="I44" i="1"/>
  <c r="G117" i="1"/>
  <c r="I117" i="1"/>
  <c r="G115" i="1"/>
  <c r="I115" i="1"/>
  <c r="G138" i="1"/>
  <c r="I138" i="1"/>
  <c r="G166" i="1"/>
  <c r="I166" i="1"/>
  <c r="G238" i="1"/>
  <c r="I238" i="1"/>
  <c r="G269" i="1"/>
  <c r="I269" i="1"/>
  <c r="G270" i="1"/>
  <c r="I270" i="1"/>
  <c r="G15" i="1"/>
  <c r="I15" i="1"/>
  <c r="G89" i="1"/>
  <c r="I89" i="1"/>
  <c r="G70" i="1"/>
  <c r="I70" i="1"/>
  <c r="G87" i="1"/>
  <c r="I87" i="1"/>
  <c r="G116" i="1"/>
  <c r="I116" i="1"/>
  <c r="G145" i="1"/>
  <c r="I145" i="1"/>
  <c r="G212" i="1"/>
  <c r="I212" i="1"/>
  <c r="G234" i="1"/>
  <c r="I234" i="1"/>
  <c r="G273" i="1"/>
  <c r="I273" i="1"/>
  <c r="G77" i="1"/>
  <c r="I77" i="1"/>
  <c r="G49" i="1"/>
  <c r="I49" i="1"/>
  <c r="G58" i="1"/>
  <c r="I58" i="1"/>
  <c r="G75" i="1"/>
  <c r="I75" i="1"/>
  <c r="G104" i="1"/>
  <c r="I104" i="1"/>
  <c r="G192" i="1"/>
  <c r="I192" i="1"/>
  <c r="G220" i="1"/>
  <c r="I220" i="1"/>
  <c r="G287" i="1"/>
  <c r="I287" i="1"/>
  <c r="G69" i="1"/>
  <c r="I69" i="1"/>
  <c r="G67" i="1"/>
  <c r="I67" i="1"/>
  <c r="G146" i="1"/>
  <c r="I146" i="1"/>
  <c r="G246" i="1"/>
  <c r="I246" i="1"/>
  <c r="G27" i="1"/>
  <c r="I27" i="1"/>
  <c r="G86" i="1"/>
  <c r="I86" i="1"/>
  <c r="G252" i="1"/>
  <c r="I252" i="1"/>
  <c r="G288" i="1"/>
  <c r="I288" i="1"/>
  <c r="G2" i="1"/>
  <c r="G93" i="1"/>
  <c r="I93" i="1"/>
  <c r="G9" i="1"/>
  <c r="I9" i="1"/>
  <c r="G74" i="1"/>
  <c r="I74" i="1"/>
  <c r="G91" i="1"/>
  <c r="I91" i="1"/>
  <c r="G120" i="1"/>
  <c r="I120" i="1"/>
  <c r="G149" i="1"/>
  <c r="I149" i="1"/>
  <c r="G216" i="1"/>
  <c r="I216" i="1"/>
  <c r="G239" i="1"/>
  <c r="I239" i="1"/>
  <c r="G277" i="1"/>
  <c r="I277" i="1"/>
  <c r="G35" i="1"/>
  <c r="I35" i="1"/>
  <c r="G45" i="1"/>
  <c r="I45" i="1"/>
  <c r="G43" i="1"/>
  <c r="I43" i="1"/>
  <c r="G175" i="1"/>
  <c r="I175" i="1"/>
  <c r="G76" i="1"/>
  <c r="I76" i="1"/>
  <c r="G164" i="1"/>
  <c r="I164" i="1"/>
  <c r="G219" i="1"/>
  <c r="I219" i="1"/>
  <c r="G229" i="1"/>
  <c r="I229" i="1"/>
  <c r="G296" i="1"/>
  <c r="I296" i="1"/>
  <c r="G14" i="1"/>
  <c r="I14" i="1"/>
  <c r="G17" i="1"/>
  <c r="I17" i="1"/>
  <c r="G30" i="1"/>
  <c r="I30" i="1"/>
  <c r="G130" i="1"/>
  <c r="I130" i="1"/>
  <c r="G189" i="1"/>
  <c r="I189" i="1"/>
  <c r="G171" i="1"/>
  <c r="I171" i="1"/>
  <c r="G198" i="1"/>
  <c r="I198" i="1"/>
  <c r="G201" i="1"/>
  <c r="I201" i="1"/>
  <c r="G249" i="1"/>
  <c r="I249" i="1"/>
  <c r="G275" i="1"/>
  <c r="I275" i="1"/>
  <c r="G57" i="1"/>
  <c r="I57" i="1"/>
  <c r="G51" i="1"/>
  <c r="I51" i="1"/>
  <c r="G191" i="1"/>
  <c r="I191" i="1"/>
  <c r="G84" i="1"/>
  <c r="I84" i="1"/>
  <c r="G172" i="1"/>
  <c r="I172" i="1"/>
  <c r="G227" i="1"/>
  <c r="I227" i="1"/>
  <c r="G202" i="1"/>
  <c r="I202" i="1"/>
  <c r="G258" i="1"/>
  <c r="I258" i="1"/>
  <c r="G46" i="1"/>
  <c r="I46" i="1"/>
  <c r="G147" i="1"/>
  <c r="I147" i="1"/>
  <c r="G64" i="1"/>
  <c r="I64" i="1"/>
  <c r="G152" i="1"/>
  <c r="I152" i="1"/>
  <c r="G207" i="1"/>
  <c r="I207" i="1"/>
  <c r="G217" i="1"/>
  <c r="I217" i="1"/>
  <c r="G284" i="1"/>
  <c r="I284" i="1"/>
  <c r="G291" i="1"/>
  <c r="I291" i="1"/>
  <c r="G5" i="1"/>
  <c r="I5" i="1"/>
  <c r="G161" i="1"/>
  <c r="I161" i="1"/>
  <c r="G118" i="1"/>
  <c r="I118" i="1"/>
  <c r="G165" i="1"/>
  <c r="I165" i="1"/>
  <c r="G151" i="1"/>
  <c r="I151" i="1"/>
  <c r="G186" i="1"/>
  <c r="I186" i="1"/>
  <c r="G248" i="1"/>
  <c r="I248" i="1"/>
  <c r="G237" i="1"/>
  <c r="I237" i="1"/>
  <c r="G290" i="1"/>
  <c r="I290" i="1"/>
  <c r="G200" i="1"/>
  <c r="I200" i="1"/>
  <c r="G222" i="1"/>
  <c r="I222" i="1"/>
  <c r="G259" i="1"/>
  <c r="I259" i="1"/>
  <c r="G24" i="1"/>
  <c r="I24" i="1"/>
  <c r="G29" i="1"/>
  <c r="I29" i="1"/>
  <c r="G42" i="1"/>
  <c r="I42" i="1"/>
  <c r="G143" i="1"/>
  <c r="I143" i="1"/>
  <c r="G124" i="1"/>
  <c r="I124" i="1"/>
  <c r="G153" i="1"/>
  <c r="I153" i="1"/>
  <c r="G213" i="1"/>
  <c r="I213" i="1"/>
  <c r="G281" i="1"/>
  <c r="I281" i="1"/>
  <c r="G133" i="1"/>
  <c r="I133" i="1"/>
  <c r="G96" i="1"/>
  <c r="I96" i="1"/>
  <c r="G214" i="1"/>
  <c r="I214" i="1"/>
  <c r="G16" i="1"/>
  <c r="I16" i="1"/>
  <c r="G132" i="1"/>
  <c r="I132" i="1"/>
  <c r="G289" i="1"/>
  <c r="I289" i="1"/>
  <c r="G22" i="1"/>
  <c r="I22" i="1"/>
  <c r="G25" i="1"/>
  <c r="I25" i="1"/>
  <c r="G90" i="1"/>
  <c r="I90" i="1"/>
  <c r="G107" i="1"/>
  <c r="I107" i="1"/>
  <c r="G134" i="1"/>
  <c r="I134" i="1"/>
  <c r="G158" i="1"/>
  <c r="I158" i="1"/>
  <c r="G232" i="1"/>
  <c r="I232" i="1"/>
  <c r="G293" i="1"/>
  <c r="I293" i="1"/>
  <c r="G12" i="1"/>
  <c r="I12" i="1"/>
  <c r="G65" i="1"/>
  <c r="I65" i="1"/>
  <c r="G177" i="1"/>
  <c r="I177" i="1"/>
  <c r="G63" i="1"/>
  <c r="I63" i="1"/>
  <c r="G92" i="1"/>
  <c r="I92" i="1"/>
  <c r="G180" i="1"/>
  <c r="I180" i="1"/>
  <c r="G235" i="1"/>
  <c r="I235" i="1"/>
  <c r="G210" i="1"/>
  <c r="I210" i="1"/>
  <c r="G266" i="1"/>
  <c r="I266" i="1"/>
  <c r="G40" i="1"/>
  <c r="I40" i="1"/>
  <c r="G33" i="1"/>
  <c r="I33" i="1"/>
  <c r="G184" i="1"/>
  <c r="I184" i="1"/>
  <c r="G37" i="1"/>
  <c r="I37" i="1"/>
  <c r="G103" i="1"/>
  <c r="I103" i="1"/>
  <c r="G211" i="1"/>
  <c r="I211" i="1"/>
  <c r="G61" i="1"/>
  <c r="I61" i="1"/>
  <c r="G31" i="1"/>
  <c r="I31" i="1"/>
  <c r="G41" i="1"/>
  <c r="I41" i="1"/>
  <c r="G106" i="1"/>
  <c r="I106" i="1"/>
  <c r="G142" i="1"/>
  <c r="I142" i="1"/>
  <c r="G174" i="1"/>
  <c r="I174" i="1"/>
  <c r="G242" i="1"/>
  <c r="I242" i="1"/>
  <c r="G260" i="1"/>
  <c r="I260" i="1"/>
  <c r="G278" i="1"/>
  <c r="I278" i="1"/>
  <c r="G7" i="1"/>
  <c r="I7" i="1"/>
  <c r="G81" i="1"/>
  <c r="I81" i="1"/>
  <c r="G62" i="1"/>
  <c r="I62" i="1"/>
  <c r="G79" i="1"/>
  <c r="I79" i="1"/>
  <c r="G108" i="1"/>
  <c r="I108" i="1"/>
  <c r="G137" i="1"/>
  <c r="I137" i="1"/>
  <c r="G204" i="1"/>
  <c r="I204" i="1"/>
  <c r="G226" i="1"/>
  <c r="I226" i="1"/>
  <c r="G263" i="1"/>
  <c r="I263" i="1"/>
  <c r="G39" i="1"/>
  <c r="I39" i="1"/>
  <c r="G53" i="1"/>
  <c r="I53" i="1"/>
  <c r="G47" i="1"/>
  <c r="I47" i="1"/>
  <c r="G183" i="1"/>
  <c r="I183" i="1"/>
  <c r="G80" i="1"/>
  <c r="I80" i="1"/>
  <c r="G168" i="1"/>
  <c r="I168" i="1"/>
  <c r="G223" i="1"/>
  <c r="I223" i="1"/>
  <c r="G233" i="1"/>
  <c r="I233" i="1"/>
  <c r="G254" i="1"/>
  <c r="I254" i="1"/>
  <c r="G20" i="1"/>
  <c r="I20" i="1"/>
  <c r="G21" i="1"/>
  <c r="I21" i="1"/>
  <c r="G34" i="1"/>
  <c r="I34" i="1"/>
  <c r="G135" i="1"/>
  <c r="I135" i="1"/>
  <c r="G52" i="1"/>
  <c r="I52" i="1"/>
  <c r="G179" i="1"/>
  <c r="I179" i="1"/>
  <c r="G195" i="1"/>
  <c r="I195" i="1"/>
  <c r="G205" i="1"/>
  <c r="I205" i="1"/>
  <c r="G272" i="1"/>
  <c r="I272" i="1"/>
  <c r="G279" i="1"/>
  <c r="I279" i="1"/>
  <c r="G4" i="1"/>
  <c r="I4" i="1"/>
  <c r="G193" i="1"/>
  <c r="I193" i="1"/>
  <c r="G122" i="1"/>
  <c r="I122" i="1"/>
  <c r="G173" i="1"/>
  <c r="I173" i="1"/>
  <c r="G155" i="1"/>
  <c r="I155" i="1"/>
  <c r="G60" i="1"/>
  <c r="I60" i="1"/>
  <c r="G280" i="1"/>
  <c r="I280" i="1"/>
  <c r="G185" i="1"/>
  <c r="I185" i="1"/>
  <c r="G50" i="1"/>
  <c r="I50" i="1"/>
  <c r="G131" i="1"/>
  <c r="I131" i="1"/>
  <c r="G196" i="1"/>
  <c r="I196" i="1"/>
  <c r="G268" i="1"/>
  <c r="I268" i="1"/>
  <c r="G105" i="1"/>
  <c r="I105" i="1"/>
  <c r="G68" i="1"/>
  <c r="I68" i="1"/>
  <c r="G228" i="1"/>
  <c r="I228" i="1"/>
  <c r="G295" i="1"/>
  <c r="I295" i="1"/>
  <c r="M6" i="5"/>
  <c r="M6" i="4"/>
  <c r="V14" i="3"/>
  <c r="W14" i="3" s="1"/>
  <c r="Y14" i="3" s="1"/>
  <c r="V53" i="3"/>
  <c r="W53" i="3" s="1"/>
  <c r="Y53" i="3" s="1"/>
  <c r="V72" i="3"/>
  <c r="W72" i="3" s="1"/>
  <c r="Y72" i="3" s="1"/>
  <c r="V185" i="3"/>
  <c r="W185" i="3" s="1"/>
  <c r="Y185" i="3" s="1"/>
  <c r="V124" i="3"/>
  <c r="W124" i="3" s="1"/>
  <c r="Y124" i="3" s="1"/>
  <c r="V35" i="3"/>
  <c r="W35" i="3" s="1"/>
  <c r="Y35" i="3" s="1"/>
  <c r="V127" i="3"/>
  <c r="W127" i="3" s="1"/>
  <c r="Y127" i="3" s="1"/>
  <c r="V201" i="3"/>
  <c r="W201" i="3" s="1"/>
  <c r="Y201" i="3" s="1"/>
  <c r="V272" i="3"/>
  <c r="W272" i="3" s="1"/>
  <c r="Y272" i="3" s="1"/>
  <c r="V228" i="3"/>
  <c r="W228" i="3" s="1"/>
  <c r="Y228" i="3" s="1"/>
  <c r="V49" i="3"/>
  <c r="W49" i="3" s="1"/>
  <c r="Y49" i="3" s="1"/>
  <c r="V130" i="3"/>
  <c r="W130" i="3" s="1"/>
  <c r="Y130" i="3" s="1"/>
  <c r="V104" i="3"/>
  <c r="W104" i="3" s="1"/>
  <c r="Y104" i="3" s="1"/>
  <c r="V242" i="3"/>
  <c r="W242" i="3" s="1"/>
  <c r="Y242" i="3" s="1"/>
  <c r="V40" i="3"/>
  <c r="W40" i="3" s="1"/>
  <c r="Y40" i="3" s="1"/>
  <c r="V207" i="3"/>
  <c r="W207" i="3" s="1"/>
  <c r="Y207" i="3" s="1"/>
  <c r="V266" i="3"/>
  <c r="W266" i="3" s="1"/>
  <c r="Y266" i="3" s="1"/>
  <c r="V251" i="3"/>
  <c r="W251" i="3" s="1"/>
  <c r="Y251" i="3" s="1"/>
  <c r="V16" i="3"/>
  <c r="W16" i="3" s="1"/>
  <c r="Y16" i="3" s="1"/>
  <c r="V105" i="3"/>
  <c r="W105" i="3" s="1"/>
  <c r="Y105" i="3" s="1"/>
  <c r="V99" i="3"/>
  <c r="W99" i="3" s="1"/>
  <c r="Y99" i="3" s="1"/>
  <c r="V88" i="3"/>
  <c r="W88" i="3" s="1"/>
  <c r="Y88" i="3" s="1"/>
  <c r="V125" i="3"/>
  <c r="W125" i="3" s="1"/>
  <c r="Y125" i="3" s="1"/>
  <c r="V238" i="3"/>
  <c r="W238" i="3" s="1"/>
  <c r="Y238" i="3" s="1"/>
  <c r="V137" i="3"/>
  <c r="W137" i="3" s="1"/>
  <c r="Y137" i="3" s="1"/>
  <c r="V169" i="3"/>
  <c r="W169" i="3" s="1"/>
  <c r="Y169" i="3" s="1"/>
  <c r="V292" i="3"/>
  <c r="W292" i="3" s="1"/>
  <c r="Y292" i="3" s="1"/>
  <c r="V79" i="3"/>
  <c r="W79" i="3" s="1"/>
  <c r="Y79" i="3" s="1"/>
  <c r="V47" i="3"/>
  <c r="W47" i="3" s="1"/>
  <c r="Y47" i="3" s="1"/>
  <c r="V119" i="3"/>
  <c r="W119" i="3" s="1"/>
  <c r="Y119" i="3" s="1"/>
  <c r="V233" i="3"/>
  <c r="W233" i="3" s="1"/>
  <c r="Y233" i="3" s="1"/>
  <c r="V179" i="3"/>
  <c r="W179" i="3" s="1"/>
  <c r="Y179" i="3" s="1"/>
  <c r="V239" i="3"/>
  <c r="W239" i="3" s="1"/>
  <c r="Y239" i="3" s="1"/>
  <c r="V22" i="3"/>
  <c r="W22" i="3" s="1"/>
  <c r="Y22" i="3" s="1"/>
  <c r="V180" i="3"/>
  <c r="W180" i="3" s="1"/>
  <c r="Y180" i="3" s="1"/>
  <c r="V189" i="3"/>
  <c r="W189" i="3" s="1"/>
  <c r="Y189" i="3" s="1"/>
  <c r="V39" i="3"/>
  <c r="W39" i="3" s="1"/>
  <c r="Y39" i="3" s="1"/>
  <c r="V101" i="3"/>
  <c r="W101" i="3" s="1"/>
  <c r="Y101" i="3" s="1"/>
  <c r="V235" i="3"/>
  <c r="W235" i="3" s="1"/>
  <c r="Y235" i="3" s="1"/>
  <c r="V167" i="3"/>
  <c r="W167" i="3" s="1"/>
  <c r="Y167" i="3" s="1"/>
  <c r="V224" i="3"/>
  <c r="W224" i="3" s="1"/>
  <c r="Y224" i="3" s="1"/>
  <c r="V297" i="3"/>
  <c r="W297" i="3" s="1"/>
  <c r="Y297" i="3" s="1"/>
  <c r="V77" i="3"/>
  <c r="W77" i="3" s="1"/>
  <c r="Y77" i="3" s="1"/>
  <c r="V174" i="3"/>
  <c r="W174" i="3" s="1"/>
  <c r="Y174" i="3" s="1"/>
  <c r="V100" i="3"/>
  <c r="W100" i="3" s="1"/>
  <c r="Y100" i="3" s="1"/>
  <c r="V145" i="3"/>
  <c r="W145" i="3" s="1"/>
  <c r="Y145" i="3" s="1"/>
  <c r="V177" i="3"/>
  <c r="W177" i="3" s="1"/>
  <c r="Y177" i="3" s="1"/>
  <c r="V29" i="3"/>
  <c r="W29" i="3" s="1"/>
  <c r="Y29" i="3" s="1"/>
  <c r="V176" i="3"/>
  <c r="W176" i="3" s="1"/>
  <c r="Y176" i="3" s="1"/>
  <c r="V62" i="3"/>
  <c r="W62" i="3" s="1"/>
  <c r="Y62" i="3" s="1"/>
  <c r="V194" i="3"/>
  <c r="W194" i="3" s="1"/>
  <c r="Y194" i="3" s="1"/>
  <c r="V277" i="3"/>
  <c r="W277" i="3" s="1"/>
  <c r="Y277" i="3" s="1"/>
  <c r="V26" i="3"/>
  <c r="W26" i="3" s="1"/>
  <c r="Y26" i="3" s="1"/>
  <c r="V222" i="3"/>
  <c r="W222" i="3" s="1"/>
  <c r="Y222" i="3" s="1"/>
  <c r="V256" i="3"/>
  <c r="W256" i="3" s="1"/>
  <c r="Y256" i="3" s="1"/>
  <c r="W11" i="3"/>
  <c r="V75" i="3"/>
  <c r="W75" i="3" s="1"/>
  <c r="Y75" i="3" s="1"/>
  <c r="V142" i="3"/>
  <c r="W142" i="3" s="1"/>
  <c r="Y142" i="3" s="1"/>
  <c r="V143" i="3"/>
  <c r="W143" i="3" s="1"/>
  <c r="Y143" i="3" s="1"/>
  <c r="V175" i="3"/>
  <c r="W175" i="3" s="1"/>
  <c r="Y175" i="3" s="1"/>
  <c r="V265" i="3"/>
  <c r="W265" i="3" s="1"/>
  <c r="Y265" i="3" s="1"/>
  <c r="V60" i="3"/>
  <c r="W60" i="3" s="1"/>
  <c r="Y60" i="3" s="1"/>
  <c r="V148" i="3"/>
  <c r="W148" i="3" s="1"/>
  <c r="Y148" i="3" s="1"/>
  <c r="V108" i="3"/>
  <c r="W108" i="3" s="1"/>
  <c r="Y108" i="3" s="1"/>
  <c r="V245" i="3"/>
  <c r="W245" i="3" s="1"/>
  <c r="Y245" i="3" s="1"/>
  <c r="V283" i="3"/>
  <c r="W283" i="3" s="1"/>
  <c r="Y283" i="3" s="1"/>
  <c r="M5" i="2"/>
  <c r="M4" i="2"/>
  <c r="M3" i="2"/>
  <c r="Y11" i="2"/>
  <c r="M6" i="1" l="1"/>
  <c r="M5" i="1"/>
  <c r="M2" i="1"/>
  <c r="M1" i="1"/>
  <c r="V8" i="3"/>
  <c r="Y11" i="3"/>
  <c r="M5" i="3"/>
  <c r="M4" i="3"/>
  <c r="M3" i="3"/>
  <c r="M6" i="2"/>
  <c r="M3" i="1" l="1"/>
  <c r="N1" i="1" s="1"/>
  <c r="M8" i="1"/>
  <c r="M6" i="3"/>
  <c r="N2" i="1" l="1"/>
  <c r="N6" i="1"/>
  <c r="N5" i="1"/>
  <c r="N4" i="1"/>
  <c r="N7" i="1"/>
  <c r="Q4" i="1" l="1"/>
</calcChain>
</file>

<file path=xl/sharedStrings.xml><?xml version="1.0" encoding="utf-8"?>
<sst xmlns="http://schemas.openxmlformats.org/spreadsheetml/2006/main" count="4195" uniqueCount="374">
  <si>
    <t>Precinct</t>
  </si>
  <si>
    <t>2016 Primary</t>
  </si>
  <si>
    <t>2016 General</t>
  </si>
  <si>
    <t>2018 Primary</t>
  </si>
  <si>
    <t>2018 General</t>
  </si>
  <si>
    <t>001-001</t>
  </si>
  <si>
    <t>001-002</t>
  </si>
  <si>
    <t>001-003</t>
  </si>
  <si>
    <t>001-004</t>
  </si>
  <si>
    <t>001-005</t>
  </si>
  <si>
    <t>002-001</t>
  </si>
  <si>
    <t>002-002</t>
  </si>
  <si>
    <t>002-003</t>
  </si>
  <si>
    <t>003-001</t>
  </si>
  <si>
    <t>003-002</t>
  </si>
  <si>
    <t>003-003</t>
  </si>
  <si>
    <t>004-001</t>
  </si>
  <si>
    <t>004-002</t>
  </si>
  <si>
    <t>004-003</t>
  </si>
  <si>
    <t>005-001</t>
  </si>
  <si>
    <t>005-002</t>
  </si>
  <si>
    <t>006-001</t>
  </si>
  <si>
    <t>006-002</t>
  </si>
  <si>
    <t>006-003</t>
  </si>
  <si>
    <t>006-004</t>
  </si>
  <si>
    <t>006-005</t>
  </si>
  <si>
    <t>007-001</t>
  </si>
  <si>
    <t>007-002</t>
  </si>
  <si>
    <t>007-003</t>
  </si>
  <si>
    <t>007-004</t>
  </si>
  <si>
    <t>008-001</t>
  </si>
  <si>
    <t>008-002</t>
  </si>
  <si>
    <t>008-003</t>
  </si>
  <si>
    <t>008-004</t>
  </si>
  <si>
    <t>008-005</t>
  </si>
  <si>
    <t>008-006</t>
  </si>
  <si>
    <t>008-007</t>
  </si>
  <si>
    <t>008-008</t>
  </si>
  <si>
    <t>008-009</t>
  </si>
  <si>
    <t>008-010</t>
  </si>
  <si>
    <t>008-011</t>
  </si>
  <si>
    <t>009-001</t>
  </si>
  <si>
    <t>009-002</t>
  </si>
  <si>
    <t>009-003</t>
  </si>
  <si>
    <t>009-004</t>
  </si>
  <si>
    <t>009-005</t>
  </si>
  <si>
    <t>009-006</t>
  </si>
  <si>
    <t>009-007</t>
  </si>
  <si>
    <t>009-008</t>
  </si>
  <si>
    <t>009-009</t>
  </si>
  <si>
    <t>009-010</t>
  </si>
  <si>
    <t>009-011</t>
  </si>
  <si>
    <t>009-012</t>
  </si>
  <si>
    <t>009-013</t>
  </si>
  <si>
    <t>009-014</t>
  </si>
  <si>
    <t>009-015</t>
  </si>
  <si>
    <t>010-001</t>
  </si>
  <si>
    <t>010-002</t>
  </si>
  <si>
    <t>010-003</t>
  </si>
  <si>
    <t>010-004</t>
  </si>
  <si>
    <t>011-001</t>
  </si>
  <si>
    <t>011-002</t>
  </si>
  <si>
    <t>011-003</t>
  </si>
  <si>
    <t>011-004</t>
  </si>
  <si>
    <t>011-005</t>
  </si>
  <si>
    <t>011-006</t>
  </si>
  <si>
    <t>011-007</t>
  </si>
  <si>
    <t>012-001</t>
  </si>
  <si>
    <t>012-002</t>
  </si>
  <si>
    <t>012-003</t>
  </si>
  <si>
    <t>012-004</t>
  </si>
  <si>
    <t>012-005</t>
  </si>
  <si>
    <t>012-006</t>
  </si>
  <si>
    <t>012-007</t>
  </si>
  <si>
    <t>012-008</t>
  </si>
  <si>
    <t>012-009</t>
  </si>
  <si>
    <t>012-010</t>
  </si>
  <si>
    <t>012-011</t>
  </si>
  <si>
    <t>012-012</t>
  </si>
  <si>
    <t>013-001</t>
  </si>
  <si>
    <t>013-002</t>
  </si>
  <si>
    <t>013-003</t>
  </si>
  <si>
    <t>013-004</t>
  </si>
  <si>
    <t>013-005</t>
  </si>
  <si>
    <t>013-006</t>
  </si>
  <si>
    <t>013-007</t>
  </si>
  <si>
    <t>013-008</t>
  </si>
  <si>
    <t>013-009</t>
  </si>
  <si>
    <t>013-010</t>
  </si>
  <si>
    <t>013-011</t>
  </si>
  <si>
    <t>013-012</t>
  </si>
  <si>
    <t>013-013</t>
  </si>
  <si>
    <t>014-001</t>
  </si>
  <si>
    <t>014-002</t>
  </si>
  <si>
    <t>014-003</t>
  </si>
  <si>
    <t>014-004</t>
  </si>
  <si>
    <t>014-005</t>
  </si>
  <si>
    <t>015-001</t>
  </si>
  <si>
    <t>015-002</t>
  </si>
  <si>
    <t>015-003</t>
  </si>
  <si>
    <t>015-004</t>
  </si>
  <si>
    <t>015-005</t>
  </si>
  <si>
    <t>015-006</t>
  </si>
  <si>
    <t>015-007</t>
  </si>
  <si>
    <t>015-008</t>
  </si>
  <si>
    <t>015-009</t>
  </si>
  <si>
    <t>015-010</t>
  </si>
  <si>
    <t>015-011</t>
  </si>
  <si>
    <t>015-012</t>
  </si>
  <si>
    <t>015-013</t>
  </si>
  <si>
    <t>015-014</t>
  </si>
  <si>
    <t>015-015</t>
  </si>
  <si>
    <t>015-016</t>
  </si>
  <si>
    <t>015-017</t>
  </si>
  <si>
    <t>015-018</t>
  </si>
  <si>
    <t>015-019</t>
  </si>
  <si>
    <t>015-020</t>
  </si>
  <si>
    <t>015-021</t>
  </si>
  <si>
    <t>015-022</t>
  </si>
  <si>
    <t>015-023</t>
  </si>
  <si>
    <t>015-024</t>
  </si>
  <si>
    <t>015-025</t>
  </si>
  <si>
    <t>016-001</t>
  </si>
  <si>
    <t>016-002</t>
  </si>
  <si>
    <t>016-003</t>
  </si>
  <si>
    <t>016-004</t>
  </si>
  <si>
    <t>016-005</t>
  </si>
  <si>
    <t>016-006</t>
  </si>
  <si>
    <t>016-007</t>
  </si>
  <si>
    <t>016-008</t>
  </si>
  <si>
    <t>016-009</t>
  </si>
  <si>
    <t>016-010</t>
  </si>
  <si>
    <t>016-011</t>
  </si>
  <si>
    <t>016-012</t>
  </si>
  <si>
    <t>016-013</t>
  </si>
  <si>
    <t>016-014</t>
  </si>
  <si>
    <t>017-001</t>
  </si>
  <si>
    <t>017-002</t>
  </si>
  <si>
    <t>018-001</t>
  </si>
  <si>
    <t>018-002</t>
  </si>
  <si>
    <t>019-001</t>
  </si>
  <si>
    <t>019-002</t>
  </si>
  <si>
    <t>019-003</t>
  </si>
  <si>
    <t>020-001</t>
  </si>
  <si>
    <t>020-002</t>
  </si>
  <si>
    <t>020-003</t>
  </si>
  <si>
    <t>020-004</t>
  </si>
  <si>
    <t>020-005</t>
  </si>
  <si>
    <t>020-006</t>
  </si>
  <si>
    <t>020-007</t>
  </si>
  <si>
    <t>020-008</t>
  </si>
  <si>
    <t>020-009</t>
  </si>
  <si>
    <t>020-010</t>
  </si>
  <si>
    <t>020-011</t>
  </si>
  <si>
    <t>021-001</t>
  </si>
  <si>
    <t>021-002</t>
  </si>
  <si>
    <t>021-003</t>
  </si>
  <si>
    <t>021-004</t>
  </si>
  <si>
    <t>022-001</t>
  </si>
  <si>
    <t>022-002</t>
  </si>
  <si>
    <t>023-001</t>
  </si>
  <si>
    <t>023-002</t>
  </si>
  <si>
    <t>023-003</t>
  </si>
  <si>
    <t>024-001</t>
  </si>
  <si>
    <t>024-002</t>
  </si>
  <si>
    <t>024-003</t>
  </si>
  <si>
    <t>024-004</t>
  </si>
  <si>
    <t>024-005</t>
  </si>
  <si>
    <t>025-001</t>
  </si>
  <si>
    <t>025-002</t>
  </si>
  <si>
    <t>025-003</t>
  </si>
  <si>
    <t>025-004</t>
  </si>
  <si>
    <t>025-005</t>
  </si>
  <si>
    <t>025-006</t>
  </si>
  <si>
    <t>025-007</t>
  </si>
  <si>
    <t>025-008</t>
  </si>
  <si>
    <t>025-009</t>
  </si>
  <si>
    <t>025-010</t>
  </si>
  <si>
    <t>025-011</t>
  </si>
  <si>
    <t>025-012</t>
  </si>
  <si>
    <t>025-013</t>
  </si>
  <si>
    <t>025-014</t>
  </si>
  <si>
    <t>025-015</t>
  </si>
  <si>
    <t>025-016</t>
  </si>
  <si>
    <t>025-017</t>
  </si>
  <si>
    <t>025-018</t>
  </si>
  <si>
    <t>026-001</t>
  </si>
  <si>
    <t>026-002</t>
  </si>
  <si>
    <t>026-003</t>
  </si>
  <si>
    <t>026-004</t>
  </si>
  <si>
    <t>026-005</t>
  </si>
  <si>
    <t>026-006</t>
  </si>
  <si>
    <t>026-007</t>
  </si>
  <si>
    <t>026-008</t>
  </si>
  <si>
    <t>026-009</t>
  </si>
  <si>
    <t>026-010</t>
  </si>
  <si>
    <t>026-011</t>
  </si>
  <si>
    <t>026-012</t>
  </si>
  <si>
    <t>026-013</t>
  </si>
  <si>
    <t>026-014</t>
  </si>
  <si>
    <t>026-015</t>
  </si>
  <si>
    <t>026-016</t>
  </si>
  <si>
    <t>026-017</t>
  </si>
  <si>
    <t>026-018</t>
  </si>
  <si>
    <t>026-019</t>
  </si>
  <si>
    <t>026-020</t>
  </si>
  <si>
    <t>026-021</t>
  </si>
  <si>
    <t>026-022</t>
  </si>
  <si>
    <t>026-023</t>
  </si>
  <si>
    <t>026-024</t>
  </si>
  <si>
    <t>026-025</t>
  </si>
  <si>
    <t>026-026</t>
  </si>
  <si>
    <t>026-027</t>
  </si>
  <si>
    <t>026-028</t>
  </si>
  <si>
    <t>026-029</t>
  </si>
  <si>
    <t>026-030</t>
  </si>
  <si>
    <t>026-031</t>
  </si>
  <si>
    <t>026-032</t>
  </si>
  <si>
    <t>026-033</t>
  </si>
  <si>
    <t>027-001</t>
  </si>
  <si>
    <t>027-002</t>
  </si>
  <si>
    <t>027-003</t>
  </si>
  <si>
    <t>027-004</t>
  </si>
  <si>
    <t>027-005</t>
  </si>
  <si>
    <t>027-006</t>
  </si>
  <si>
    <t>027-007</t>
  </si>
  <si>
    <t>027-008</t>
  </si>
  <si>
    <t>027-009</t>
  </si>
  <si>
    <t>027-010</t>
  </si>
  <si>
    <t>027-011</t>
  </si>
  <si>
    <t>027-012</t>
  </si>
  <si>
    <t>027-013</t>
  </si>
  <si>
    <t>027-014</t>
  </si>
  <si>
    <t>027-015</t>
  </si>
  <si>
    <t>027-016</t>
  </si>
  <si>
    <t>027-017</t>
  </si>
  <si>
    <t>027-018</t>
  </si>
  <si>
    <t>027-019</t>
  </si>
  <si>
    <t>027-020</t>
  </si>
  <si>
    <t>027-021</t>
  </si>
  <si>
    <t>027-022</t>
  </si>
  <si>
    <t>027-023</t>
  </si>
  <si>
    <t>027-024</t>
  </si>
  <si>
    <t>027-025</t>
  </si>
  <si>
    <t>027-026</t>
  </si>
  <si>
    <t>027-027</t>
  </si>
  <si>
    <t>027-028</t>
  </si>
  <si>
    <t>027-029</t>
  </si>
  <si>
    <t>027-030</t>
  </si>
  <si>
    <t>027-031</t>
  </si>
  <si>
    <t>027-032</t>
  </si>
  <si>
    <t>027-033</t>
  </si>
  <si>
    <t>027-034</t>
  </si>
  <si>
    <t>027-035</t>
  </si>
  <si>
    <t>027-036</t>
  </si>
  <si>
    <t>027-037</t>
  </si>
  <si>
    <t>027-038</t>
  </si>
  <si>
    <t>027-039</t>
  </si>
  <si>
    <t>027-040</t>
  </si>
  <si>
    <t>027-041</t>
  </si>
  <si>
    <t>027-042</t>
  </si>
  <si>
    <t>027-043</t>
  </si>
  <si>
    <t>027-044</t>
  </si>
  <si>
    <t>027-045</t>
  </si>
  <si>
    <t>027-046</t>
  </si>
  <si>
    <t>027-047</t>
  </si>
  <si>
    <t>027-048</t>
  </si>
  <si>
    <t>027-049</t>
  </si>
  <si>
    <t>027-050</t>
  </si>
  <si>
    <t>027-051</t>
  </si>
  <si>
    <t>027-052</t>
  </si>
  <si>
    <t>027-053</t>
  </si>
  <si>
    <t>027-054</t>
  </si>
  <si>
    <t>027-055</t>
  </si>
  <si>
    <t>027-056</t>
  </si>
  <si>
    <t>027-057</t>
  </si>
  <si>
    <t>027-058</t>
  </si>
  <si>
    <t>027-059</t>
  </si>
  <si>
    <t>027-060</t>
  </si>
  <si>
    <t>027-061</t>
  </si>
  <si>
    <t>027-062</t>
  </si>
  <si>
    <t>027-063</t>
  </si>
  <si>
    <t>027-064</t>
  </si>
  <si>
    <t>027-065</t>
  </si>
  <si>
    <t>027-066</t>
  </si>
  <si>
    <t>027-067</t>
  </si>
  <si>
    <t>028-001</t>
  </si>
  <si>
    <t>028-002</t>
  </si>
  <si>
    <t>028-003</t>
  </si>
  <si>
    <t>028-004</t>
  </si>
  <si>
    <t>028-005</t>
  </si>
  <si>
    <t>028-006</t>
  </si>
  <si>
    <t>028-007</t>
  </si>
  <si>
    <t>028-008</t>
  </si>
  <si>
    <t>028-009</t>
  </si>
  <si>
    <t>028-010</t>
  </si>
  <si>
    <t>028-011</t>
  </si>
  <si>
    <t>028-012</t>
  </si>
  <si>
    <t>028-013</t>
  </si>
  <si>
    <t>028-014</t>
  </si>
  <si>
    <t>028-015</t>
  </si>
  <si>
    <t>Cluster_ID</t>
  </si>
  <si>
    <t>Rank</t>
  </si>
  <si>
    <t>z_Polls</t>
  </si>
  <si>
    <t>z_Early</t>
  </si>
  <si>
    <t>z_Absentee</t>
  </si>
  <si>
    <t>z_Prov</t>
  </si>
  <si>
    <t>z_Eligible</t>
  </si>
  <si>
    <t>z_Turnout</t>
  </si>
  <si>
    <t>Precincts_per_Cluster</t>
  </si>
  <si>
    <t>All attributes below the mean</t>
  </si>
  <si>
    <t>All attributes except Early voting above the mean</t>
  </si>
  <si>
    <t>All attributes above the mean</t>
  </si>
  <si>
    <t>Mean</t>
  </si>
  <si>
    <t>Standard deviation</t>
  </si>
  <si>
    <t>Sum of Min_dist</t>
  </si>
  <si>
    <t>Data Point</t>
  </si>
  <si>
    <t>Cluster</t>
  </si>
  <si>
    <t>LBE</t>
  </si>
  <si>
    <t>Congressional_District_Code</t>
  </si>
  <si>
    <t>Legislative_District_Code</t>
  </si>
  <si>
    <t>Party</t>
  </si>
  <si>
    <t>Polls</t>
  </si>
  <si>
    <t>Early_Voting</t>
  </si>
  <si>
    <t>Absentee</t>
  </si>
  <si>
    <t>Provisional</t>
  </si>
  <si>
    <t>Eligible_Voters</t>
  </si>
  <si>
    <t>Voter_Turnout</t>
  </si>
  <si>
    <t>Distsq_1</t>
  </si>
  <si>
    <t>Distsq_2</t>
  </si>
  <si>
    <t>Distsq_3</t>
  </si>
  <si>
    <t>Min_dist</t>
  </si>
  <si>
    <t>Baltimore City</t>
  </si>
  <si>
    <t>Total</t>
  </si>
  <si>
    <t>44A</t>
  </si>
  <si>
    <t>All attributes below the mean except Provisional</t>
  </si>
  <si>
    <t>Polls, Early Voting, Provisional, and Eligible Voters above mean, Absentee and Turnout below</t>
  </si>
  <si>
    <t>Average Turnout Per Election</t>
  </si>
  <si>
    <t>Average</t>
  </si>
  <si>
    <t>Not consistent</t>
  </si>
  <si>
    <t>Consistent all 4</t>
  </si>
  <si>
    <t>3 same</t>
  </si>
  <si>
    <t>Half 'n' half</t>
  </si>
  <si>
    <t>Integer? 4 same</t>
  </si>
  <si>
    <t>All 3</t>
  </si>
  <si>
    <t>3 different</t>
  </si>
  <si>
    <t>Precincts are largely either consistent throughout, or some mix of 1 and 2 or 2 and 3</t>
  </si>
  <si>
    <t>Slightly more than half of precincts stayed in the same cluster aka Precincts which belong to max 1 cluster</t>
  </si>
  <si>
    <t>2+ clusters</t>
  </si>
  <si>
    <t>Max 2 clusters</t>
  </si>
  <si>
    <t>3 clusters the same</t>
  </si>
  <si>
    <t>Half 'n' half clusters</t>
  </si>
  <si>
    <t>All 3 clusters</t>
  </si>
  <si>
    <t>Very little change in each precinct's voter turnout --&gt; Almost all either stayed in their lane (above average, average, or below average) or fluctuated b/t average and either below/above</t>
  </si>
  <si>
    <t>No precincts have both 1 and 3 w/o 2 and only 3 appear in each cluster --&gt; Only precincts to make the jump from above average to below or vice versa, and always have a stopover in average before moving again</t>
  </si>
  <si>
    <t>These 3 precincts were all above average in the 2016 primary, below average in either 2016/2018 general, and average in the other two elections</t>
  </si>
  <si>
    <t>Future analysis might use lin reg to look at relationship b/t attributes and voter turnout or consider other variables impacting voter turnout. Why do particular years and elections have a better showing for some precincts but not others, i.e. what is causing irregularities?</t>
  </si>
  <si>
    <t>Stayed in single cluster</t>
  </si>
  <si>
    <t>Changed cluster</t>
  </si>
  <si>
    <t>Three clusters the same</t>
  </si>
  <si>
    <t>Two clusters</t>
  </si>
  <si>
    <t>Three clusters different</t>
  </si>
  <si>
    <t>Split half and half</t>
  </si>
  <si>
    <t>Cluster Distribution</t>
  </si>
  <si>
    <t>Two clusters different</t>
  </si>
  <si>
    <t>Cluster Characteristics</t>
  </si>
  <si>
    <t>Polls, Early Voting, Provisional, and Eligible Voters above the mean, Absentee and Turnout below</t>
  </si>
  <si>
    <t>Average Turnout</t>
  </si>
  <si>
    <t>Cluster 1 Avg Turnout</t>
  </si>
  <si>
    <t>Cluster 2</t>
  </si>
  <si>
    <t>Cluster 3</t>
  </si>
  <si>
    <t>Baltimore</t>
  </si>
  <si>
    <t xml:space="preserve">National </t>
  </si>
  <si>
    <t>Precinct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</si>
</sst>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10" fontId="0" fillId="0" borderId="0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1" fontId="0" fillId="0" borderId="0" xfId="0" applyNumberFormat="1"/>
    <xf numFmtId="0" fontId="0" fillId="0" borderId="0" xfId="0" applyFont="1"/>
    <xf numFmtId="0" fontId="0" fillId="0" borderId="9" xfId="0" applyBorder="1"/>
    <xf numFmtId="10" fontId="0" fillId="0" borderId="0" xfId="1" applyNumberFormat="1" applyFont="1"/>
    <xf numFmtId="0" fontId="0" fillId="0" borderId="0" xfId="0" applyBorder="1"/>
    <xf numFmtId="10" fontId="0" fillId="2" borderId="0" xfId="0" applyNumberFormat="1" applyFill="1"/>
    <xf numFmtId="10" fontId="0" fillId="2" borderId="0" xfId="1" applyNumberFormat="1" applyFont="1" applyFill="1"/>
    <xf numFmtId="0" fontId="0" fillId="0" borderId="0" xfId="0" applyFill="1" applyBorder="1"/>
    <xf numFmtId="0" fontId="1" fillId="0" borderId="1" xfId="0" applyFont="1" applyBorder="1"/>
    <xf numFmtId="0" fontId="0" fillId="0" borderId="11" xfId="0" applyFont="1" applyBorder="1"/>
    <xf numFmtId="0" fontId="0" fillId="0" borderId="3" xfId="0" applyFont="1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10" fontId="0" fillId="0" borderId="11" xfId="1" applyNumberFormat="1" applyFont="1" applyFill="1" applyBorder="1"/>
    <xf numFmtId="10" fontId="0" fillId="0" borderId="0" xfId="1" applyNumberFormat="1" applyFont="1" applyFill="1" applyBorder="1"/>
    <xf numFmtId="0" fontId="0" fillId="0" borderId="3" xfId="0" applyFill="1" applyBorder="1"/>
    <xf numFmtId="10" fontId="0" fillId="0" borderId="3" xfId="1" applyNumberFormat="1" applyFont="1" applyFill="1" applyBorder="1"/>
    <xf numFmtId="0" fontId="0" fillId="0" borderId="12" xfId="0" applyFill="1" applyBorder="1"/>
    <xf numFmtId="10" fontId="0" fillId="0" borderId="13" xfId="0" applyNumberFormat="1" applyFill="1" applyBorder="1"/>
    <xf numFmtId="10" fontId="0" fillId="0" borderId="1" xfId="1" applyNumberFormat="1" applyFont="1" applyFill="1" applyBorder="1"/>
    <xf numFmtId="0" fontId="0" fillId="0" borderId="11" xfId="0" applyFill="1" applyBorder="1"/>
    <xf numFmtId="10" fontId="0" fillId="0" borderId="14" xfId="0" applyNumberFormat="1" applyBorder="1"/>
    <xf numFmtId="0" fontId="0" fillId="0" borderId="6" xfId="0" applyBorder="1"/>
    <xf numFmtId="0" fontId="1" fillId="0" borderId="19" xfId="0" applyFont="1" applyBorder="1"/>
    <xf numFmtId="0" fontId="1" fillId="0" borderId="7" xfId="0" applyFont="1" applyBorder="1" applyAlignment="1">
      <alignment horizontal="left" indent="2"/>
    </xf>
    <xf numFmtId="0" fontId="1" fillId="0" borderId="7" xfId="0" applyFont="1" applyBorder="1"/>
    <xf numFmtId="0" fontId="1" fillId="0" borderId="8" xfId="0" applyFont="1" applyBorder="1"/>
    <xf numFmtId="0" fontId="0" fillId="0" borderId="7" xfId="0" applyFont="1" applyBorder="1"/>
    <xf numFmtId="0" fontId="0" fillId="0" borderId="21" xfId="0" applyFont="1" applyBorder="1"/>
    <xf numFmtId="0" fontId="0" fillId="0" borderId="21" xfId="0" applyFont="1" applyBorder="1" applyAlignment="1">
      <alignment wrapText="1"/>
    </xf>
    <xf numFmtId="0" fontId="0" fillId="0" borderId="22" xfId="0" applyFont="1" applyBorder="1"/>
    <xf numFmtId="0" fontId="3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10" fontId="0" fillId="0" borderId="12" xfId="1" applyNumberFormat="1" applyFont="1" applyBorder="1"/>
    <xf numFmtId="10" fontId="0" fillId="0" borderId="30" xfId="0" applyNumberFormat="1" applyBorder="1"/>
    <xf numFmtId="10" fontId="0" fillId="0" borderId="24" xfId="0" applyNumberFormat="1" applyBorder="1"/>
    <xf numFmtId="10" fontId="0" fillId="0" borderId="25" xfId="0" applyNumberFormat="1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8" xfId="0" applyFont="1" applyFill="1" applyBorder="1"/>
    <xf numFmtId="0" fontId="1" fillId="3" borderId="20" xfId="0" applyFont="1" applyFill="1" applyBorder="1"/>
    <xf numFmtId="0" fontId="1" fillId="3" borderId="16" xfId="0" applyFont="1" applyFill="1" applyBorder="1"/>
    <xf numFmtId="10" fontId="0" fillId="0" borderId="32" xfId="1" applyNumberFormat="1" applyFont="1" applyBorder="1"/>
    <xf numFmtId="10" fontId="0" fillId="0" borderId="33" xfId="1" applyNumberFormat="1" applyFont="1" applyBorder="1"/>
    <xf numFmtId="10" fontId="0" fillId="0" borderId="34" xfId="1" applyNumberFormat="1" applyFont="1" applyBorder="1"/>
    <xf numFmtId="0" fontId="1" fillId="3" borderId="31" xfId="0" applyFont="1" applyFill="1" applyBorder="1"/>
    <xf numFmtId="0" fontId="3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3CC1-FB05-4890-86F9-CE07943EB9EC}">
  <dimension ref="A1:Q297"/>
  <sheetViews>
    <sheetView topLeftCell="E1" workbookViewId="0">
      <selection activeCell="L15" sqref="L15"/>
    </sheetView>
  </sheetViews>
  <sheetFormatPr defaultRowHeight="14.5" x14ac:dyDescent="0.35"/>
  <cols>
    <col min="1" max="1" width="9.1796875" customWidth="1"/>
    <col min="2" max="2" width="11.7265625" bestFit="1" customWidth="1"/>
    <col min="3" max="3" width="11.81640625" bestFit="1" customWidth="1"/>
    <col min="4" max="4" width="11.7265625" bestFit="1" customWidth="1"/>
    <col min="5" max="5" width="11.81640625" bestFit="1" customWidth="1"/>
    <col min="6" max="6" width="12.7265625" bestFit="1" customWidth="1"/>
    <col min="8" max="8" width="8.81640625" customWidth="1"/>
    <col min="9" max="9" width="10.26953125" bestFit="1" customWidth="1"/>
    <col min="12" max="12" width="13.6328125" bestFit="1" customWidth="1"/>
  </cols>
  <sheetData>
    <row r="1" spans="1:1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338</v>
      </c>
      <c r="G1" s="1" t="s">
        <v>343</v>
      </c>
      <c r="H1" s="1" t="s">
        <v>341</v>
      </c>
      <c r="I1" s="1" t="s">
        <v>342</v>
      </c>
      <c r="J1" s="1" t="s">
        <v>344</v>
      </c>
      <c r="L1" s="1" t="s">
        <v>340</v>
      </c>
      <c r="M1" s="14">
        <f>COUNTIF(G2:G297,1)</f>
        <v>155</v>
      </c>
      <c r="N1" s="19">
        <f>M1/M3</f>
        <v>0.52364864864864868</v>
      </c>
      <c r="O1" s="14" t="s">
        <v>347</v>
      </c>
    </row>
    <row r="2" spans="1:17" x14ac:dyDescent="0.35">
      <c r="A2" t="s">
        <v>5</v>
      </c>
      <c r="B2" s="13">
        <f>VLOOKUP(A2,'2016 Primary'!E10:W306,19)</f>
        <v>2</v>
      </c>
      <c r="C2" s="13">
        <f>VLOOKUP(A2,'2016 General'!E10:W306,19)</f>
        <v>2</v>
      </c>
      <c r="D2" s="13">
        <f>VLOOKUP(A2,'2018 Primary'!E10:W306,19)</f>
        <v>2</v>
      </c>
      <c r="E2" s="13">
        <f>VLOOKUP(A2,'2018 General'!E10:W306,19)</f>
        <v>2</v>
      </c>
      <c r="F2" s="12">
        <f>AVERAGE(B2:E2)</f>
        <v>2</v>
      </c>
      <c r="G2">
        <f>IF(F2=1,1,IF(F2=2,1,IF(F2=3,1,0)))</f>
        <v>1</v>
      </c>
      <c r="H2">
        <f>IF(F2=1.25,1,IF(F2=1.75,1,IF(F2=2.25,1,IF(F2=2.75,1,0))))</f>
        <v>0</v>
      </c>
      <c r="I2">
        <f t="shared" ref="I2:I65" si="0">IF(F2=1.5,1,IF(F2=2.5,1,0))</f>
        <v>0</v>
      </c>
      <c r="J2">
        <v>0</v>
      </c>
      <c r="L2" s="1" t="s">
        <v>339</v>
      </c>
      <c r="M2">
        <f>COUNTIF(G2:G297,0)</f>
        <v>141</v>
      </c>
      <c r="N2" s="16">
        <f>M2/M3</f>
        <v>0.47635135135135137</v>
      </c>
      <c r="O2" t="s">
        <v>348</v>
      </c>
    </row>
    <row r="3" spans="1:17" x14ac:dyDescent="0.35">
      <c r="A3" t="s">
        <v>6</v>
      </c>
      <c r="B3" s="13">
        <f>VLOOKUP(A3,'2016 Primary'!E11:W307,19)</f>
        <v>1</v>
      </c>
      <c r="C3" s="13">
        <f>VLOOKUP(A3,'2016 General'!E11:W307,19)</f>
        <v>1</v>
      </c>
      <c r="D3" s="13">
        <f>VLOOKUP(A3,'2018 Primary'!E11:W307,19)</f>
        <v>2</v>
      </c>
      <c r="E3" s="13">
        <f>VLOOKUP(A3,'2018 General'!E11:W307,19)</f>
        <v>2</v>
      </c>
      <c r="F3" s="12">
        <f t="shared" ref="F3:F66" si="1">AVERAGE(B3:E3)</f>
        <v>1.5</v>
      </c>
      <c r="G3">
        <f t="shared" ref="G3:G66" si="2">IF(F3=1,1,IF(F3=2,1,IF(F3=3,1,0)))</f>
        <v>0</v>
      </c>
      <c r="H3">
        <f t="shared" ref="H3:H66" si="3">IF(F3=1.25,1,IF(F3=1.75,1,IF(F3=2.25,1,IF(F3=2.75,1,0))))</f>
        <v>0</v>
      </c>
      <c r="I3">
        <f t="shared" si="0"/>
        <v>1</v>
      </c>
      <c r="J3">
        <v>0</v>
      </c>
      <c r="M3" s="15">
        <f>M1+M2</f>
        <v>296</v>
      </c>
    </row>
    <row r="4" spans="1:17" x14ac:dyDescent="0.35">
      <c r="A4" t="s">
        <v>7</v>
      </c>
      <c r="B4" s="13">
        <f>VLOOKUP(A4,'2016 Primary'!E12:W308,19)</f>
        <v>2</v>
      </c>
      <c r="C4" s="13">
        <f>VLOOKUP(A4,'2016 General'!E12:W308,19)</f>
        <v>1</v>
      </c>
      <c r="D4" s="13">
        <f>VLOOKUP(A4,'2018 Primary'!E12:W308,19)</f>
        <v>2</v>
      </c>
      <c r="E4" s="13">
        <f>VLOOKUP(A4,'2018 General'!E12:W308,19)</f>
        <v>2</v>
      </c>
      <c r="F4" s="12">
        <f t="shared" si="1"/>
        <v>1.75</v>
      </c>
      <c r="G4">
        <f t="shared" si="2"/>
        <v>0</v>
      </c>
      <c r="H4">
        <f t="shared" si="3"/>
        <v>1</v>
      </c>
      <c r="I4">
        <f t="shared" si="0"/>
        <v>0</v>
      </c>
      <c r="J4">
        <v>0</v>
      </c>
      <c r="M4" s="17"/>
      <c r="N4" s="19">
        <f>(M5+M6)/M3</f>
        <v>0.46621621621621623</v>
      </c>
      <c r="O4" t="s">
        <v>349</v>
      </c>
      <c r="Q4" s="18">
        <f>N4+N7+N1</f>
        <v>1</v>
      </c>
    </row>
    <row r="5" spans="1:17" x14ac:dyDescent="0.35">
      <c r="A5" t="s">
        <v>8</v>
      </c>
      <c r="B5" s="13">
        <f>VLOOKUP(A5,'2016 Primary'!E13:W309,19)</f>
        <v>1</v>
      </c>
      <c r="C5" s="13">
        <f>VLOOKUP(A5,'2016 General'!E13:W309,19)</f>
        <v>1</v>
      </c>
      <c r="D5" s="13">
        <f>VLOOKUP(A5,'2018 Primary'!E13:W309,19)</f>
        <v>1</v>
      </c>
      <c r="E5" s="13">
        <f>VLOOKUP(A5,'2018 General'!E13:W309,19)</f>
        <v>1</v>
      </c>
      <c r="F5" s="12">
        <f t="shared" si="1"/>
        <v>1</v>
      </c>
      <c r="G5">
        <f t="shared" si="2"/>
        <v>1</v>
      </c>
      <c r="H5">
        <f t="shared" si="3"/>
        <v>0</v>
      </c>
      <c r="I5">
        <f t="shared" si="0"/>
        <v>0</v>
      </c>
      <c r="J5">
        <v>0</v>
      </c>
      <c r="L5" s="1" t="s">
        <v>341</v>
      </c>
      <c r="M5">
        <f>COUNTIF(H2:H297,1)</f>
        <v>96</v>
      </c>
      <c r="N5" s="16">
        <f>M5/M3</f>
        <v>0.32432432432432434</v>
      </c>
      <c r="O5" t="s">
        <v>350</v>
      </c>
    </row>
    <row r="6" spans="1:17" x14ac:dyDescent="0.35">
      <c r="A6" t="s">
        <v>9</v>
      </c>
      <c r="B6" s="13">
        <f>VLOOKUP(A6,'2016 Primary'!E14:W310,19)</f>
        <v>1</v>
      </c>
      <c r="C6" s="13">
        <f>VLOOKUP(A6,'2016 General'!E14:W310,19)</f>
        <v>1</v>
      </c>
      <c r="D6" s="13">
        <f>VLOOKUP(A6,'2018 Primary'!E14:W310,19)</f>
        <v>1</v>
      </c>
      <c r="E6" s="13">
        <f>VLOOKUP(A6,'2018 General'!E14:W310,19)</f>
        <v>1</v>
      </c>
      <c r="F6" s="12">
        <f t="shared" si="1"/>
        <v>1</v>
      </c>
      <c r="G6">
        <f t="shared" si="2"/>
        <v>1</v>
      </c>
      <c r="H6">
        <f t="shared" si="3"/>
        <v>0</v>
      </c>
      <c r="I6">
        <f t="shared" si="0"/>
        <v>0</v>
      </c>
      <c r="J6">
        <v>0</v>
      </c>
      <c r="L6" s="1" t="s">
        <v>342</v>
      </c>
      <c r="M6">
        <f>COUNTIF(I2:I297,1)</f>
        <v>42</v>
      </c>
      <c r="N6" s="16">
        <f>M6/M3</f>
        <v>0.14189189189189189</v>
      </c>
      <c r="O6" t="s">
        <v>351</v>
      </c>
    </row>
    <row r="7" spans="1:17" x14ac:dyDescent="0.35">
      <c r="A7" t="s">
        <v>10</v>
      </c>
      <c r="B7" s="13">
        <f>VLOOKUP(A7,'2016 Primary'!E15:W311,19)</f>
        <v>3</v>
      </c>
      <c r="C7" s="13">
        <f>VLOOKUP(A7,'2016 General'!E15:W311,19)</f>
        <v>2</v>
      </c>
      <c r="D7" s="13">
        <f>VLOOKUP(A7,'2018 Primary'!E15:W311,19)</f>
        <v>2</v>
      </c>
      <c r="E7" s="13">
        <f>VLOOKUP(A7,'2018 General'!E15:W311,19)</f>
        <v>2</v>
      </c>
      <c r="F7" s="12">
        <f t="shared" si="1"/>
        <v>2.25</v>
      </c>
      <c r="G7">
        <f t="shared" si="2"/>
        <v>0</v>
      </c>
      <c r="H7">
        <f t="shared" si="3"/>
        <v>1</v>
      </c>
      <c r="I7">
        <f t="shared" si="0"/>
        <v>0</v>
      </c>
      <c r="J7">
        <v>0</v>
      </c>
      <c r="L7" s="1" t="s">
        <v>345</v>
      </c>
      <c r="M7">
        <f>COUNTIF(J2:J297,1)</f>
        <v>3</v>
      </c>
      <c r="N7" s="19">
        <f>M7/M3</f>
        <v>1.0135135135135136E-2</v>
      </c>
      <c r="O7" t="s">
        <v>352</v>
      </c>
    </row>
    <row r="8" spans="1:17" x14ac:dyDescent="0.35">
      <c r="A8" t="s">
        <v>11</v>
      </c>
      <c r="B8" s="13">
        <f>VLOOKUP(A8,'2016 Primary'!E16:W312,19)</f>
        <v>1</v>
      </c>
      <c r="C8" s="13">
        <f>VLOOKUP(A8,'2016 General'!E16:W312,19)</f>
        <v>2</v>
      </c>
      <c r="D8" s="13">
        <f>VLOOKUP(A8,'2018 Primary'!E16:W312,19)</f>
        <v>2</v>
      </c>
      <c r="E8" s="13">
        <f>VLOOKUP(A8,'2018 General'!E16:W312,19)</f>
        <v>2</v>
      </c>
      <c r="F8" s="12">
        <f t="shared" si="1"/>
        <v>1.75</v>
      </c>
      <c r="G8">
        <f t="shared" si="2"/>
        <v>0</v>
      </c>
      <c r="H8">
        <f t="shared" si="3"/>
        <v>1</v>
      </c>
      <c r="I8">
        <f t="shared" si="0"/>
        <v>0</v>
      </c>
      <c r="J8">
        <v>0</v>
      </c>
      <c r="M8" s="15">
        <f>M6+M5+M7</f>
        <v>141</v>
      </c>
    </row>
    <row r="9" spans="1:17" x14ac:dyDescent="0.35">
      <c r="A9" t="s">
        <v>12</v>
      </c>
      <c r="B9" s="13">
        <f>VLOOKUP(A9,'2016 Primary'!E17:W313,19)</f>
        <v>1</v>
      </c>
      <c r="C9" s="13">
        <f>VLOOKUP(A9,'2016 General'!E17:W313,19)</f>
        <v>1</v>
      </c>
      <c r="D9" s="13">
        <f>VLOOKUP(A9,'2018 Primary'!E17:W313,19)</f>
        <v>2</v>
      </c>
      <c r="E9" s="13">
        <f>VLOOKUP(A9,'2018 General'!E17:W313,19)</f>
        <v>1</v>
      </c>
      <c r="F9" s="12">
        <f t="shared" si="1"/>
        <v>1.25</v>
      </c>
      <c r="G9">
        <f t="shared" si="2"/>
        <v>0</v>
      </c>
      <c r="H9">
        <f t="shared" si="3"/>
        <v>1</v>
      </c>
      <c r="I9">
        <f t="shared" si="0"/>
        <v>0</v>
      </c>
      <c r="J9">
        <v>0</v>
      </c>
    </row>
    <row r="10" spans="1:17" x14ac:dyDescent="0.35">
      <c r="A10" t="s">
        <v>13</v>
      </c>
      <c r="B10" s="13">
        <f>VLOOKUP(A10,'2016 Primary'!E18:W314,19)</f>
        <v>2</v>
      </c>
      <c r="C10" s="13">
        <f>VLOOKUP(A10,'2016 General'!E18:W314,19)</f>
        <v>2</v>
      </c>
      <c r="D10" s="13">
        <f>VLOOKUP(A10,'2018 Primary'!E18:W314,19)</f>
        <v>3</v>
      </c>
      <c r="E10" s="13">
        <f>VLOOKUP(A10,'2018 General'!E18:W314,19)</f>
        <v>3</v>
      </c>
      <c r="F10" s="12">
        <f t="shared" si="1"/>
        <v>2.5</v>
      </c>
      <c r="G10">
        <f t="shared" si="2"/>
        <v>0</v>
      </c>
      <c r="H10">
        <f t="shared" si="3"/>
        <v>0</v>
      </c>
      <c r="I10">
        <f t="shared" si="0"/>
        <v>1</v>
      </c>
      <c r="J10">
        <v>0</v>
      </c>
      <c r="L10" t="s">
        <v>346</v>
      </c>
    </row>
    <row r="11" spans="1:17" x14ac:dyDescent="0.35">
      <c r="A11" t="s">
        <v>14</v>
      </c>
      <c r="B11" s="13">
        <f>VLOOKUP(A11,'2016 Primary'!E19:W315,19)</f>
        <v>3</v>
      </c>
      <c r="C11" s="13">
        <f>VLOOKUP(A11,'2016 General'!E19:W315,19)</f>
        <v>3</v>
      </c>
      <c r="D11" s="13">
        <f>VLOOKUP(A11,'2018 Primary'!E19:W315,19)</f>
        <v>3</v>
      </c>
      <c r="E11" s="13">
        <f>VLOOKUP(A11,'2018 General'!E19:W315,19)</f>
        <v>3</v>
      </c>
      <c r="F11" s="12">
        <f t="shared" si="1"/>
        <v>3</v>
      </c>
      <c r="G11">
        <f t="shared" si="2"/>
        <v>1</v>
      </c>
      <c r="H11">
        <f t="shared" si="3"/>
        <v>0</v>
      </c>
      <c r="I11">
        <f t="shared" si="0"/>
        <v>0</v>
      </c>
      <c r="J11">
        <v>0</v>
      </c>
      <c r="L11" t="s">
        <v>353</v>
      </c>
    </row>
    <row r="12" spans="1:17" x14ac:dyDescent="0.35">
      <c r="A12" t="s">
        <v>15</v>
      </c>
      <c r="B12" s="13">
        <f>VLOOKUP(A12,'2016 Primary'!E20:W316,19)</f>
        <v>2</v>
      </c>
      <c r="C12" s="13">
        <f>VLOOKUP(A12,'2016 General'!E20:W316,19)</f>
        <v>1</v>
      </c>
      <c r="D12" s="13">
        <f>VLOOKUP(A12,'2018 Primary'!E20:W316,19)</f>
        <v>2</v>
      </c>
      <c r="E12" s="13">
        <f>VLOOKUP(A12,'2018 General'!E20:W316,19)</f>
        <v>2</v>
      </c>
      <c r="F12" s="12">
        <f t="shared" si="1"/>
        <v>1.75</v>
      </c>
      <c r="G12">
        <f t="shared" si="2"/>
        <v>0</v>
      </c>
      <c r="H12">
        <f t="shared" si="3"/>
        <v>1</v>
      </c>
      <c r="I12">
        <f t="shared" si="0"/>
        <v>0</v>
      </c>
      <c r="J12">
        <v>0</v>
      </c>
      <c r="L12" t="s">
        <v>354</v>
      </c>
    </row>
    <row r="13" spans="1:17" x14ac:dyDescent="0.35">
      <c r="A13" t="s">
        <v>16</v>
      </c>
      <c r="B13" s="13">
        <f>VLOOKUP(A13,'2016 Primary'!E21:W317,19)</f>
        <v>3</v>
      </c>
      <c r="C13" s="13">
        <f>VLOOKUP(A13,'2016 General'!E21:W317,19)</f>
        <v>3</v>
      </c>
      <c r="D13" s="13">
        <f>VLOOKUP(A13,'2018 Primary'!E21:W317,19)</f>
        <v>3</v>
      </c>
      <c r="E13" s="13">
        <f>VLOOKUP(A13,'2018 General'!E21:W317,19)</f>
        <v>2</v>
      </c>
      <c r="F13" s="12">
        <f t="shared" si="1"/>
        <v>2.75</v>
      </c>
      <c r="G13">
        <f t="shared" si="2"/>
        <v>0</v>
      </c>
      <c r="H13">
        <f t="shared" si="3"/>
        <v>1</v>
      </c>
      <c r="I13">
        <f t="shared" si="0"/>
        <v>0</v>
      </c>
      <c r="J13">
        <v>0</v>
      </c>
      <c r="L13" t="s">
        <v>355</v>
      </c>
    </row>
    <row r="14" spans="1:17" x14ac:dyDescent="0.35">
      <c r="A14" t="s">
        <v>17</v>
      </c>
      <c r="B14" s="13">
        <f>VLOOKUP(A14,'2016 Primary'!E22:W318,19)</f>
        <v>1</v>
      </c>
      <c r="C14" s="13">
        <f>VLOOKUP(A14,'2016 General'!E22:W318,19)</f>
        <v>1</v>
      </c>
      <c r="D14" s="13">
        <f>VLOOKUP(A14,'2018 Primary'!E22:W318,19)</f>
        <v>2</v>
      </c>
      <c r="E14" s="13">
        <f>VLOOKUP(A14,'2018 General'!E22:W318,19)</f>
        <v>1</v>
      </c>
      <c r="F14" s="12">
        <f t="shared" si="1"/>
        <v>1.25</v>
      </c>
      <c r="G14">
        <f t="shared" si="2"/>
        <v>0</v>
      </c>
      <c r="H14">
        <f t="shared" si="3"/>
        <v>1</v>
      </c>
      <c r="I14">
        <f t="shared" si="0"/>
        <v>0</v>
      </c>
      <c r="J14">
        <v>0</v>
      </c>
    </row>
    <row r="15" spans="1:17" x14ac:dyDescent="0.35">
      <c r="A15" t="s">
        <v>18</v>
      </c>
      <c r="B15" s="13">
        <f>VLOOKUP(A15,'2016 Primary'!E23:W319,19)</f>
        <v>3</v>
      </c>
      <c r="C15" s="13">
        <f>VLOOKUP(A15,'2016 General'!E23:W319,19)</f>
        <v>3</v>
      </c>
      <c r="D15" s="13">
        <f>VLOOKUP(A15,'2018 Primary'!E23:W319,19)</f>
        <v>3</v>
      </c>
      <c r="E15" s="13">
        <f>VLOOKUP(A15,'2018 General'!E23:W319,19)</f>
        <v>3</v>
      </c>
      <c r="F15" s="12">
        <f t="shared" si="1"/>
        <v>3</v>
      </c>
      <c r="G15">
        <f t="shared" si="2"/>
        <v>1</v>
      </c>
      <c r="H15">
        <f t="shared" si="3"/>
        <v>0</v>
      </c>
      <c r="I15">
        <f t="shared" si="0"/>
        <v>0</v>
      </c>
      <c r="J15">
        <v>0</v>
      </c>
      <c r="L15" s="1" t="s">
        <v>356</v>
      </c>
    </row>
    <row r="16" spans="1:17" x14ac:dyDescent="0.35">
      <c r="A16" t="s">
        <v>19</v>
      </c>
      <c r="B16" s="13">
        <f>VLOOKUP(A16,'2016 Primary'!E24:W320,19)</f>
        <v>3</v>
      </c>
      <c r="C16" s="13">
        <f>VLOOKUP(A16,'2016 General'!E24:W320,19)</f>
        <v>2</v>
      </c>
      <c r="D16" s="13">
        <f>VLOOKUP(A16,'2018 Primary'!E24:W320,19)</f>
        <v>3</v>
      </c>
      <c r="E16" s="13">
        <f>VLOOKUP(A16,'2018 General'!E24:W320,19)</f>
        <v>3</v>
      </c>
      <c r="F16" s="12">
        <f t="shared" si="1"/>
        <v>2.75</v>
      </c>
      <c r="G16">
        <f t="shared" si="2"/>
        <v>0</v>
      </c>
      <c r="H16">
        <f t="shared" si="3"/>
        <v>1</v>
      </c>
      <c r="I16">
        <f t="shared" si="0"/>
        <v>0</v>
      </c>
      <c r="J16">
        <v>0</v>
      </c>
    </row>
    <row r="17" spans="1:10" x14ac:dyDescent="0.35">
      <c r="A17" t="s">
        <v>20</v>
      </c>
      <c r="B17" s="13">
        <f>VLOOKUP(A17,'2016 Primary'!E25:W321,19)</f>
        <v>3</v>
      </c>
      <c r="C17" s="13">
        <f>VLOOKUP(A17,'2016 General'!E25:W321,19)</f>
        <v>3</v>
      </c>
      <c r="D17" s="13">
        <f>VLOOKUP(A17,'2018 Primary'!E25:W321,19)</f>
        <v>3</v>
      </c>
      <c r="E17" s="13">
        <f>VLOOKUP(A17,'2018 General'!E25:W321,19)</f>
        <v>3</v>
      </c>
      <c r="F17" s="12">
        <f t="shared" si="1"/>
        <v>3</v>
      </c>
      <c r="G17">
        <f t="shared" si="2"/>
        <v>1</v>
      </c>
      <c r="H17">
        <f t="shared" si="3"/>
        <v>0</v>
      </c>
      <c r="I17">
        <f t="shared" si="0"/>
        <v>0</v>
      </c>
      <c r="J17">
        <v>0</v>
      </c>
    </row>
    <row r="18" spans="1:10" x14ac:dyDescent="0.35">
      <c r="A18" t="s">
        <v>21</v>
      </c>
      <c r="B18" s="13">
        <f>VLOOKUP(A18,'2016 Primary'!E26:W322,19)</f>
        <v>2</v>
      </c>
      <c r="C18" s="13">
        <f>VLOOKUP(A18,'2016 General'!E26:W322,19)</f>
        <v>2</v>
      </c>
      <c r="D18" s="13">
        <f>VLOOKUP(A18,'2018 Primary'!E26:W322,19)</f>
        <v>3</v>
      </c>
      <c r="E18" s="13">
        <f>VLOOKUP(A18,'2018 General'!E26:W322,19)</f>
        <v>3</v>
      </c>
      <c r="F18" s="12">
        <f t="shared" si="1"/>
        <v>2.5</v>
      </c>
      <c r="G18">
        <f t="shared" si="2"/>
        <v>0</v>
      </c>
      <c r="H18">
        <f t="shared" si="3"/>
        <v>0</v>
      </c>
      <c r="I18">
        <f t="shared" si="0"/>
        <v>1</v>
      </c>
      <c r="J18">
        <v>0</v>
      </c>
    </row>
    <row r="19" spans="1:10" x14ac:dyDescent="0.35">
      <c r="A19" t="s">
        <v>22</v>
      </c>
      <c r="B19" s="13">
        <f>VLOOKUP(A19,'2016 Primary'!E27:W323,19)</f>
        <v>3</v>
      </c>
      <c r="C19" s="13">
        <f>VLOOKUP(A19,'2016 General'!E27:W323,19)</f>
        <v>3</v>
      </c>
      <c r="D19" s="13">
        <f>VLOOKUP(A19,'2018 Primary'!E27:W323,19)</f>
        <v>3</v>
      </c>
      <c r="E19" s="13">
        <f>VLOOKUP(A19,'2018 General'!E27:W323,19)</f>
        <v>3</v>
      </c>
      <c r="F19" s="12">
        <f t="shared" si="1"/>
        <v>3</v>
      </c>
      <c r="G19">
        <f t="shared" si="2"/>
        <v>1</v>
      </c>
      <c r="H19">
        <f t="shared" si="3"/>
        <v>0</v>
      </c>
      <c r="I19">
        <f t="shared" si="0"/>
        <v>0</v>
      </c>
      <c r="J19">
        <v>0</v>
      </c>
    </row>
    <row r="20" spans="1:10" x14ac:dyDescent="0.35">
      <c r="A20" t="s">
        <v>23</v>
      </c>
      <c r="B20" s="13">
        <f>VLOOKUP(A20,'2016 Primary'!E28:W324,19)</f>
        <v>3</v>
      </c>
      <c r="C20" s="13">
        <f>VLOOKUP(A20,'2016 General'!E28:W324,19)</f>
        <v>3</v>
      </c>
      <c r="D20" s="13">
        <f>VLOOKUP(A20,'2018 Primary'!E28:W324,19)</f>
        <v>3</v>
      </c>
      <c r="E20" s="13">
        <f>VLOOKUP(A20,'2018 General'!E28:W324,19)</f>
        <v>3</v>
      </c>
      <c r="F20" s="12">
        <f t="shared" si="1"/>
        <v>3</v>
      </c>
      <c r="G20">
        <f t="shared" si="2"/>
        <v>1</v>
      </c>
      <c r="H20">
        <f t="shared" si="3"/>
        <v>0</v>
      </c>
      <c r="I20">
        <f t="shared" si="0"/>
        <v>0</v>
      </c>
      <c r="J20">
        <v>0</v>
      </c>
    </row>
    <row r="21" spans="1:10" x14ac:dyDescent="0.35">
      <c r="A21" t="s">
        <v>24</v>
      </c>
      <c r="B21" s="13">
        <f>VLOOKUP(A21,'2016 Primary'!E29:W325,19)</f>
        <v>3</v>
      </c>
      <c r="C21" s="13">
        <f>VLOOKUP(A21,'2016 General'!E29:W325,19)</f>
        <v>2</v>
      </c>
      <c r="D21" s="13">
        <f>VLOOKUP(A21,'2018 Primary'!E29:W325,19)</f>
        <v>2</v>
      </c>
      <c r="E21" s="13">
        <f>VLOOKUP(A21,'2018 General'!E29:W325,19)</f>
        <v>2</v>
      </c>
      <c r="F21" s="12">
        <f t="shared" si="1"/>
        <v>2.25</v>
      </c>
      <c r="G21">
        <f t="shared" si="2"/>
        <v>0</v>
      </c>
      <c r="H21">
        <f t="shared" si="3"/>
        <v>1</v>
      </c>
      <c r="I21">
        <f t="shared" si="0"/>
        <v>0</v>
      </c>
      <c r="J21">
        <v>0</v>
      </c>
    </row>
    <row r="22" spans="1:10" x14ac:dyDescent="0.35">
      <c r="A22" t="s">
        <v>25</v>
      </c>
      <c r="B22" s="13">
        <f>VLOOKUP(A22,'2016 Primary'!E30:W326,19)</f>
        <v>1</v>
      </c>
      <c r="C22" s="13">
        <f>VLOOKUP(A22,'2016 General'!E30:W326,19)</f>
        <v>1</v>
      </c>
      <c r="D22" s="13">
        <f>VLOOKUP(A22,'2018 Primary'!E30:W326,19)</f>
        <v>1</v>
      </c>
      <c r="E22" s="13">
        <f>VLOOKUP(A22,'2018 General'!E30:W326,19)</f>
        <v>1</v>
      </c>
      <c r="F22" s="12">
        <f t="shared" si="1"/>
        <v>1</v>
      </c>
      <c r="G22">
        <f t="shared" si="2"/>
        <v>1</v>
      </c>
      <c r="H22">
        <f t="shared" si="3"/>
        <v>0</v>
      </c>
      <c r="I22">
        <f t="shared" si="0"/>
        <v>0</v>
      </c>
      <c r="J22">
        <v>0</v>
      </c>
    </row>
    <row r="23" spans="1:10" x14ac:dyDescent="0.35">
      <c r="A23" t="s">
        <v>26</v>
      </c>
      <c r="B23" s="13">
        <f>VLOOKUP(A23,'2016 Primary'!E31:W327,19)</f>
        <v>3</v>
      </c>
      <c r="C23" s="13">
        <f>VLOOKUP(A23,'2016 General'!E31:W327,19)</f>
        <v>3</v>
      </c>
      <c r="D23" s="13">
        <f>VLOOKUP(A23,'2018 Primary'!E31:W327,19)</f>
        <v>3</v>
      </c>
      <c r="E23" s="13">
        <f>VLOOKUP(A23,'2018 General'!E31:W327,19)</f>
        <v>3</v>
      </c>
      <c r="F23" s="12">
        <f t="shared" si="1"/>
        <v>3</v>
      </c>
      <c r="G23">
        <f t="shared" si="2"/>
        <v>1</v>
      </c>
      <c r="H23">
        <f t="shared" si="3"/>
        <v>0</v>
      </c>
      <c r="I23">
        <f t="shared" si="0"/>
        <v>0</v>
      </c>
      <c r="J23">
        <v>0</v>
      </c>
    </row>
    <row r="24" spans="1:10" x14ac:dyDescent="0.35">
      <c r="A24" t="s">
        <v>27</v>
      </c>
      <c r="B24" s="13">
        <f>VLOOKUP(A24,'2016 Primary'!E32:W328,19)</f>
        <v>3</v>
      </c>
      <c r="C24" s="13">
        <f>VLOOKUP(A24,'2016 General'!E32:W328,19)</f>
        <v>3</v>
      </c>
      <c r="D24" s="13">
        <f>VLOOKUP(A24,'2018 Primary'!E32:W328,19)</f>
        <v>3</v>
      </c>
      <c r="E24" s="13">
        <f>VLOOKUP(A24,'2018 General'!E32:W328,19)</f>
        <v>3</v>
      </c>
      <c r="F24" s="12">
        <f t="shared" si="1"/>
        <v>3</v>
      </c>
      <c r="G24">
        <f t="shared" si="2"/>
        <v>1</v>
      </c>
      <c r="H24">
        <f t="shared" si="3"/>
        <v>0</v>
      </c>
      <c r="I24">
        <f t="shared" si="0"/>
        <v>0</v>
      </c>
      <c r="J24">
        <v>0</v>
      </c>
    </row>
    <row r="25" spans="1:10" x14ac:dyDescent="0.35">
      <c r="A25" t="s">
        <v>28</v>
      </c>
      <c r="B25" s="13">
        <f>VLOOKUP(A25,'2016 Primary'!E33:W329,19)</f>
        <v>2</v>
      </c>
      <c r="C25" s="13">
        <f>VLOOKUP(A25,'2016 General'!E33:W329,19)</f>
        <v>2</v>
      </c>
      <c r="D25" s="13">
        <f>VLOOKUP(A25,'2018 Primary'!E33:W329,19)</f>
        <v>2</v>
      </c>
      <c r="E25" s="13">
        <f>VLOOKUP(A25,'2018 General'!E33:W329,19)</f>
        <v>2</v>
      </c>
      <c r="F25" s="12">
        <f t="shared" si="1"/>
        <v>2</v>
      </c>
      <c r="G25">
        <f t="shared" si="2"/>
        <v>1</v>
      </c>
      <c r="H25">
        <f t="shared" si="3"/>
        <v>0</v>
      </c>
      <c r="I25">
        <f t="shared" si="0"/>
        <v>0</v>
      </c>
      <c r="J25">
        <v>0</v>
      </c>
    </row>
    <row r="26" spans="1:10" x14ac:dyDescent="0.35">
      <c r="A26" t="s">
        <v>29</v>
      </c>
      <c r="B26" s="13">
        <f>VLOOKUP(A26,'2016 Primary'!E34:W330,19)</f>
        <v>2</v>
      </c>
      <c r="C26" s="13">
        <f>VLOOKUP(A26,'2016 General'!E34:W330,19)</f>
        <v>2</v>
      </c>
      <c r="D26" s="13">
        <f>VLOOKUP(A26,'2018 Primary'!E34:W330,19)</f>
        <v>2</v>
      </c>
      <c r="E26" s="13">
        <f>VLOOKUP(A26,'2018 General'!E34:W330,19)</f>
        <v>3</v>
      </c>
      <c r="F26" s="12">
        <f t="shared" si="1"/>
        <v>2.25</v>
      </c>
      <c r="G26">
        <f t="shared" si="2"/>
        <v>0</v>
      </c>
      <c r="H26">
        <f t="shared" si="3"/>
        <v>1</v>
      </c>
      <c r="I26">
        <f t="shared" si="0"/>
        <v>0</v>
      </c>
      <c r="J26">
        <v>0</v>
      </c>
    </row>
    <row r="27" spans="1:10" x14ac:dyDescent="0.35">
      <c r="A27" t="s">
        <v>30</v>
      </c>
      <c r="B27" s="13">
        <f>VLOOKUP(A27,'2016 Primary'!E35:W331,19)</f>
        <v>3</v>
      </c>
      <c r="C27" s="13">
        <f>VLOOKUP(A27,'2016 General'!E35:W331,19)</f>
        <v>3</v>
      </c>
      <c r="D27" s="13">
        <f>VLOOKUP(A27,'2018 Primary'!E35:W331,19)</f>
        <v>3</v>
      </c>
      <c r="E27" s="13">
        <f>VLOOKUP(A27,'2018 General'!E35:W331,19)</f>
        <v>3</v>
      </c>
      <c r="F27" s="12">
        <f t="shared" si="1"/>
        <v>3</v>
      </c>
      <c r="G27">
        <f t="shared" si="2"/>
        <v>1</v>
      </c>
      <c r="H27">
        <f t="shared" si="3"/>
        <v>0</v>
      </c>
      <c r="I27">
        <f t="shared" si="0"/>
        <v>0</v>
      </c>
      <c r="J27">
        <v>0</v>
      </c>
    </row>
    <row r="28" spans="1:10" x14ac:dyDescent="0.35">
      <c r="A28" t="s">
        <v>31</v>
      </c>
      <c r="B28" s="13">
        <f>VLOOKUP(A28,'2016 Primary'!E36:W332,19)</f>
        <v>2</v>
      </c>
      <c r="C28" s="13">
        <f>VLOOKUP(A28,'2016 General'!E36:W332,19)</f>
        <v>2</v>
      </c>
      <c r="D28" s="13">
        <f>VLOOKUP(A28,'2018 Primary'!E36:W332,19)</f>
        <v>3</v>
      </c>
      <c r="E28" s="13">
        <f>VLOOKUP(A28,'2018 General'!E36:W332,19)</f>
        <v>3</v>
      </c>
      <c r="F28" s="12">
        <f t="shared" si="1"/>
        <v>2.5</v>
      </c>
      <c r="G28">
        <f t="shared" si="2"/>
        <v>0</v>
      </c>
      <c r="H28">
        <f t="shared" si="3"/>
        <v>0</v>
      </c>
      <c r="I28">
        <f t="shared" si="0"/>
        <v>1</v>
      </c>
      <c r="J28">
        <v>0</v>
      </c>
    </row>
    <row r="29" spans="1:10" x14ac:dyDescent="0.35">
      <c r="A29" t="s">
        <v>32</v>
      </c>
      <c r="B29" s="13">
        <f>VLOOKUP(A29,'2016 Primary'!E37:W333,19)</f>
        <v>2</v>
      </c>
      <c r="C29" s="13">
        <f>VLOOKUP(A29,'2016 General'!E37:W333,19)</f>
        <v>2</v>
      </c>
      <c r="D29" s="13">
        <f>VLOOKUP(A29,'2018 Primary'!E37:W333,19)</f>
        <v>3</v>
      </c>
      <c r="E29" s="13">
        <f>VLOOKUP(A29,'2018 General'!E37:W333,19)</f>
        <v>3</v>
      </c>
      <c r="F29" s="12">
        <f t="shared" si="1"/>
        <v>2.5</v>
      </c>
      <c r="G29">
        <f t="shared" si="2"/>
        <v>0</v>
      </c>
      <c r="H29">
        <f t="shared" si="3"/>
        <v>0</v>
      </c>
      <c r="I29">
        <f t="shared" si="0"/>
        <v>1</v>
      </c>
      <c r="J29">
        <v>0</v>
      </c>
    </row>
    <row r="30" spans="1:10" x14ac:dyDescent="0.35">
      <c r="A30" t="s">
        <v>33</v>
      </c>
      <c r="B30" s="13">
        <f>VLOOKUP(A30,'2016 Primary'!E38:W334,19)</f>
        <v>3</v>
      </c>
      <c r="C30" s="13">
        <f>VLOOKUP(A30,'2016 General'!E38:W334,19)</f>
        <v>3</v>
      </c>
      <c r="D30" s="13">
        <f>VLOOKUP(A30,'2018 Primary'!E38:W334,19)</f>
        <v>3</v>
      </c>
      <c r="E30" s="13">
        <f>VLOOKUP(A30,'2018 General'!E38:W334,19)</f>
        <v>3</v>
      </c>
      <c r="F30" s="12">
        <f t="shared" si="1"/>
        <v>3</v>
      </c>
      <c r="G30">
        <f t="shared" si="2"/>
        <v>1</v>
      </c>
      <c r="H30">
        <f t="shared" si="3"/>
        <v>0</v>
      </c>
      <c r="I30">
        <f t="shared" si="0"/>
        <v>0</v>
      </c>
      <c r="J30">
        <v>0</v>
      </c>
    </row>
    <row r="31" spans="1:10" x14ac:dyDescent="0.35">
      <c r="A31" t="s">
        <v>34</v>
      </c>
      <c r="B31" s="13">
        <f>VLOOKUP(A31,'2016 Primary'!E39:W335,19)</f>
        <v>2</v>
      </c>
      <c r="C31" s="13">
        <f>VLOOKUP(A31,'2016 General'!E39:W335,19)</f>
        <v>2</v>
      </c>
      <c r="D31" s="13">
        <f>VLOOKUP(A31,'2018 Primary'!E39:W335,19)</f>
        <v>2</v>
      </c>
      <c r="E31" s="13">
        <f>VLOOKUP(A31,'2018 General'!E39:W335,19)</f>
        <v>3</v>
      </c>
      <c r="F31" s="12">
        <f t="shared" si="1"/>
        <v>2.25</v>
      </c>
      <c r="G31">
        <f t="shared" si="2"/>
        <v>0</v>
      </c>
      <c r="H31">
        <f t="shared" si="3"/>
        <v>1</v>
      </c>
      <c r="I31">
        <f t="shared" si="0"/>
        <v>0</v>
      </c>
      <c r="J31">
        <v>0</v>
      </c>
    </row>
    <row r="32" spans="1:10" x14ac:dyDescent="0.35">
      <c r="A32" t="s">
        <v>35</v>
      </c>
      <c r="B32" s="13">
        <f>VLOOKUP(A32,'2016 Primary'!E40:W336,19)</f>
        <v>2</v>
      </c>
      <c r="C32" s="13">
        <f>VLOOKUP(A32,'2016 General'!E40:W336,19)</f>
        <v>2</v>
      </c>
      <c r="D32" s="13">
        <f>VLOOKUP(A32,'2018 Primary'!E40:W336,19)</f>
        <v>2</v>
      </c>
      <c r="E32" s="13">
        <f>VLOOKUP(A32,'2018 General'!E40:W336,19)</f>
        <v>2</v>
      </c>
      <c r="F32" s="12">
        <f t="shared" si="1"/>
        <v>2</v>
      </c>
      <c r="G32">
        <f t="shared" si="2"/>
        <v>1</v>
      </c>
      <c r="H32">
        <f t="shared" si="3"/>
        <v>0</v>
      </c>
      <c r="I32">
        <f t="shared" si="0"/>
        <v>0</v>
      </c>
      <c r="J32">
        <v>0</v>
      </c>
    </row>
    <row r="33" spans="1:10" x14ac:dyDescent="0.35">
      <c r="A33" t="s">
        <v>36</v>
      </c>
      <c r="B33" s="13">
        <f>VLOOKUP(A33,'2016 Primary'!E41:W337,19)</f>
        <v>2</v>
      </c>
      <c r="C33" s="13">
        <f>VLOOKUP(A33,'2016 General'!E41:W337,19)</f>
        <v>2</v>
      </c>
      <c r="D33" s="13">
        <f>VLOOKUP(A33,'2018 Primary'!E41:W337,19)</f>
        <v>2</v>
      </c>
      <c r="E33" s="13">
        <f>VLOOKUP(A33,'2018 General'!E41:W337,19)</f>
        <v>3</v>
      </c>
      <c r="F33" s="12">
        <f t="shared" si="1"/>
        <v>2.25</v>
      </c>
      <c r="G33">
        <f t="shared" si="2"/>
        <v>0</v>
      </c>
      <c r="H33">
        <f t="shared" si="3"/>
        <v>1</v>
      </c>
      <c r="I33">
        <f t="shared" si="0"/>
        <v>0</v>
      </c>
      <c r="J33">
        <v>0</v>
      </c>
    </row>
    <row r="34" spans="1:10" x14ac:dyDescent="0.35">
      <c r="A34" t="s">
        <v>37</v>
      </c>
      <c r="B34" s="13">
        <f>VLOOKUP(A34,'2016 Primary'!E42:W338,19)</f>
        <v>3</v>
      </c>
      <c r="C34" s="13">
        <f>VLOOKUP(A34,'2016 General'!E42:W338,19)</f>
        <v>3</v>
      </c>
      <c r="D34" s="13">
        <f>VLOOKUP(A34,'2018 Primary'!E42:W338,19)</f>
        <v>2</v>
      </c>
      <c r="E34" s="13">
        <f>VLOOKUP(A34,'2018 General'!E42:W338,19)</f>
        <v>2</v>
      </c>
      <c r="F34" s="12">
        <f t="shared" si="1"/>
        <v>2.5</v>
      </c>
      <c r="G34">
        <f t="shared" si="2"/>
        <v>0</v>
      </c>
      <c r="H34">
        <f t="shared" si="3"/>
        <v>0</v>
      </c>
      <c r="I34">
        <f t="shared" si="0"/>
        <v>1</v>
      </c>
      <c r="J34">
        <v>0</v>
      </c>
    </row>
    <row r="35" spans="1:10" x14ac:dyDescent="0.35">
      <c r="A35" t="s">
        <v>38</v>
      </c>
      <c r="B35" s="13">
        <f>VLOOKUP(A35,'2016 Primary'!E43:W339,19)</f>
        <v>3</v>
      </c>
      <c r="C35" s="13">
        <f>VLOOKUP(A35,'2016 General'!E43:W339,19)</f>
        <v>3</v>
      </c>
      <c r="D35" s="13">
        <f>VLOOKUP(A35,'2018 Primary'!E43:W339,19)</f>
        <v>3</v>
      </c>
      <c r="E35" s="13">
        <f>VLOOKUP(A35,'2018 General'!E43:W339,19)</f>
        <v>3</v>
      </c>
      <c r="F35" s="12">
        <f t="shared" si="1"/>
        <v>3</v>
      </c>
      <c r="G35">
        <f t="shared" si="2"/>
        <v>1</v>
      </c>
      <c r="H35">
        <f t="shared" si="3"/>
        <v>0</v>
      </c>
      <c r="I35">
        <f t="shared" si="0"/>
        <v>0</v>
      </c>
      <c r="J35">
        <v>0</v>
      </c>
    </row>
    <row r="36" spans="1:10" x14ac:dyDescent="0.35">
      <c r="A36" t="s">
        <v>39</v>
      </c>
      <c r="B36" s="13">
        <f>VLOOKUP(A36,'2016 Primary'!E44:W340,19)</f>
        <v>1</v>
      </c>
      <c r="C36" s="13">
        <f>VLOOKUP(A36,'2016 General'!E44:W340,19)</f>
        <v>1</v>
      </c>
      <c r="D36" s="13">
        <f>VLOOKUP(A36,'2018 Primary'!E44:W340,19)</f>
        <v>1</v>
      </c>
      <c r="E36" s="13">
        <f>VLOOKUP(A36,'2018 General'!E44:W340,19)</f>
        <v>1</v>
      </c>
      <c r="F36" s="12">
        <f t="shared" si="1"/>
        <v>1</v>
      </c>
      <c r="G36">
        <f t="shared" si="2"/>
        <v>1</v>
      </c>
      <c r="H36">
        <f t="shared" si="3"/>
        <v>0</v>
      </c>
      <c r="I36">
        <f t="shared" si="0"/>
        <v>0</v>
      </c>
      <c r="J36">
        <v>0</v>
      </c>
    </row>
    <row r="37" spans="1:10" x14ac:dyDescent="0.35">
      <c r="A37" t="s">
        <v>40</v>
      </c>
      <c r="B37" s="13">
        <f>VLOOKUP(A37,'2016 Primary'!E45:W341,19)</f>
        <v>3</v>
      </c>
      <c r="C37" s="13">
        <f>VLOOKUP(A37,'2016 General'!E45:W341,19)</f>
        <v>3</v>
      </c>
      <c r="D37" s="13">
        <f>VLOOKUP(A37,'2018 Primary'!E45:W341,19)</f>
        <v>3</v>
      </c>
      <c r="E37" s="13">
        <f>VLOOKUP(A37,'2018 General'!E45:W341,19)</f>
        <v>3</v>
      </c>
      <c r="F37" s="12">
        <f t="shared" si="1"/>
        <v>3</v>
      </c>
      <c r="G37">
        <f t="shared" si="2"/>
        <v>1</v>
      </c>
      <c r="H37">
        <f t="shared" si="3"/>
        <v>0</v>
      </c>
      <c r="I37">
        <f t="shared" si="0"/>
        <v>0</v>
      </c>
      <c r="J37">
        <v>0</v>
      </c>
    </row>
    <row r="38" spans="1:10" x14ac:dyDescent="0.35">
      <c r="A38" t="s">
        <v>41</v>
      </c>
      <c r="B38" s="13">
        <f>VLOOKUP(A38,'2016 Primary'!E46:W342,19)</f>
        <v>3</v>
      </c>
      <c r="C38" s="13">
        <f>VLOOKUP(A38,'2016 General'!E46:W342,19)</f>
        <v>3</v>
      </c>
      <c r="D38" s="13">
        <f>VLOOKUP(A38,'2018 Primary'!E46:W342,19)</f>
        <v>3</v>
      </c>
      <c r="E38" s="13">
        <f>VLOOKUP(A38,'2018 General'!E46:W342,19)</f>
        <v>3</v>
      </c>
      <c r="F38" s="12">
        <f t="shared" si="1"/>
        <v>3</v>
      </c>
      <c r="G38">
        <f t="shared" si="2"/>
        <v>1</v>
      </c>
      <c r="H38">
        <f t="shared" si="3"/>
        <v>0</v>
      </c>
      <c r="I38">
        <f t="shared" si="0"/>
        <v>0</v>
      </c>
      <c r="J38">
        <v>0</v>
      </c>
    </row>
    <row r="39" spans="1:10" x14ac:dyDescent="0.35">
      <c r="A39" t="s">
        <v>42</v>
      </c>
      <c r="B39" s="13">
        <f>VLOOKUP(A39,'2016 Primary'!E47:W343,19)</f>
        <v>3</v>
      </c>
      <c r="C39" s="13">
        <f>VLOOKUP(A39,'2016 General'!E47:W343,19)</f>
        <v>2</v>
      </c>
      <c r="D39" s="13">
        <f>VLOOKUP(A39,'2018 Primary'!E47:W343,19)</f>
        <v>3</v>
      </c>
      <c r="E39" s="13">
        <f>VLOOKUP(A39,'2018 General'!E47:W343,19)</f>
        <v>3</v>
      </c>
      <c r="F39" s="12">
        <f t="shared" si="1"/>
        <v>2.75</v>
      </c>
      <c r="G39">
        <f t="shared" si="2"/>
        <v>0</v>
      </c>
      <c r="H39">
        <f t="shared" si="3"/>
        <v>1</v>
      </c>
      <c r="I39">
        <f t="shared" si="0"/>
        <v>0</v>
      </c>
      <c r="J39">
        <v>0</v>
      </c>
    </row>
    <row r="40" spans="1:10" x14ac:dyDescent="0.35">
      <c r="A40" t="s">
        <v>43</v>
      </c>
      <c r="B40" s="13">
        <f>VLOOKUP(A40,'2016 Primary'!E48:W344,19)</f>
        <v>2</v>
      </c>
      <c r="C40" s="13">
        <f>VLOOKUP(A40,'2016 General'!E48:W344,19)</f>
        <v>2</v>
      </c>
      <c r="D40" s="13">
        <f>VLOOKUP(A40,'2018 Primary'!E48:W344,19)</f>
        <v>2</v>
      </c>
      <c r="E40" s="13">
        <f>VLOOKUP(A40,'2018 General'!E48:W344,19)</f>
        <v>2</v>
      </c>
      <c r="F40" s="12">
        <f t="shared" si="1"/>
        <v>2</v>
      </c>
      <c r="G40">
        <f t="shared" si="2"/>
        <v>1</v>
      </c>
      <c r="H40">
        <f t="shared" si="3"/>
        <v>0</v>
      </c>
      <c r="I40">
        <f t="shared" si="0"/>
        <v>0</v>
      </c>
      <c r="J40">
        <v>0</v>
      </c>
    </row>
    <row r="41" spans="1:10" x14ac:dyDescent="0.35">
      <c r="A41" t="s">
        <v>44</v>
      </c>
      <c r="B41" s="13">
        <f>VLOOKUP(A41,'2016 Primary'!E49:W345,19)</f>
        <v>1</v>
      </c>
      <c r="C41" s="13">
        <f>VLOOKUP(A41,'2016 General'!E49:W345,19)</f>
        <v>1</v>
      </c>
      <c r="D41" s="13">
        <f>VLOOKUP(A41,'2018 Primary'!E49:W345,19)</f>
        <v>1</v>
      </c>
      <c r="E41" s="13">
        <f>VLOOKUP(A41,'2018 General'!E49:W345,19)</f>
        <v>1</v>
      </c>
      <c r="F41" s="12">
        <f t="shared" si="1"/>
        <v>1</v>
      </c>
      <c r="G41">
        <f t="shared" si="2"/>
        <v>1</v>
      </c>
      <c r="H41">
        <f t="shared" si="3"/>
        <v>0</v>
      </c>
      <c r="I41">
        <f t="shared" si="0"/>
        <v>0</v>
      </c>
      <c r="J41">
        <v>0</v>
      </c>
    </row>
    <row r="42" spans="1:10" x14ac:dyDescent="0.35">
      <c r="A42" t="s">
        <v>45</v>
      </c>
      <c r="B42" s="13">
        <f>VLOOKUP(A42,'2016 Primary'!E50:W346,19)</f>
        <v>1</v>
      </c>
      <c r="C42" s="13">
        <f>VLOOKUP(A42,'2016 General'!E50:W346,19)</f>
        <v>1</v>
      </c>
      <c r="D42" s="13">
        <f>VLOOKUP(A42,'2018 Primary'!E50:W346,19)</f>
        <v>1</v>
      </c>
      <c r="E42" s="13">
        <f>VLOOKUP(A42,'2018 General'!E50:W346,19)</f>
        <v>2</v>
      </c>
      <c r="F42" s="12">
        <f t="shared" si="1"/>
        <v>1.25</v>
      </c>
      <c r="G42">
        <f t="shared" si="2"/>
        <v>0</v>
      </c>
      <c r="H42">
        <f t="shared" si="3"/>
        <v>1</v>
      </c>
      <c r="I42">
        <f t="shared" si="0"/>
        <v>0</v>
      </c>
      <c r="J42">
        <v>0</v>
      </c>
    </row>
    <row r="43" spans="1:10" x14ac:dyDescent="0.35">
      <c r="A43" t="s">
        <v>46</v>
      </c>
      <c r="B43" s="13">
        <f>VLOOKUP(A43,'2016 Primary'!E51:W347,19)</f>
        <v>1</v>
      </c>
      <c r="C43" s="13">
        <f>VLOOKUP(A43,'2016 General'!E51:W347,19)</f>
        <v>1</v>
      </c>
      <c r="D43" s="13">
        <f>VLOOKUP(A43,'2018 Primary'!E51:W347,19)</f>
        <v>1</v>
      </c>
      <c r="E43" s="13">
        <f>VLOOKUP(A43,'2018 General'!E51:W347,19)</f>
        <v>1</v>
      </c>
      <c r="F43" s="12">
        <f t="shared" si="1"/>
        <v>1</v>
      </c>
      <c r="G43">
        <f t="shared" si="2"/>
        <v>1</v>
      </c>
      <c r="H43">
        <f t="shared" si="3"/>
        <v>0</v>
      </c>
      <c r="I43">
        <f t="shared" si="0"/>
        <v>0</v>
      </c>
      <c r="J43">
        <v>0</v>
      </c>
    </row>
    <row r="44" spans="1:10" x14ac:dyDescent="0.35">
      <c r="A44" t="s">
        <v>47</v>
      </c>
      <c r="B44" s="13">
        <f>VLOOKUP(A44,'2016 Primary'!E52:W348,19)</f>
        <v>2</v>
      </c>
      <c r="C44" s="13">
        <f>VLOOKUP(A44,'2016 General'!E52:W348,19)</f>
        <v>2</v>
      </c>
      <c r="D44" s="13">
        <f>VLOOKUP(A44,'2018 Primary'!E52:W348,19)</f>
        <v>2</v>
      </c>
      <c r="E44" s="13">
        <f>VLOOKUP(A44,'2018 General'!E52:W348,19)</f>
        <v>2</v>
      </c>
      <c r="F44" s="12">
        <f t="shared" si="1"/>
        <v>2</v>
      </c>
      <c r="G44">
        <f t="shared" si="2"/>
        <v>1</v>
      </c>
      <c r="H44">
        <f t="shared" si="3"/>
        <v>0</v>
      </c>
      <c r="I44">
        <f t="shared" si="0"/>
        <v>0</v>
      </c>
      <c r="J44">
        <v>0</v>
      </c>
    </row>
    <row r="45" spans="1:10" x14ac:dyDescent="0.35">
      <c r="A45" t="s">
        <v>48</v>
      </c>
      <c r="B45" s="13">
        <f>VLOOKUP(A45,'2016 Primary'!E53:W349,19)</f>
        <v>2</v>
      </c>
      <c r="C45" s="13">
        <f>VLOOKUP(A45,'2016 General'!E53:W349,19)</f>
        <v>2</v>
      </c>
      <c r="D45" s="13">
        <f>VLOOKUP(A45,'2018 Primary'!E53:W349,19)</f>
        <v>3</v>
      </c>
      <c r="E45" s="13">
        <f>VLOOKUP(A45,'2018 General'!E53:W349,19)</f>
        <v>3</v>
      </c>
      <c r="F45" s="12">
        <f t="shared" si="1"/>
        <v>2.5</v>
      </c>
      <c r="G45">
        <f t="shared" si="2"/>
        <v>0</v>
      </c>
      <c r="H45">
        <f t="shared" si="3"/>
        <v>0</v>
      </c>
      <c r="I45">
        <f t="shared" si="0"/>
        <v>1</v>
      </c>
      <c r="J45">
        <v>0</v>
      </c>
    </row>
    <row r="46" spans="1:10" x14ac:dyDescent="0.35">
      <c r="A46" t="s">
        <v>49</v>
      </c>
      <c r="B46" s="13">
        <f>VLOOKUP(A46,'2016 Primary'!E54:W350,19)</f>
        <v>3</v>
      </c>
      <c r="C46" s="13">
        <f>VLOOKUP(A46,'2016 General'!E54:W350,19)</f>
        <v>2</v>
      </c>
      <c r="D46" s="13">
        <f>VLOOKUP(A46,'2018 Primary'!E54:W350,19)</f>
        <v>3</v>
      </c>
      <c r="E46" s="13">
        <f>VLOOKUP(A46,'2018 General'!E54:W350,19)</f>
        <v>3</v>
      </c>
      <c r="F46" s="12">
        <f t="shared" si="1"/>
        <v>2.75</v>
      </c>
      <c r="G46">
        <f t="shared" si="2"/>
        <v>0</v>
      </c>
      <c r="H46">
        <f t="shared" si="3"/>
        <v>1</v>
      </c>
      <c r="I46">
        <f t="shared" si="0"/>
        <v>0</v>
      </c>
      <c r="J46">
        <v>0</v>
      </c>
    </row>
    <row r="47" spans="1:10" x14ac:dyDescent="0.35">
      <c r="A47" t="s">
        <v>50</v>
      </c>
      <c r="B47" s="13">
        <f>VLOOKUP(A47,'2016 Primary'!E55:W351,19)</f>
        <v>2</v>
      </c>
      <c r="C47" s="13">
        <f>VLOOKUP(A47,'2016 General'!E55:W351,19)</f>
        <v>2</v>
      </c>
      <c r="D47" s="13">
        <f>VLOOKUP(A47,'2018 Primary'!E55:W351,19)</f>
        <v>2</v>
      </c>
      <c r="E47" s="13">
        <f>VLOOKUP(A47,'2018 General'!E55:W351,19)</f>
        <v>3</v>
      </c>
      <c r="F47" s="12">
        <f t="shared" si="1"/>
        <v>2.25</v>
      </c>
      <c r="G47">
        <f t="shared" si="2"/>
        <v>0</v>
      </c>
      <c r="H47">
        <f t="shared" si="3"/>
        <v>1</v>
      </c>
      <c r="I47">
        <f t="shared" si="0"/>
        <v>0</v>
      </c>
      <c r="J47">
        <v>0</v>
      </c>
    </row>
    <row r="48" spans="1:10" x14ac:dyDescent="0.35">
      <c r="A48" t="s">
        <v>51</v>
      </c>
      <c r="B48" s="13">
        <f>VLOOKUP(A48,'2016 Primary'!E56:W352,19)</f>
        <v>3</v>
      </c>
      <c r="C48" s="13">
        <f>VLOOKUP(A48,'2016 General'!E56:W352,19)</f>
        <v>3</v>
      </c>
      <c r="D48" s="13">
        <f>VLOOKUP(A48,'2018 Primary'!E56:W352,19)</f>
        <v>3</v>
      </c>
      <c r="E48" s="13">
        <f>VLOOKUP(A48,'2018 General'!E56:W352,19)</f>
        <v>3</v>
      </c>
      <c r="F48" s="12">
        <f t="shared" si="1"/>
        <v>3</v>
      </c>
      <c r="G48">
        <f t="shared" si="2"/>
        <v>1</v>
      </c>
      <c r="H48">
        <f t="shared" si="3"/>
        <v>0</v>
      </c>
      <c r="I48">
        <f t="shared" si="0"/>
        <v>0</v>
      </c>
      <c r="J48">
        <v>0</v>
      </c>
    </row>
    <row r="49" spans="1:10" x14ac:dyDescent="0.35">
      <c r="A49" t="s">
        <v>52</v>
      </c>
      <c r="B49" s="13">
        <f>VLOOKUP(A49,'2016 Primary'!E57:W353,19)</f>
        <v>2</v>
      </c>
      <c r="C49" s="13">
        <f>VLOOKUP(A49,'2016 General'!E57:W353,19)</f>
        <v>2</v>
      </c>
      <c r="D49" s="13">
        <f>VLOOKUP(A49,'2018 Primary'!E57:W353,19)</f>
        <v>3</v>
      </c>
      <c r="E49" s="13">
        <f>VLOOKUP(A49,'2018 General'!E57:W353,19)</f>
        <v>3</v>
      </c>
      <c r="F49" s="12">
        <f t="shared" si="1"/>
        <v>2.5</v>
      </c>
      <c r="G49">
        <f t="shared" si="2"/>
        <v>0</v>
      </c>
      <c r="H49">
        <f t="shared" si="3"/>
        <v>0</v>
      </c>
      <c r="I49">
        <f t="shared" si="0"/>
        <v>1</v>
      </c>
      <c r="J49">
        <v>0</v>
      </c>
    </row>
    <row r="50" spans="1:10" x14ac:dyDescent="0.35">
      <c r="A50" t="s">
        <v>53</v>
      </c>
      <c r="B50" s="13">
        <f>VLOOKUP(A50,'2016 Primary'!E58:W354,19)</f>
        <v>3</v>
      </c>
      <c r="C50" s="13">
        <f>VLOOKUP(A50,'2016 General'!E58:W354,19)</f>
        <v>3</v>
      </c>
      <c r="D50" s="13">
        <f>VLOOKUP(A50,'2018 Primary'!E58:W354,19)</f>
        <v>3</v>
      </c>
      <c r="E50" s="13">
        <f>VLOOKUP(A50,'2018 General'!E58:W354,19)</f>
        <v>3</v>
      </c>
      <c r="F50" s="12">
        <f t="shared" si="1"/>
        <v>3</v>
      </c>
      <c r="G50">
        <f t="shared" si="2"/>
        <v>1</v>
      </c>
      <c r="H50">
        <f t="shared" si="3"/>
        <v>0</v>
      </c>
      <c r="I50">
        <f t="shared" si="0"/>
        <v>0</v>
      </c>
      <c r="J50">
        <v>0</v>
      </c>
    </row>
    <row r="51" spans="1:10" x14ac:dyDescent="0.35">
      <c r="A51" t="s">
        <v>54</v>
      </c>
      <c r="B51" s="13">
        <f>VLOOKUP(A51,'2016 Primary'!E59:W355,19)</f>
        <v>2</v>
      </c>
      <c r="C51" s="13">
        <f>VLOOKUP(A51,'2016 General'!E59:W355,19)</f>
        <v>2</v>
      </c>
      <c r="D51" s="13">
        <f>VLOOKUP(A51,'2018 Primary'!E59:W355,19)</f>
        <v>3</v>
      </c>
      <c r="E51" s="13">
        <f>VLOOKUP(A51,'2018 General'!E59:W355,19)</f>
        <v>3</v>
      </c>
      <c r="F51" s="12">
        <f t="shared" si="1"/>
        <v>2.5</v>
      </c>
      <c r="G51">
        <f t="shared" si="2"/>
        <v>0</v>
      </c>
      <c r="H51">
        <f t="shared" si="3"/>
        <v>0</v>
      </c>
      <c r="I51">
        <f t="shared" si="0"/>
        <v>1</v>
      </c>
      <c r="J51">
        <v>0</v>
      </c>
    </row>
    <row r="52" spans="1:10" x14ac:dyDescent="0.35">
      <c r="A52" t="s">
        <v>55</v>
      </c>
      <c r="B52" s="13">
        <f>VLOOKUP(A52,'2016 Primary'!E60:W356,19)</f>
        <v>2</v>
      </c>
      <c r="C52" s="13">
        <f>VLOOKUP(A52,'2016 General'!E60:W356,19)</f>
        <v>2</v>
      </c>
      <c r="D52" s="13">
        <f>VLOOKUP(A52,'2018 Primary'!E60:W356,19)</f>
        <v>2</v>
      </c>
      <c r="E52" s="13">
        <f>VLOOKUP(A52,'2018 General'!E60:W356,19)</f>
        <v>3</v>
      </c>
      <c r="F52" s="12">
        <f t="shared" si="1"/>
        <v>2.25</v>
      </c>
      <c r="G52">
        <f t="shared" si="2"/>
        <v>0</v>
      </c>
      <c r="H52">
        <f t="shared" si="3"/>
        <v>1</v>
      </c>
      <c r="I52">
        <f t="shared" si="0"/>
        <v>0</v>
      </c>
      <c r="J52">
        <v>0</v>
      </c>
    </row>
    <row r="53" spans="1:10" x14ac:dyDescent="0.35">
      <c r="A53" t="s">
        <v>56</v>
      </c>
      <c r="B53" s="13">
        <f>VLOOKUP(A53,'2016 Primary'!E61:W357,19)</f>
        <v>3</v>
      </c>
      <c r="C53" s="13">
        <f>VLOOKUP(A53,'2016 General'!E61:W357,19)</f>
        <v>2</v>
      </c>
      <c r="D53" s="13">
        <f>VLOOKUP(A53,'2018 Primary'!E61:W357,19)</f>
        <v>3</v>
      </c>
      <c r="E53" s="13">
        <f>VLOOKUP(A53,'2018 General'!E61:W357,19)</f>
        <v>3</v>
      </c>
      <c r="F53" s="12">
        <f t="shared" si="1"/>
        <v>2.75</v>
      </c>
      <c r="G53">
        <f t="shared" si="2"/>
        <v>0</v>
      </c>
      <c r="H53">
        <f t="shared" si="3"/>
        <v>1</v>
      </c>
      <c r="I53">
        <f t="shared" si="0"/>
        <v>0</v>
      </c>
      <c r="J53">
        <v>0</v>
      </c>
    </row>
    <row r="54" spans="1:10" x14ac:dyDescent="0.35">
      <c r="A54" t="s">
        <v>57</v>
      </c>
      <c r="B54" s="13">
        <f>VLOOKUP(A54,'2016 Primary'!E62:W358,19)</f>
        <v>2</v>
      </c>
      <c r="C54" s="13">
        <f>VLOOKUP(A54,'2016 General'!E62:W358,19)</f>
        <v>2</v>
      </c>
      <c r="D54" s="13">
        <f>VLOOKUP(A54,'2018 Primary'!E62:W358,19)</f>
        <v>2</v>
      </c>
      <c r="E54" s="13">
        <f>VLOOKUP(A54,'2018 General'!E62:W358,19)</f>
        <v>3</v>
      </c>
      <c r="F54" s="12">
        <f t="shared" si="1"/>
        <v>2.25</v>
      </c>
      <c r="G54">
        <f t="shared" si="2"/>
        <v>0</v>
      </c>
      <c r="H54">
        <f t="shared" si="3"/>
        <v>1</v>
      </c>
      <c r="I54">
        <f t="shared" si="0"/>
        <v>0</v>
      </c>
      <c r="J54">
        <v>0</v>
      </c>
    </row>
    <row r="55" spans="1:10" x14ac:dyDescent="0.35">
      <c r="A55" t="s">
        <v>58</v>
      </c>
      <c r="B55" s="13">
        <f>VLOOKUP(A55,'2016 Primary'!E63:W359,19)</f>
        <v>3</v>
      </c>
      <c r="C55" s="13">
        <f>VLOOKUP(A55,'2016 General'!E63:W359,19)</f>
        <v>3</v>
      </c>
      <c r="D55" s="13">
        <f>VLOOKUP(A55,'2018 Primary'!E63:W359,19)</f>
        <v>3</v>
      </c>
      <c r="E55" s="13">
        <f>VLOOKUP(A55,'2018 General'!E63:W359,19)</f>
        <v>3</v>
      </c>
      <c r="F55" s="12">
        <f t="shared" si="1"/>
        <v>3</v>
      </c>
      <c r="G55">
        <f t="shared" si="2"/>
        <v>1</v>
      </c>
      <c r="H55">
        <f t="shared" si="3"/>
        <v>0</v>
      </c>
      <c r="I55">
        <f t="shared" si="0"/>
        <v>0</v>
      </c>
      <c r="J55">
        <v>0</v>
      </c>
    </row>
    <row r="56" spans="1:10" x14ac:dyDescent="0.35">
      <c r="A56" t="s">
        <v>59</v>
      </c>
      <c r="B56" s="13">
        <f>VLOOKUP(A56,'2016 Primary'!E64:W360,19)</f>
        <v>3</v>
      </c>
      <c r="C56" s="13">
        <f>VLOOKUP(A56,'2016 General'!E64:W360,19)</f>
        <v>2</v>
      </c>
      <c r="D56" s="13">
        <f>VLOOKUP(A56,'2018 Primary'!E64:W360,19)</f>
        <v>3</v>
      </c>
      <c r="E56" s="13">
        <f>VLOOKUP(A56,'2018 General'!E64:W360,19)</f>
        <v>3</v>
      </c>
      <c r="F56" s="12">
        <f t="shared" si="1"/>
        <v>2.75</v>
      </c>
      <c r="G56">
        <f t="shared" si="2"/>
        <v>0</v>
      </c>
      <c r="H56">
        <f t="shared" si="3"/>
        <v>1</v>
      </c>
      <c r="I56">
        <f t="shared" si="0"/>
        <v>0</v>
      </c>
      <c r="J56">
        <v>0</v>
      </c>
    </row>
    <row r="57" spans="1:10" x14ac:dyDescent="0.35">
      <c r="A57" t="s">
        <v>60</v>
      </c>
      <c r="B57" s="13">
        <f>VLOOKUP(A57,'2016 Primary'!E65:W361,19)</f>
        <v>1</v>
      </c>
      <c r="C57" s="13">
        <f>VLOOKUP(A57,'2016 General'!E65:W361,19)</f>
        <v>1</v>
      </c>
      <c r="D57" s="13">
        <f>VLOOKUP(A57,'2018 Primary'!E65:W361,19)</f>
        <v>2</v>
      </c>
      <c r="E57" s="13">
        <f>VLOOKUP(A57,'2018 General'!E65:W361,19)</f>
        <v>2</v>
      </c>
      <c r="F57" s="12">
        <f t="shared" si="1"/>
        <v>1.5</v>
      </c>
      <c r="G57">
        <f t="shared" si="2"/>
        <v>0</v>
      </c>
      <c r="H57">
        <f t="shared" si="3"/>
        <v>0</v>
      </c>
      <c r="I57">
        <f t="shared" si="0"/>
        <v>1</v>
      </c>
      <c r="J57">
        <v>0</v>
      </c>
    </row>
    <row r="58" spans="1:10" x14ac:dyDescent="0.35">
      <c r="A58" t="s">
        <v>61</v>
      </c>
      <c r="B58" s="13">
        <f>VLOOKUP(A58,'2016 Primary'!E66:W362,19)</f>
        <v>3</v>
      </c>
      <c r="C58" s="13">
        <f>VLOOKUP(A58,'2016 General'!E66:W362,19)</f>
        <v>3</v>
      </c>
      <c r="D58" s="13">
        <f>VLOOKUP(A58,'2018 Primary'!E66:W362,19)</f>
        <v>3</v>
      </c>
      <c r="E58" s="13">
        <f>VLOOKUP(A58,'2018 General'!E66:W362,19)</f>
        <v>3</v>
      </c>
      <c r="F58" s="12">
        <f t="shared" si="1"/>
        <v>3</v>
      </c>
      <c r="G58">
        <f t="shared" si="2"/>
        <v>1</v>
      </c>
      <c r="H58">
        <f t="shared" si="3"/>
        <v>0</v>
      </c>
      <c r="I58">
        <f t="shared" si="0"/>
        <v>0</v>
      </c>
      <c r="J58">
        <v>0</v>
      </c>
    </row>
    <row r="59" spans="1:10" x14ac:dyDescent="0.35">
      <c r="A59" t="s">
        <v>62</v>
      </c>
      <c r="B59" s="13">
        <f>VLOOKUP(A59,'2016 Primary'!E67:W363,19)</f>
        <v>1</v>
      </c>
      <c r="C59" s="13">
        <f>VLOOKUP(A59,'2016 General'!E67:W363,19)</f>
        <v>1</v>
      </c>
      <c r="D59" s="13">
        <f>VLOOKUP(A59,'2018 Primary'!E67:W363,19)</f>
        <v>2</v>
      </c>
      <c r="E59" s="13">
        <f>VLOOKUP(A59,'2018 General'!E67:W363,19)</f>
        <v>2</v>
      </c>
      <c r="F59" s="12">
        <f t="shared" si="1"/>
        <v>1.5</v>
      </c>
      <c r="G59">
        <f t="shared" si="2"/>
        <v>0</v>
      </c>
      <c r="H59">
        <f t="shared" si="3"/>
        <v>0</v>
      </c>
      <c r="I59">
        <f t="shared" si="0"/>
        <v>1</v>
      </c>
      <c r="J59">
        <v>0</v>
      </c>
    </row>
    <row r="60" spans="1:10" x14ac:dyDescent="0.35">
      <c r="A60" t="s">
        <v>63</v>
      </c>
      <c r="B60" s="13">
        <f>VLOOKUP(A60,'2016 Primary'!E68:W364,19)</f>
        <v>3</v>
      </c>
      <c r="C60" s="13">
        <f>VLOOKUP(A60,'2016 General'!E68:W364,19)</f>
        <v>3</v>
      </c>
      <c r="D60" s="13">
        <f>VLOOKUP(A60,'2018 Primary'!E68:W364,19)</f>
        <v>3</v>
      </c>
      <c r="E60" s="13">
        <f>VLOOKUP(A60,'2018 General'!E68:W364,19)</f>
        <v>3</v>
      </c>
      <c r="F60" s="12">
        <f t="shared" si="1"/>
        <v>3</v>
      </c>
      <c r="G60">
        <f t="shared" si="2"/>
        <v>1</v>
      </c>
      <c r="H60">
        <f t="shared" si="3"/>
        <v>0</v>
      </c>
      <c r="I60">
        <f t="shared" si="0"/>
        <v>0</v>
      </c>
      <c r="J60">
        <v>0</v>
      </c>
    </row>
    <row r="61" spans="1:10" x14ac:dyDescent="0.35">
      <c r="A61" t="s">
        <v>64</v>
      </c>
      <c r="B61" s="13">
        <f>VLOOKUP(A61,'2016 Primary'!E69:W365,19)</f>
        <v>2</v>
      </c>
      <c r="C61" s="13">
        <f>VLOOKUP(A61,'2016 General'!E69:W365,19)</f>
        <v>2</v>
      </c>
      <c r="D61" s="13">
        <f>VLOOKUP(A61,'2018 Primary'!E69:W365,19)</f>
        <v>2</v>
      </c>
      <c r="E61" s="13">
        <f>VLOOKUP(A61,'2018 General'!E69:W365,19)</f>
        <v>2</v>
      </c>
      <c r="F61" s="12">
        <f t="shared" si="1"/>
        <v>2</v>
      </c>
      <c r="G61">
        <f t="shared" si="2"/>
        <v>1</v>
      </c>
      <c r="H61">
        <f t="shared" si="3"/>
        <v>0</v>
      </c>
      <c r="I61">
        <f t="shared" si="0"/>
        <v>0</v>
      </c>
      <c r="J61">
        <v>0</v>
      </c>
    </row>
    <row r="62" spans="1:10" x14ac:dyDescent="0.35">
      <c r="A62" t="s">
        <v>65</v>
      </c>
      <c r="B62" s="13">
        <f>VLOOKUP(A62,'2016 Primary'!E70:W366,19)</f>
        <v>1</v>
      </c>
      <c r="C62" s="13">
        <f>VLOOKUP(A62,'2016 General'!E70:W366,19)</f>
        <v>1</v>
      </c>
      <c r="D62" s="13">
        <f>VLOOKUP(A62,'2018 Primary'!E70:W366,19)</f>
        <v>1</v>
      </c>
      <c r="E62" s="13">
        <f>VLOOKUP(A62,'2018 General'!E70:W366,19)</f>
        <v>1</v>
      </c>
      <c r="F62" s="12">
        <f t="shared" si="1"/>
        <v>1</v>
      </c>
      <c r="G62">
        <f t="shared" si="2"/>
        <v>1</v>
      </c>
      <c r="H62">
        <f t="shared" si="3"/>
        <v>0</v>
      </c>
      <c r="I62">
        <f t="shared" si="0"/>
        <v>0</v>
      </c>
      <c r="J62">
        <v>0</v>
      </c>
    </row>
    <row r="63" spans="1:10" x14ac:dyDescent="0.35">
      <c r="A63" t="s">
        <v>66</v>
      </c>
      <c r="B63" s="13">
        <f>VLOOKUP(A63,'2016 Primary'!E71:W367,19)</f>
        <v>1</v>
      </c>
      <c r="C63" s="13">
        <f>VLOOKUP(A63,'2016 General'!E71:W367,19)</f>
        <v>1</v>
      </c>
      <c r="D63" s="13">
        <f>VLOOKUP(A63,'2018 Primary'!E71:W367,19)</f>
        <v>2</v>
      </c>
      <c r="E63" s="13">
        <f>VLOOKUP(A63,'2018 General'!E71:W367,19)</f>
        <v>2</v>
      </c>
      <c r="F63" s="12">
        <f t="shared" si="1"/>
        <v>1.5</v>
      </c>
      <c r="G63">
        <f t="shared" si="2"/>
        <v>0</v>
      </c>
      <c r="H63">
        <f t="shared" si="3"/>
        <v>0</v>
      </c>
      <c r="I63">
        <f t="shared" si="0"/>
        <v>1</v>
      </c>
      <c r="J63">
        <v>0</v>
      </c>
    </row>
    <row r="64" spans="1:10" x14ac:dyDescent="0.35">
      <c r="A64" t="s">
        <v>67</v>
      </c>
      <c r="B64" s="13">
        <f>VLOOKUP(A64,'2016 Primary'!E72:W368,19)</f>
        <v>1</v>
      </c>
      <c r="C64" s="13">
        <f>VLOOKUP(A64,'2016 General'!E72:W368,19)</f>
        <v>1</v>
      </c>
      <c r="D64" s="13">
        <f>VLOOKUP(A64,'2018 Primary'!E72:W368,19)</f>
        <v>1</v>
      </c>
      <c r="E64" s="13">
        <f>VLOOKUP(A64,'2018 General'!E72:W368,19)</f>
        <v>1</v>
      </c>
      <c r="F64" s="12">
        <f t="shared" si="1"/>
        <v>1</v>
      </c>
      <c r="G64">
        <f t="shared" si="2"/>
        <v>1</v>
      </c>
      <c r="H64">
        <f t="shared" si="3"/>
        <v>0</v>
      </c>
      <c r="I64">
        <f t="shared" si="0"/>
        <v>0</v>
      </c>
      <c r="J64">
        <v>0</v>
      </c>
    </row>
    <row r="65" spans="1:10" x14ac:dyDescent="0.35">
      <c r="A65" t="s">
        <v>68</v>
      </c>
      <c r="B65" s="13">
        <f>VLOOKUP(A65,'2016 Primary'!E73:W369,19)</f>
        <v>3</v>
      </c>
      <c r="C65" s="13">
        <f>VLOOKUP(A65,'2016 General'!E73:W369,19)</f>
        <v>3</v>
      </c>
      <c r="D65" s="13">
        <f>VLOOKUP(A65,'2018 Primary'!E73:W369,19)</f>
        <v>3</v>
      </c>
      <c r="E65" s="13">
        <f>VLOOKUP(A65,'2018 General'!E73:W369,19)</f>
        <v>3</v>
      </c>
      <c r="F65" s="12">
        <f t="shared" si="1"/>
        <v>3</v>
      </c>
      <c r="G65">
        <f t="shared" si="2"/>
        <v>1</v>
      </c>
      <c r="H65">
        <f t="shared" si="3"/>
        <v>0</v>
      </c>
      <c r="I65">
        <f t="shared" si="0"/>
        <v>0</v>
      </c>
      <c r="J65">
        <v>0</v>
      </c>
    </row>
    <row r="66" spans="1:10" x14ac:dyDescent="0.35">
      <c r="A66" t="s">
        <v>69</v>
      </c>
      <c r="B66" s="13">
        <f>VLOOKUP(A66,'2016 Primary'!E74:W370,19)</f>
        <v>3</v>
      </c>
      <c r="C66" s="13">
        <f>VLOOKUP(A66,'2016 General'!E74:W370,19)</f>
        <v>3</v>
      </c>
      <c r="D66" s="13">
        <f>VLOOKUP(A66,'2018 Primary'!E74:W370,19)</f>
        <v>2</v>
      </c>
      <c r="E66" s="13">
        <f>VLOOKUP(A66,'2018 General'!E74:W370,19)</f>
        <v>2</v>
      </c>
      <c r="F66" s="12">
        <f t="shared" si="1"/>
        <v>2.5</v>
      </c>
      <c r="G66">
        <f t="shared" si="2"/>
        <v>0</v>
      </c>
      <c r="H66">
        <f t="shared" si="3"/>
        <v>0</v>
      </c>
      <c r="I66">
        <f t="shared" ref="I66:I129" si="4">IF(F66=1.5,1,IF(F66=2.5,1,0))</f>
        <v>1</v>
      </c>
      <c r="J66">
        <v>0</v>
      </c>
    </row>
    <row r="67" spans="1:10" x14ac:dyDescent="0.35">
      <c r="A67" t="s">
        <v>70</v>
      </c>
      <c r="B67" s="13">
        <f>VLOOKUP(A67,'2016 Primary'!E75:W371,19)</f>
        <v>1</v>
      </c>
      <c r="C67" s="13">
        <f>VLOOKUP(A67,'2016 General'!E75:W371,19)</f>
        <v>2</v>
      </c>
      <c r="D67" s="13">
        <f>VLOOKUP(A67,'2018 Primary'!E75:W371,19)</f>
        <v>2</v>
      </c>
      <c r="E67" s="13">
        <f>VLOOKUP(A67,'2018 General'!E75:W371,19)</f>
        <v>2</v>
      </c>
      <c r="F67" s="12">
        <f t="shared" ref="F67:F130" si="5">AVERAGE(B67:E67)</f>
        <v>1.75</v>
      </c>
      <c r="G67">
        <f t="shared" ref="G67:G130" si="6">IF(F67=1,1,IF(F67=2,1,IF(F67=3,1,0)))</f>
        <v>0</v>
      </c>
      <c r="H67">
        <f t="shared" ref="H67:H130" si="7">IF(F67=1.25,1,IF(F67=1.75,1,IF(F67=2.25,1,IF(F67=2.75,1,0))))</f>
        <v>1</v>
      </c>
      <c r="I67">
        <f t="shared" si="4"/>
        <v>0</v>
      </c>
      <c r="J67">
        <v>0</v>
      </c>
    </row>
    <row r="68" spans="1:10" x14ac:dyDescent="0.35">
      <c r="A68" t="s">
        <v>71</v>
      </c>
      <c r="B68" s="13">
        <f>VLOOKUP(A68,'2016 Primary'!E76:W372,19)</f>
        <v>3</v>
      </c>
      <c r="C68" s="13">
        <f>VLOOKUP(A68,'2016 General'!E76:W372,19)</f>
        <v>2</v>
      </c>
      <c r="D68" s="13">
        <f>VLOOKUP(A68,'2018 Primary'!E76:W372,19)</f>
        <v>2</v>
      </c>
      <c r="E68" s="13">
        <f>VLOOKUP(A68,'2018 General'!E76:W372,19)</f>
        <v>2</v>
      </c>
      <c r="F68" s="12">
        <f t="shared" si="5"/>
        <v>2.25</v>
      </c>
      <c r="G68">
        <f t="shared" si="6"/>
        <v>0</v>
      </c>
      <c r="H68">
        <f t="shared" si="7"/>
        <v>1</v>
      </c>
      <c r="I68">
        <f t="shared" si="4"/>
        <v>0</v>
      </c>
      <c r="J68">
        <v>0</v>
      </c>
    </row>
    <row r="69" spans="1:10" x14ac:dyDescent="0.35">
      <c r="A69" t="s">
        <v>72</v>
      </c>
      <c r="B69" s="13">
        <f>VLOOKUP(A69,'2016 Primary'!E77:W373,19)</f>
        <v>3</v>
      </c>
      <c r="C69" s="13">
        <f>VLOOKUP(A69,'2016 General'!E77:W373,19)</f>
        <v>2</v>
      </c>
      <c r="D69" s="13">
        <f>VLOOKUP(A69,'2018 Primary'!E77:W373,19)</f>
        <v>2</v>
      </c>
      <c r="E69" s="13">
        <f>VLOOKUP(A69,'2018 General'!E77:W373,19)</f>
        <v>2</v>
      </c>
      <c r="F69" s="12">
        <f t="shared" si="5"/>
        <v>2.25</v>
      </c>
      <c r="G69">
        <f t="shared" si="6"/>
        <v>0</v>
      </c>
      <c r="H69">
        <f t="shared" si="7"/>
        <v>1</v>
      </c>
      <c r="I69">
        <f t="shared" si="4"/>
        <v>0</v>
      </c>
      <c r="J69">
        <v>0</v>
      </c>
    </row>
    <row r="70" spans="1:10" x14ac:dyDescent="0.35">
      <c r="A70" t="s">
        <v>73</v>
      </c>
      <c r="B70" s="13">
        <f>VLOOKUP(A70,'2016 Primary'!E78:W374,19)</f>
        <v>2</v>
      </c>
      <c r="C70" s="13">
        <f>VLOOKUP(A70,'2016 General'!E78:W374,19)</f>
        <v>2</v>
      </c>
      <c r="D70" s="13">
        <f>VLOOKUP(A70,'2018 Primary'!E78:W374,19)</f>
        <v>2</v>
      </c>
      <c r="E70" s="13">
        <f>VLOOKUP(A70,'2018 General'!E78:W374,19)</f>
        <v>2</v>
      </c>
      <c r="F70" s="12">
        <f t="shared" si="5"/>
        <v>2</v>
      </c>
      <c r="G70">
        <f t="shared" si="6"/>
        <v>1</v>
      </c>
      <c r="H70">
        <f t="shared" si="7"/>
        <v>0</v>
      </c>
      <c r="I70">
        <f t="shared" si="4"/>
        <v>0</v>
      </c>
      <c r="J70">
        <v>0</v>
      </c>
    </row>
    <row r="71" spans="1:10" x14ac:dyDescent="0.35">
      <c r="A71" t="s">
        <v>74</v>
      </c>
      <c r="B71" s="13">
        <f>VLOOKUP(A71,'2016 Primary'!E79:W375,19)</f>
        <v>1</v>
      </c>
      <c r="C71" s="13">
        <f>VLOOKUP(A71,'2016 General'!E79:W375,19)</f>
        <v>2</v>
      </c>
      <c r="D71" s="13">
        <f>VLOOKUP(A71,'2018 Primary'!E79:W375,19)</f>
        <v>1</v>
      </c>
      <c r="E71" s="13">
        <f>VLOOKUP(A71,'2018 General'!E79:W375,19)</f>
        <v>2</v>
      </c>
      <c r="F71" s="12">
        <f t="shared" si="5"/>
        <v>1.5</v>
      </c>
      <c r="G71">
        <f t="shared" si="6"/>
        <v>0</v>
      </c>
      <c r="H71">
        <f t="shared" si="7"/>
        <v>0</v>
      </c>
      <c r="I71">
        <f t="shared" si="4"/>
        <v>1</v>
      </c>
      <c r="J71">
        <v>0</v>
      </c>
    </row>
    <row r="72" spans="1:10" x14ac:dyDescent="0.35">
      <c r="A72" t="s">
        <v>75</v>
      </c>
      <c r="B72" s="13">
        <f>VLOOKUP(A72,'2016 Primary'!E80:W376,19)</f>
        <v>2</v>
      </c>
      <c r="C72" s="13">
        <f>VLOOKUP(A72,'2016 General'!E80:W376,19)</f>
        <v>2</v>
      </c>
      <c r="D72" s="13">
        <f>VLOOKUP(A72,'2018 Primary'!E80:W376,19)</f>
        <v>2</v>
      </c>
      <c r="E72" s="13">
        <f>VLOOKUP(A72,'2018 General'!E80:W376,19)</f>
        <v>2</v>
      </c>
      <c r="F72" s="12">
        <f t="shared" si="5"/>
        <v>2</v>
      </c>
      <c r="G72">
        <f t="shared" si="6"/>
        <v>1</v>
      </c>
      <c r="H72">
        <f t="shared" si="7"/>
        <v>0</v>
      </c>
      <c r="I72">
        <f t="shared" si="4"/>
        <v>0</v>
      </c>
      <c r="J72">
        <v>0</v>
      </c>
    </row>
    <row r="73" spans="1:10" x14ac:dyDescent="0.35">
      <c r="A73" t="s">
        <v>76</v>
      </c>
      <c r="B73" s="13">
        <f>VLOOKUP(A73,'2016 Primary'!E81:W377,19)</f>
        <v>2</v>
      </c>
      <c r="C73" s="13">
        <f>VLOOKUP(A73,'2016 General'!E81:W377,19)</f>
        <v>2</v>
      </c>
      <c r="D73" s="13">
        <f>VLOOKUP(A73,'2018 Primary'!E81:W377,19)</f>
        <v>2</v>
      </c>
      <c r="E73" s="13">
        <f>VLOOKUP(A73,'2018 General'!E81:W377,19)</f>
        <v>2</v>
      </c>
      <c r="F73" s="12">
        <f t="shared" si="5"/>
        <v>2</v>
      </c>
      <c r="G73">
        <f t="shared" si="6"/>
        <v>1</v>
      </c>
      <c r="H73">
        <f t="shared" si="7"/>
        <v>0</v>
      </c>
      <c r="I73">
        <f t="shared" si="4"/>
        <v>0</v>
      </c>
      <c r="J73">
        <v>0</v>
      </c>
    </row>
    <row r="74" spans="1:10" x14ac:dyDescent="0.35">
      <c r="A74" t="s">
        <v>77</v>
      </c>
      <c r="B74" s="13">
        <f>VLOOKUP(A74,'2016 Primary'!E82:W378,19)</f>
        <v>3</v>
      </c>
      <c r="C74" s="13">
        <f>VLOOKUP(A74,'2016 General'!E82:W378,19)</f>
        <v>2</v>
      </c>
      <c r="D74" s="13">
        <f>VLOOKUP(A74,'2018 Primary'!E82:W378,19)</f>
        <v>3</v>
      </c>
      <c r="E74" s="13">
        <f>VLOOKUP(A74,'2018 General'!E82:W378,19)</f>
        <v>3</v>
      </c>
      <c r="F74" s="12">
        <f t="shared" si="5"/>
        <v>2.75</v>
      </c>
      <c r="G74">
        <f t="shared" si="6"/>
        <v>0</v>
      </c>
      <c r="H74">
        <f t="shared" si="7"/>
        <v>1</v>
      </c>
      <c r="I74">
        <f t="shared" si="4"/>
        <v>0</v>
      </c>
      <c r="J74">
        <v>0</v>
      </c>
    </row>
    <row r="75" spans="1:10" x14ac:dyDescent="0.35">
      <c r="A75" t="s">
        <v>78</v>
      </c>
      <c r="B75" s="13">
        <f>VLOOKUP(A75,'2016 Primary'!E83:W379,19)</f>
        <v>2</v>
      </c>
      <c r="C75" s="13">
        <f>VLOOKUP(A75,'2016 General'!E83:W379,19)</f>
        <v>2</v>
      </c>
      <c r="D75" s="13">
        <f>VLOOKUP(A75,'2018 Primary'!E83:W379,19)</f>
        <v>2</v>
      </c>
      <c r="E75" s="13">
        <f>VLOOKUP(A75,'2018 General'!E83:W379,19)</f>
        <v>2</v>
      </c>
      <c r="F75" s="12">
        <f t="shared" si="5"/>
        <v>2</v>
      </c>
      <c r="G75">
        <f t="shared" si="6"/>
        <v>1</v>
      </c>
      <c r="H75">
        <f t="shared" si="7"/>
        <v>0</v>
      </c>
      <c r="I75">
        <f t="shared" si="4"/>
        <v>0</v>
      </c>
      <c r="J75">
        <v>0</v>
      </c>
    </row>
    <row r="76" spans="1:10" x14ac:dyDescent="0.35">
      <c r="A76" t="s">
        <v>79</v>
      </c>
      <c r="B76" s="13">
        <f>VLOOKUP(A76,'2016 Primary'!E84:W380,19)</f>
        <v>1</v>
      </c>
      <c r="C76" s="13">
        <f>VLOOKUP(A76,'2016 General'!E84:W380,19)</f>
        <v>2</v>
      </c>
      <c r="D76" s="13">
        <f>VLOOKUP(A76,'2018 Primary'!E84:W380,19)</f>
        <v>1</v>
      </c>
      <c r="E76" s="13">
        <f>VLOOKUP(A76,'2018 General'!E84:W380,19)</f>
        <v>2</v>
      </c>
      <c r="F76" s="12">
        <f t="shared" si="5"/>
        <v>1.5</v>
      </c>
      <c r="G76">
        <f t="shared" si="6"/>
        <v>0</v>
      </c>
      <c r="H76">
        <f t="shared" si="7"/>
        <v>0</v>
      </c>
      <c r="I76">
        <f t="shared" si="4"/>
        <v>1</v>
      </c>
      <c r="J76">
        <v>0</v>
      </c>
    </row>
    <row r="77" spans="1:10" x14ac:dyDescent="0.35">
      <c r="A77" t="s">
        <v>80</v>
      </c>
      <c r="B77" s="13">
        <f>VLOOKUP(A77,'2016 Primary'!E85:W381,19)</f>
        <v>2</v>
      </c>
      <c r="C77" s="13">
        <f>VLOOKUP(A77,'2016 General'!E85:W381,19)</f>
        <v>2</v>
      </c>
      <c r="D77" s="13">
        <f>VLOOKUP(A77,'2018 Primary'!E85:W381,19)</f>
        <v>2</v>
      </c>
      <c r="E77" s="13">
        <f>VLOOKUP(A77,'2018 General'!E85:W381,19)</f>
        <v>2</v>
      </c>
      <c r="F77" s="12">
        <f t="shared" si="5"/>
        <v>2</v>
      </c>
      <c r="G77">
        <f t="shared" si="6"/>
        <v>1</v>
      </c>
      <c r="H77">
        <f t="shared" si="7"/>
        <v>0</v>
      </c>
      <c r="I77">
        <f t="shared" si="4"/>
        <v>0</v>
      </c>
      <c r="J77">
        <v>0</v>
      </c>
    </row>
    <row r="78" spans="1:10" x14ac:dyDescent="0.35">
      <c r="A78" t="s">
        <v>81</v>
      </c>
      <c r="B78" s="13">
        <f>VLOOKUP(A78,'2016 Primary'!E86:W382,19)</f>
        <v>1</v>
      </c>
      <c r="C78" s="13">
        <f>VLOOKUP(A78,'2016 General'!E86:W382,19)</f>
        <v>1</v>
      </c>
      <c r="D78" s="13">
        <f>VLOOKUP(A78,'2018 Primary'!E86:W382,19)</f>
        <v>1</v>
      </c>
      <c r="E78" s="13">
        <f>VLOOKUP(A78,'2018 General'!E86:W382,19)</f>
        <v>1</v>
      </c>
      <c r="F78" s="12">
        <f t="shared" si="5"/>
        <v>1</v>
      </c>
      <c r="G78">
        <f t="shared" si="6"/>
        <v>1</v>
      </c>
      <c r="H78">
        <f t="shared" si="7"/>
        <v>0</v>
      </c>
      <c r="I78">
        <f t="shared" si="4"/>
        <v>0</v>
      </c>
      <c r="J78">
        <v>0</v>
      </c>
    </row>
    <row r="79" spans="1:10" x14ac:dyDescent="0.35">
      <c r="A79" t="s">
        <v>82</v>
      </c>
      <c r="B79" s="13">
        <f>VLOOKUP(A79,'2016 Primary'!E87:W383,19)</f>
        <v>2</v>
      </c>
      <c r="C79" s="13">
        <f>VLOOKUP(A79,'2016 General'!E87:W383,19)</f>
        <v>2</v>
      </c>
      <c r="D79" s="13">
        <f>VLOOKUP(A79,'2018 Primary'!E87:W383,19)</f>
        <v>2</v>
      </c>
      <c r="E79" s="13">
        <f>VLOOKUP(A79,'2018 General'!E87:W383,19)</f>
        <v>2</v>
      </c>
      <c r="F79" s="12">
        <f t="shared" si="5"/>
        <v>2</v>
      </c>
      <c r="G79">
        <f t="shared" si="6"/>
        <v>1</v>
      </c>
      <c r="H79">
        <f t="shared" si="7"/>
        <v>0</v>
      </c>
      <c r="I79">
        <f t="shared" si="4"/>
        <v>0</v>
      </c>
      <c r="J79">
        <v>0</v>
      </c>
    </row>
    <row r="80" spans="1:10" x14ac:dyDescent="0.35">
      <c r="A80" t="s">
        <v>83</v>
      </c>
      <c r="B80" s="13">
        <f>VLOOKUP(A80,'2016 Primary'!E88:W384,19)</f>
        <v>3</v>
      </c>
      <c r="C80" s="13">
        <f>VLOOKUP(A80,'2016 General'!E88:W384,19)</f>
        <v>3</v>
      </c>
      <c r="D80" s="13">
        <f>VLOOKUP(A80,'2018 Primary'!E88:W384,19)</f>
        <v>2</v>
      </c>
      <c r="E80" s="13">
        <f>VLOOKUP(A80,'2018 General'!E88:W384,19)</f>
        <v>2</v>
      </c>
      <c r="F80" s="12">
        <f t="shared" si="5"/>
        <v>2.5</v>
      </c>
      <c r="G80">
        <f t="shared" si="6"/>
        <v>0</v>
      </c>
      <c r="H80">
        <f t="shared" si="7"/>
        <v>0</v>
      </c>
      <c r="I80">
        <f t="shared" si="4"/>
        <v>1</v>
      </c>
      <c r="J80">
        <v>0</v>
      </c>
    </row>
    <row r="81" spans="1:10" x14ac:dyDescent="0.35">
      <c r="A81" t="s">
        <v>84</v>
      </c>
      <c r="B81" s="13">
        <f>VLOOKUP(A81,'2016 Primary'!E89:W385,19)</f>
        <v>3</v>
      </c>
      <c r="C81" s="13">
        <f>VLOOKUP(A81,'2016 General'!E89:W385,19)</f>
        <v>3</v>
      </c>
      <c r="D81" s="13">
        <f>VLOOKUP(A81,'2018 Primary'!E89:W385,19)</f>
        <v>3</v>
      </c>
      <c r="E81" s="13">
        <f>VLOOKUP(A81,'2018 General'!E89:W385,19)</f>
        <v>3</v>
      </c>
      <c r="F81" s="12">
        <f t="shared" si="5"/>
        <v>3</v>
      </c>
      <c r="G81">
        <f t="shared" si="6"/>
        <v>1</v>
      </c>
      <c r="H81">
        <f t="shared" si="7"/>
        <v>0</v>
      </c>
      <c r="I81">
        <f t="shared" si="4"/>
        <v>0</v>
      </c>
      <c r="J81">
        <v>0</v>
      </c>
    </row>
    <row r="82" spans="1:10" x14ac:dyDescent="0.35">
      <c r="A82" t="s">
        <v>85</v>
      </c>
      <c r="B82" s="13">
        <f>VLOOKUP(A82,'2016 Primary'!E90:W386,19)</f>
        <v>2</v>
      </c>
      <c r="C82" s="13">
        <f>VLOOKUP(A82,'2016 General'!E90:W386,19)</f>
        <v>2</v>
      </c>
      <c r="D82" s="13">
        <f>VLOOKUP(A82,'2018 Primary'!E90:W386,19)</f>
        <v>2</v>
      </c>
      <c r="E82" s="13">
        <f>VLOOKUP(A82,'2018 General'!E90:W386,19)</f>
        <v>3</v>
      </c>
      <c r="F82" s="12">
        <f t="shared" si="5"/>
        <v>2.25</v>
      </c>
      <c r="G82">
        <f t="shared" si="6"/>
        <v>0</v>
      </c>
      <c r="H82">
        <f t="shared" si="7"/>
        <v>1</v>
      </c>
      <c r="I82">
        <f t="shared" si="4"/>
        <v>0</v>
      </c>
      <c r="J82">
        <v>0</v>
      </c>
    </row>
    <row r="83" spans="1:10" x14ac:dyDescent="0.35">
      <c r="A83" t="s">
        <v>86</v>
      </c>
      <c r="B83" s="13">
        <f>VLOOKUP(A83,'2016 Primary'!E91:W387,19)</f>
        <v>2</v>
      </c>
      <c r="C83" s="13">
        <f>VLOOKUP(A83,'2016 General'!E91:W387,19)</f>
        <v>2</v>
      </c>
      <c r="D83" s="13">
        <f>VLOOKUP(A83,'2018 Primary'!E91:W387,19)</f>
        <v>2</v>
      </c>
      <c r="E83" s="13">
        <f>VLOOKUP(A83,'2018 General'!E91:W387,19)</f>
        <v>2</v>
      </c>
      <c r="F83" s="12">
        <f t="shared" si="5"/>
        <v>2</v>
      </c>
      <c r="G83">
        <f t="shared" si="6"/>
        <v>1</v>
      </c>
      <c r="H83">
        <f t="shared" si="7"/>
        <v>0</v>
      </c>
      <c r="I83">
        <f t="shared" si="4"/>
        <v>0</v>
      </c>
      <c r="J83">
        <v>0</v>
      </c>
    </row>
    <row r="84" spans="1:10" x14ac:dyDescent="0.35">
      <c r="A84" t="s">
        <v>87</v>
      </c>
      <c r="B84" s="13">
        <f>VLOOKUP(A84,'2016 Primary'!E92:W388,19)</f>
        <v>2</v>
      </c>
      <c r="C84" s="13">
        <f>VLOOKUP(A84,'2016 General'!E92:W388,19)</f>
        <v>2</v>
      </c>
      <c r="D84" s="13">
        <f>VLOOKUP(A84,'2018 Primary'!E92:W388,19)</f>
        <v>2</v>
      </c>
      <c r="E84" s="13">
        <f>VLOOKUP(A84,'2018 General'!E92:W388,19)</f>
        <v>3</v>
      </c>
      <c r="F84" s="12">
        <f t="shared" si="5"/>
        <v>2.25</v>
      </c>
      <c r="G84">
        <f t="shared" si="6"/>
        <v>0</v>
      </c>
      <c r="H84">
        <f t="shared" si="7"/>
        <v>1</v>
      </c>
      <c r="I84">
        <f t="shared" si="4"/>
        <v>0</v>
      </c>
      <c r="J84">
        <v>0</v>
      </c>
    </row>
    <row r="85" spans="1:10" x14ac:dyDescent="0.35">
      <c r="A85" t="s">
        <v>88</v>
      </c>
      <c r="B85" s="13">
        <f>VLOOKUP(A85,'2016 Primary'!E93:W389,19)</f>
        <v>2</v>
      </c>
      <c r="C85" s="13">
        <f>VLOOKUP(A85,'2016 General'!E93:W389,19)</f>
        <v>2</v>
      </c>
      <c r="D85" s="13">
        <f>VLOOKUP(A85,'2018 Primary'!E93:W389,19)</f>
        <v>2</v>
      </c>
      <c r="E85" s="13">
        <f>VLOOKUP(A85,'2018 General'!E93:W389,19)</f>
        <v>2</v>
      </c>
      <c r="F85" s="12">
        <f t="shared" si="5"/>
        <v>2</v>
      </c>
      <c r="G85">
        <f t="shared" si="6"/>
        <v>1</v>
      </c>
      <c r="H85">
        <f t="shared" si="7"/>
        <v>0</v>
      </c>
      <c r="I85">
        <f t="shared" si="4"/>
        <v>0</v>
      </c>
      <c r="J85">
        <v>0</v>
      </c>
    </row>
    <row r="86" spans="1:10" x14ac:dyDescent="0.35">
      <c r="A86" t="s">
        <v>89</v>
      </c>
      <c r="B86" s="13">
        <f>VLOOKUP(A86,'2016 Primary'!E94:W390,19)</f>
        <v>1</v>
      </c>
      <c r="C86" s="13">
        <f>VLOOKUP(A86,'2016 General'!E94:W390,19)</f>
        <v>1</v>
      </c>
      <c r="D86" s="13">
        <f>VLOOKUP(A86,'2018 Primary'!E94:W390,19)</f>
        <v>1</v>
      </c>
      <c r="E86" s="13">
        <f>VLOOKUP(A86,'2018 General'!E94:W390,19)</f>
        <v>1</v>
      </c>
      <c r="F86" s="12">
        <f t="shared" si="5"/>
        <v>1</v>
      </c>
      <c r="G86">
        <f t="shared" si="6"/>
        <v>1</v>
      </c>
      <c r="H86">
        <f t="shared" si="7"/>
        <v>0</v>
      </c>
      <c r="I86">
        <f t="shared" si="4"/>
        <v>0</v>
      </c>
      <c r="J86">
        <v>0</v>
      </c>
    </row>
    <row r="87" spans="1:10" x14ac:dyDescent="0.35">
      <c r="A87" t="s">
        <v>90</v>
      </c>
      <c r="B87" s="13">
        <f>VLOOKUP(A87,'2016 Primary'!E95:W391,19)</f>
        <v>1</v>
      </c>
      <c r="C87" s="13">
        <f>VLOOKUP(A87,'2016 General'!E95:W391,19)</f>
        <v>1</v>
      </c>
      <c r="D87" s="13">
        <f>VLOOKUP(A87,'2018 Primary'!E95:W391,19)</f>
        <v>2</v>
      </c>
      <c r="E87" s="13">
        <f>VLOOKUP(A87,'2018 General'!E95:W391,19)</f>
        <v>2</v>
      </c>
      <c r="F87" s="12">
        <f t="shared" si="5"/>
        <v>1.5</v>
      </c>
      <c r="G87">
        <f t="shared" si="6"/>
        <v>0</v>
      </c>
      <c r="H87">
        <f t="shared" si="7"/>
        <v>0</v>
      </c>
      <c r="I87">
        <f t="shared" si="4"/>
        <v>1</v>
      </c>
      <c r="J87">
        <v>0</v>
      </c>
    </row>
    <row r="88" spans="1:10" x14ac:dyDescent="0.35">
      <c r="A88" t="s">
        <v>91</v>
      </c>
      <c r="B88" s="13">
        <f>VLOOKUP(A88,'2016 Primary'!E96:W392,19)</f>
        <v>3</v>
      </c>
      <c r="C88" s="13">
        <f>VLOOKUP(A88,'2016 General'!E96:W392,19)</f>
        <v>3</v>
      </c>
      <c r="D88" s="13">
        <f>VLOOKUP(A88,'2018 Primary'!E96:W392,19)</f>
        <v>3</v>
      </c>
      <c r="E88" s="13">
        <f>VLOOKUP(A88,'2018 General'!E96:W392,19)</f>
        <v>3</v>
      </c>
      <c r="F88" s="12">
        <f t="shared" si="5"/>
        <v>3</v>
      </c>
      <c r="G88">
        <f t="shared" si="6"/>
        <v>1</v>
      </c>
      <c r="H88">
        <f t="shared" si="7"/>
        <v>0</v>
      </c>
      <c r="I88">
        <f t="shared" si="4"/>
        <v>0</v>
      </c>
      <c r="J88">
        <v>0</v>
      </c>
    </row>
    <row r="89" spans="1:10" x14ac:dyDescent="0.35">
      <c r="A89" t="s">
        <v>92</v>
      </c>
      <c r="B89" s="13">
        <f>VLOOKUP(A89,'2016 Primary'!E97:W393,19)</f>
        <v>3</v>
      </c>
      <c r="C89" s="13">
        <f>VLOOKUP(A89,'2016 General'!E97:W393,19)</f>
        <v>3</v>
      </c>
      <c r="D89" s="13">
        <f>VLOOKUP(A89,'2018 Primary'!E97:W393,19)</f>
        <v>2</v>
      </c>
      <c r="E89" s="13">
        <f>VLOOKUP(A89,'2018 General'!E97:W393,19)</f>
        <v>2</v>
      </c>
      <c r="F89" s="12">
        <f t="shared" si="5"/>
        <v>2.5</v>
      </c>
      <c r="G89">
        <f t="shared" si="6"/>
        <v>0</v>
      </c>
      <c r="H89">
        <f t="shared" si="7"/>
        <v>0</v>
      </c>
      <c r="I89">
        <f t="shared" si="4"/>
        <v>1</v>
      </c>
      <c r="J89">
        <v>0</v>
      </c>
    </row>
    <row r="90" spans="1:10" x14ac:dyDescent="0.35">
      <c r="A90" t="s">
        <v>93</v>
      </c>
      <c r="B90" s="13">
        <f>VLOOKUP(A90,'2016 Primary'!E98:W394,19)</f>
        <v>3</v>
      </c>
      <c r="C90" s="13">
        <f>VLOOKUP(A90,'2016 General'!E98:W394,19)</f>
        <v>3</v>
      </c>
      <c r="D90" s="13">
        <f>VLOOKUP(A90,'2018 Primary'!E98:W394,19)</f>
        <v>2</v>
      </c>
      <c r="E90" s="13">
        <f>VLOOKUP(A90,'2018 General'!E98:W394,19)</f>
        <v>3</v>
      </c>
      <c r="F90" s="12">
        <f t="shared" si="5"/>
        <v>2.75</v>
      </c>
      <c r="G90">
        <f t="shared" si="6"/>
        <v>0</v>
      </c>
      <c r="H90">
        <f t="shared" si="7"/>
        <v>1</v>
      </c>
      <c r="I90">
        <f t="shared" si="4"/>
        <v>0</v>
      </c>
      <c r="J90">
        <v>0</v>
      </c>
    </row>
    <row r="91" spans="1:10" x14ac:dyDescent="0.35">
      <c r="A91" t="s">
        <v>94</v>
      </c>
      <c r="B91" s="13">
        <f>VLOOKUP(A91,'2016 Primary'!E99:W395,19)</f>
        <v>3</v>
      </c>
      <c r="C91" s="13">
        <f>VLOOKUP(A91,'2016 General'!E99:W395,19)</f>
        <v>3</v>
      </c>
      <c r="D91" s="13">
        <f>VLOOKUP(A91,'2018 Primary'!E99:W395,19)</f>
        <v>3</v>
      </c>
      <c r="E91" s="13">
        <f>VLOOKUP(A91,'2018 General'!E99:W395,19)</f>
        <v>3</v>
      </c>
      <c r="F91" s="12">
        <f t="shared" si="5"/>
        <v>3</v>
      </c>
      <c r="G91">
        <f t="shared" si="6"/>
        <v>1</v>
      </c>
      <c r="H91">
        <f t="shared" si="7"/>
        <v>0</v>
      </c>
      <c r="I91">
        <f t="shared" si="4"/>
        <v>0</v>
      </c>
      <c r="J91">
        <v>0</v>
      </c>
    </row>
    <row r="92" spans="1:10" x14ac:dyDescent="0.35">
      <c r="A92" t="s">
        <v>95</v>
      </c>
      <c r="B92" s="13">
        <f>VLOOKUP(A92,'2016 Primary'!E100:W396,19)</f>
        <v>2</v>
      </c>
      <c r="C92" s="13">
        <f>VLOOKUP(A92,'2016 General'!E100:W396,19)</f>
        <v>1</v>
      </c>
      <c r="D92" s="13">
        <f>VLOOKUP(A92,'2018 Primary'!E100:W396,19)</f>
        <v>1</v>
      </c>
      <c r="E92" s="13">
        <f>VLOOKUP(A92,'2018 General'!E100:W396,19)</f>
        <v>2</v>
      </c>
      <c r="F92" s="12">
        <f t="shared" si="5"/>
        <v>1.5</v>
      </c>
      <c r="G92">
        <f t="shared" si="6"/>
        <v>0</v>
      </c>
      <c r="H92">
        <f t="shared" si="7"/>
        <v>0</v>
      </c>
      <c r="I92">
        <f t="shared" si="4"/>
        <v>1</v>
      </c>
      <c r="J92">
        <v>0</v>
      </c>
    </row>
    <row r="93" spans="1:10" x14ac:dyDescent="0.35">
      <c r="A93" t="s">
        <v>96</v>
      </c>
      <c r="B93" s="13">
        <f>VLOOKUP(A93,'2016 Primary'!E101:W397,19)</f>
        <v>3</v>
      </c>
      <c r="C93" s="13">
        <f>VLOOKUP(A93,'2016 General'!E101:W397,19)</f>
        <v>2</v>
      </c>
      <c r="D93" s="13">
        <f>VLOOKUP(A93,'2018 Primary'!E101:W397,19)</f>
        <v>2</v>
      </c>
      <c r="E93" s="13">
        <f>VLOOKUP(A93,'2018 General'!E101:W397,19)</f>
        <v>3</v>
      </c>
      <c r="F93" s="12">
        <f t="shared" si="5"/>
        <v>2.5</v>
      </c>
      <c r="G93">
        <f t="shared" si="6"/>
        <v>0</v>
      </c>
      <c r="H93">
        <f t="shared" si="7"/>
        <v>0</v>
      </c>
      <c r="I93">
        <f t="shared" si="4"/>
        <v>1</v>
      </c>
      <c r="J93">
        <v>0</v>
      </c>
    </row>
    <row r="94" spans="1:10" x14ac:dyDescent="0.35">
      <c r="A94" t="s">
        <v>97</v>
      </c>
      <c r="B94" s="13">
        <f>VLOOKUP(A94,'2016 Primary'!E102:W398,19)</f>
        <v>2</v>
      </c>
      <c r="C94" s="13">
        <f>VLOOKUP(A94,'2016 General'!E102:W398,19)</f>
        <v>2</v>
      </c>
      <c r="D94" s="13">
        <f>VLOOKUP(A94,'2018 Primary'!E102:W398,19)</f>
        <v>2</v>
      </c>
      <c r="E94" s="13">
        <f>VLOOKUP(A94,'2018 General'!E102:W398,19)</f>
        <v>3</v>
      </c>
      <c r="F94" s="12">
        <f t="shared" si="5"/>
        <v>2.25</v>
      </c>
      <c r="G94">
        <f t="shared" si="6"/>
        <v>0</v>
      </c>
      <c r="H94">
        <f t="shared" si="7"/>
        <v>1</v>
      </c>
      <c r="I94">
        <f t="shared" si="4"/>
        <v>0</v>
      </c>
      <c r="J94">
        <v>0</v>
      </c>
    </row>
    <row r="95" spans="1:10" x14ac:dyDescent="0.35">
      <c r="A95" t="s">
        <v>98</v>
      </c>
      <c r="B95" s="13">
        <f>VLOOKUP(A95,'2016 Primary'!E103:W399,19)</f>
        <v>3</v>
      </c>
      <c r="C95" s="13">
        <f>VLOOKUP(A95,'2016 General'!E103:W399,19)</f>
        <v>3</v>
      </c>
      <c r="D95" s="13">
        <f>VLOOKUP(A95,'2018 Primary'!E103:W399,19)</f>
        <v>2</v>
      </c>
      <c r="E95" s="13">
        <f>VLOOKUP(A95,'2018 General'!E103:W399,19)</f>
        <v>3</v>
      </c>
      <c r="F95" s="12">
        <f t="shared" si="5"/>
        <v>2.75</v>
      </c>
      <c r="G95">
        <f t="shared" si="6"/>
        <v>0</v>
      </c>
      <c r="H95">
        <f t="shared" si="7"/>
        <v>1</v>
      </c>
      <c r="I95">
        <f t="shared" si="4"/>
        <v>0</v>
      </c>
      <c r="J95">
        <v>0</v>
      </c>
    </row>
    <row r="96" spans="1:10" x14ac:dyDescent="0.35">
      <c r="A96" t="s">
        <v>99</v>
      </c>
      <c r="B96" s="13">
        <f>VLOOKUP(A96,'2016 Primary'!E104:W400,19)</f>
        <v>1</v>
      </c>
      <c r="C96" s="13">
        <f>VLOOKUP(A96,'2016 General'!E104:W400,19)</f>
        <v>1</v>
      </c>
      <c r="D96" s="13">
        <f>VLOOKUP(A96,'2018 Primary'!E104:W400,19)</f>
        <v>1</v>
      </c>
      <c r="E96" s="13">
        <f>VLOOKUP(A96,'2018 General'!E104:W400,19)</f>
        <v>1</v>
      </c>
      <c r="F96" s="12">
        <f t="shared" si="5"/>
        <v>1</v>
      </c>
      <c r="G96">
        <f t="shared" si="6"/>
        <v>1</v>
      </c>
      <c r="H96">
        <f t="shared" si="7"/>
        <v>0</v>
      </c>
      <c r="I96">
        <f t="shared" si="4"/>
        <v>0</v>
      </c>
      <c r="J96">
        <v>0</v>
      </c>
    </row>
    <row r="97" spans="1:10" x14ac:dyDescent="0.35">
      <c r="A97" t="s">
        <v>100</v>
      </c>
      <c r="B97" s="13">
        <f>VLOOKUP(A97,'2016 Primary'!E105:W401,19)</f>
        <v>3</v>
      </c>
      <c r="C97" s="13">
        <f>VLOOKUP(A97,'2016 General'!E105:W401,19)</f>
        <v>3</v>
      </c>
      <c r="D97" s="13">
        <f>VLOOKUP(A97,'2018 Primary'!E105:W401,19)</f>
        <v>3</v>
      </c>
      <c r="E97" s="13">
        <f>VLOOKUP(A97,'2018 General'!E105:W401,19)</f>
        <v>3</v>
      </c>
      <c r="F97" s="12">
        <f t="shared" si="5"/>
        <v>3</v>
      </c>
      <c r="G97">
        <f t="shared" si="6"/>
        <v>1</v>
      </c>
      <c r="H97">
        <f t="shared" si="7"/>
        <v>0</v>
      </c>
      <c r="I97">
        <f t="shared" si="4"/>
        <v>0</v>
      </c>
      <c r="J97">
        <v>0</v>
      </c>
    </row>
    <row r="98" spans="1:10" x14ac:dyDescent="0.35">
      <c r="A98" t="s">
        <v>101</v>
      </c>
      <c r="B98" s="13">
        <f>VLOOKUP(A98,'2016 Primary'!E106:W402,19)</f>
        <v>1</v>
      </c>
      <c r="C98" s="13">
        <f>VLOOKUP(A98,'2016 General'!E106:W402,19)</f>
        <v>3</v>
      </c>
      <c r="D98" s="13">
        <f>VLOOKUP(A98,'2018 Primary'!E106:W402,19)</f>
        <v>2</v>
      </c>
      <c r="E98" s="13">
        <f>VLOOKUP(A98,'2018 General'!E106:W402,19)</f>
        <v>2</v>
      </c>
      <c r="F98" s="12">
        <f t="shared" si="5"/>
        <v>2</v>
      </c>
      <c r="G98">
        <v>0</v>
      </c>
      <c r="H98">
        <f t="shared" si="7"/>
        <v>0</v>
      </c>
      <c r="I98">
        <f t="shared" si="4"/>
        <v>0</v>
      </c>
      <c r="J98">
        <v>1</v>
      </c>
    </row>
    <row r="99" spans="1:10" x14ac:dyDescent="0.35">
      <c r="A99" t="s">
        <v>102</v>
      </c>
      <c r="B99" s="13">
        <f>VLOOKUP(A99,'2016 Primary'!E107:W403,19)</f>
        <v>2</v>
      </c>
      <c r="C99" s="13">
        <f>VLOOKUP(A99,'2016 General'!E107:W403,19)</f>
        <v>2</v>
      </c>
      <c r="D99" s="13">
        <f>VLOOKUP(A99,'2018 Primary'!E107:W403,19)</f>
        <v>2</v>
      </c>
      <c r="E99" s="13">
        <f>VLOOKUP(A99,'2018 General'!E107:W403,19)</f>
        <v>2</v>
      </c>
      <c r="F99" s="12">
        <f t="shared" si="5"/>
        <v>2</v>
      </c>
      <c r="G99">
        <f t="shared" si="6"/>
        <v>1</v>
      </c>
      <c r="H99">
        <f t="shared" si="7"/>
        <v>0</v>
      </c>
      <c r="I99">
        <f t="shared" si="4"/>
        <v>0</v>
      </c>
      <c r="J99">
        <v>0</v>
      </c>
    </row>
    <row r="100" spans="1:10" x14ac:dyDescent="0.35">
      <c r="A100" t="s">
        <v>103</v>
      </c>
      <c r="B100" s="13">
        <f>VLOOKUP(A100,'2016 Primary'!E108:W404,19)</f>
        <v>2</v>
      </c>
      <c r="C100" s="13">
        <f>VLOOKUP(A100,'2016 General'!E108:W404,19)</f>
        <v>2</v>
      </c>
      <c r="D100" s="13">
        <f>VLOOKUP(A100,'2018 Primary'!E108:W404,19)</f>
        <v>2</v>
      </c>
      <c r="E100" s="13">
        <f>VLOOKUP(A100,'2018 General'!E108:W404,19)</f>
        <v>3</v>
      </c>
      <c r="F100" s="12">
        <f t="shared" si="5"/>
        <v>2.25</v>
      </c>
      <c r="G100">
        <f t="shared" si="6"/>
        <v>0</v>
      </c>
      <c r="H100">
        <f t="shared" si="7"/>
        <v>1</v>
      </c>
      <c r="I100">
        <f t="shared" si="4"/>
        <v>0</v>
      </c>
      <c r="J100">
        <v>0</v>
      </c>
    </row>
    <row r="101" spans="1:10" x14ac:dyDescent="0.35">
      <c r="A101" t="s">
        <v>104</v>
      </c>
      <c r="B101" s="13">
        <f>VLOOKUP(A101,'2016 Primary'!E109:W405,19)</f>
        <v>3</v>
      </c>
      <c r="C101" s="13">
        <f>VLOOKUP(A101,'2016 General'!E109:W405,19)</f>
        <v>3</v>
      </c>
      <c r="D101" s="13">
        <f>VLOOKUP(A101,'2018 Primary'!E109:W405,19)</f>
        <v>2</v>
      </c>
      <c r="E101" s="13">
        <f>VLOOKUP(A101,'2018 General'!E109:W405,19)</f>
        <v>3</v>
      </c>
      <c r="F101" s="12">
        <f t="shared" si="5"/>
        <v>2.75</v>
      </c>
      <c r="G101">
        <f t="shared" si="6"/>
        <v>0</v>
      </c>
      <c r="H101">
        <f t="shared" si="7"/>
        <v>1</v>
      </c>
      <c r="I101">
        <f t="shared" si="4"/>
        <v>0</v>
      </c>
      <c r="J101">
        <v>0</v>
      </c>
    </row>
    <row r="102" spans="1:10" x14ac:dyDescent="0.35">
      <c r="A102" t="s">
        <v>105</v>
      </c>
      <c r="B102" s="13">
        <f>VLOOKUP(A102,'2016 Primary'!E110:W406,19)</f>
        <v>1</v>
      </c>
      <c r="C102" s="13">
        <f>VLOOKUP(A102,'2016 General'!E110:W406,19)</f>
        <v>1</v>
      </c>
      <c r="D102" s="13">
        <f>VLOOKUP(A102,'2018 Primary'!E110:W406,19)</f>
        <v>1</v>
      </c>
      <c r="E102" s="13">
        <f>VLOOKUP(A102,'2018 General'!E110:W406,19)</f>
        <v>1</v>
      </c>
      <c r="F102" s="12">
        <f t="shared" si="5"/>
        <v>1</v>
      </c>
      <c r="G102">
        <f t="shared" si="6"/>
        <v>1</v>
      </c>
      <c r="H102">
        <f t="shared" si="7"/>
        <v>0</v>
      </c>
      <c r="I102">
        <f t="shared" si="4"/>
        <v>0</v>
      </c>
      <c r="J102">
        <v>0</v>
      </c>
    </row>
    <row r="103" spans="1:10" x14ac:dyDescent="0.35">
      <c r="A103" t="s">
        <v>106</v>
      </c>
      <c r="B103" s="13">
        <f>VLOOKUP(A103,'2016 Primary'!E111:W407,19)</f>
        <v>2</v>
      </c>
      <c r="C103" s="13">
        <f>VLOOKUP(A103,'2016 General'!E111:W407,19)</f>
        <v>2</v>
      </c>
      <c r="D103" s="13">
        <f>VLOOKUP(A103,'2018 Primary'!E111:W407,19)</f>
        <v>2</v>
      </c>
      <c r="E103" s="13">
        <f>VLOOKUP(A103,'2018 General'!E111:W407,19)</f>
        <v>2</v>
      </c>
      <c r="F103" s="12">
        <f t="shared" si="5"/>
        <v>2</v>
      </c>
      <c r="G103">
        <f t="shared" si="6"/>
        <v>1</v>
      </c>
      <c r="H103">
        <f t="shared" si="7"/>
        <v>0</v>
      </c>
      <c r="I103">
        <f t="shared" si="4"/>
        <v>0</v>
      </c>
      <c r="J103">
        <v>0</v>
      </c>
    </row>
    <row r="104" spans="1:10" x14ac:dyDescent="0.35">
      <c r="A104" t="s">
        <v>107</v>
      </c>
      <c r="B104" s="13">
        <f>VLOOKUP(A104,'2016 Primary'!E112:W408,19)</f>
        <v>2</v>
      </c>
      <c r="C104" s="13">
        <f>VLOOKUP(A104,'2016 General'!E112:W408,19)</f>
        <v>2</v>
      </c>
      <c r="D104" s="13">
        <f>VLOOKUP(A104,'2018 Primary'!E112:W408,19)</f>
        <v>2</v>
      </c>
      <c r="E104" s="13">
        <f>VLOOKUP(A104,'2018 General'!E112:W408,19)</f>
        <v>3</v>
      </c>
      <c r="F104" s="12">
        <f t="shared" si="5"/>
        <v>2.25</v>
      </c>
      <c r="G104">
        <f t="shared" si="6"/>
        <v>0</v>
      </c>
      <c r="H104">
        <f t="shared" si="7"/>
        <v>1</v>
      </c>
      <c r="I104">
        <f t="shared" si="4"/>
        <v>0</v>
      </c>
      <c r="J104">
        <v>0</v>
      </c>
    </row>
    <row r="105" spans="1:10" x14ac:dyDescent="0.35">
      <c r="A105" t="s">
        <v>108</v>
      </c>
      <c r="B105" s="13">
        <f>VLOOKUP(A105,'2016 Primary'!E113:W409,19)</f>
        <v>3</v>
      </c>
      <c r="C105" s="13">
        <f>VLOOKUP(A105,'2016 General'!E113:W409,19)</f>
        <v>3</v>
      </c>
      <c r="D105" s="13">
        <f>VLOOKUP(A105,'2018 Primary'!E113:W409,19)</f>
        <v>3</v>
      </c>
      <c r="E105" s="13">
        <f>VLOOKUP(A105,'2018 General'!E113:W409,19)</f>
        <v>3</v>
      </c>
      <c r="F105" s="12">
        <f t="shared" si="5"/>
        <v>3</v>
      </c>
      <c r="G105">
        <f t="shared" si="6"/>
        <v>1</v>
      </c>
      <c r="H105">
        <f t="shared" si="7"/>
        <v>0</v>
      </c>
      <c r="I105">
        <f t="shared" si="4"/>
        <v>0</v>
      </c>
      <c r="J105">
        <v>0</v>
      </c>
    </row>
    <row r="106" spans="1:10" x14ac:dyDescent="0.35">
      <c r="A106" t="s">
        <v>109</v>
      </c>
      <c r="B106" s="13">
        <f>VLOOKUP(A106,'2016 Primary'!E114:W410,19)</f>
        <v>3</v>
      </c>
      <c r="C106" s="13">
        <f>VLOOKUP(A106,'2016 General'!E114:W410,19)</f>
        <v>2</v>
      </c>
      <c r="D106" s="13">
        <f>VLOOKUP(A106,'2018 Primary'!E114:W410,19)</f>
        <v>3</v>
      </c>
      <c r="E106" s="13">
        <f>VLOOKUP(A106,'2018 General'!E114:W410,19)</f>
        <v>3</v>
      </c>
      <c r="F106" s="12">
        <f t="shared" si="5"/>
        <v>2.75</v>
      </c>
      <c r="G106">
        <f t="shared" si="6"/>
        <v>0</v>
      </c>
      <c r="H106">
        <f t="shared" si="7"/>
        <v>1</v>
      </c>
      <c r="I106">
        <f t="shared" si="4"/>
        <v>0</v>
      </c>
      <c r="J106">
        <v>0</v>
      </c>
    </row>
    <row r="107" spans="1:10" x14ac:dyDescent="0.35">
      <c r="A107" t="s">
        <v>110</v>
      </c>
      <c r="B107" s="13">
        <f>VLOOKUP(A107,'2016 Primary'!E115:W411,19)</f>
        <v>2</v>
      </c>
      <c r="C107" s="13">
        <f>VLOOKUP(A107,'2016 General'!E115:W411,19)</f>
        <v>2</v>
      </c>
      <c r="D107" s="13">
        <f>VLOOKUP(A107,'2018 Primary'!E115:W411,19)</f>
        <v>2</v>
      </c>
      <c r="E107" s="13">
        <f>VLOOKUP(A107,'2018 General'!E115:W411,19)</f>
        <v>3</v>
      </c>
      <c r="F107" s="12">
        <f t="shared" si="5"/>
        <v>2.25</v>
      </c>
      <c r="G107">
        <f t="shared" si="6"/>
        <v>0</v>
      </c>
      <c r="H107">
        <f t="shared" si="7"/>
        <v>1</v>
      </c>
      <c r="I107">
        <f t="shared" si="4"/>
        <v>0</v>
      </c>
      <c r="J107">
        <v>0</v>
      </c>
    </row>
    <row r="108" spans="1:10" x14ac:dyDescent="0.35">
      <c r="A108" t="s">
        <v>111</v>
      </c>
      <c r="B108" s="13">
        <f>VLOOKUP(A108,'2016 Primary'!E116:W412,19)</f>
        <v>3</v>
      </c>
      <c r="C108" s="13">
        <f>VLOOKUP(A108,'2016 General'!E116:W412,19)</f>
        <v>3</v>
      </c>
      <c r="D108" s="13">
        <f>VLOOKUP(A108,'2018 Primary'!E116:W412,19)</f>
        <v>3</v>
      </c>
      <c r="E108" s="13">
        <f>VLOOKUP(A108,'2018 General'!E116:W412,19)</f>
        <v>3</v>
      </c>
      <c r="F108" s="12">
        <f t="shared" si="5"/>
        <v>3</v>
      </c>
      <c r="G108">
        <f t="shared" si="6"/>
        <v>1</v>
      </c>
      <c r="H108">
        <f t="shared" si="7"/>
        <v>0</v>
      </c>
      <c r="I108">
        <f t="shared" si="4"/>
        <v>0</v>
      </c>
      <c r="J108">
        <v>0</v>
      </c>
    </row>
    <row r="109" spans="1:10" x14ac:dyDescent="0.35">
      <c r="A109" t="s">
        <v>112</v>
      </c>
      <c r="B109" s="13">
        <f>VLOOKUP(A109,'2016 Primary'!E117:W413,19)</f>
        <v>3</v>
      </c>
      <c r="C109" s="13">
        <f>VLOOKUP(A109,'2016 General'!E117:W413,19)</f>
        <v>3</v>
      </c>
      <c r="D109" s="13">
        <f>VLOOKUP(A109,'2018 Primary'!E117:W413,19)</f>
        <v>3</v>
      </c>
      <c r="E109" s="13">
        <f>VLOOKUP(A109,'2018 General'!E117:W413,19)</f>
        <v>3</v>
      </c>
      <c r="F109" s="12">
        <f t="shared" si="5"/>
        <v>3</v>
      </c>
      <c r="G109">
        <f t="shared" si="6"/>
        <v>1</v>
      </c>
      <c r="H109">
        <f t="shared" si="7"/>
        <v>0</v>
      </c>
      <c r="I109">
        <f t="shared" si="4"/>
        <v>0</v>
      </c>
      <c r="J109">
        <v>0</v>
      </c>
    </row>
    <row r="110" spans="1:10" x14ac:dyDescent="0.35">
      <c r="A110" t="s">
        <v>113</v>
      </c>
      <c r="B110" s="13">
        <f>VLOOKUP(A110,'2016 Primary'!E118:W414,19)</f>
        <v>2</v>
      </c>
      <c r="C110" s="13">
        <f>VLOOKUP(A110,'2016 General'!E118:W414,19)</f>
        <v>2</v>
      </c>
      <c r="D110" s="13">
        <f>VLOOKUP(A110,'2018 Primary'!E118:W414,19)</f>
        <v>2</v>
      </c>
      <c r="E110" s="13">
        <f>VLOOKUP(A110,'2018 General'!E118:W414,19)</f>
        <v>3</v>
      </c>
      <c r="F110" s="12">
        <f t="shared" si="5"/>
        <v>2.25</v>
      </c>
      <c r="G110">
        <f t="shared" si="6"/>
        <v>0</v>
      </c>
      <c r="H110">
        <f t="shared" si="7"/>
        <v>1</v>
      </c>
      <c r="I110">
        <f t="shared" si="4"/>
        <v>0</v>
      </c>
      <c r="J110">
        <v>0</v>
      </c>
    </row>
    <row r="111" spans="1:10" x14ac:dyDescent="0.35">
      <c r="A111" t="s">
        <v>114</v>
      </c>
      <c r="B111" s="13">
        <f>VLOOKUP(A111,'2016 Primary'!E119:W415,19)</f>
        <v>2</v>
      </c>
      <c r="C111" s="13">
        <f>VLOOKUP(A111,'2016 General'!E119:W415,19)</f>
        <v>1</v>
      </c>
      <c r="D111" s="13">
        <f>VLOOKUP(A111,'2018 Primary'!E119:W415,19)</f>
        <v>2</v>
      </c>
      <c r="E111" s="13">
        <f>VLOOKUP(A111,'2018 General'!E119:W415,19)</f>
        <v>2</v>
      </c>
      <c r="F111" s="12">
        <f t="shared" si="5"/>
        <v>1.75</v>
      </c>
      <c r="G111">
        <f t="shared" si="6"/>
        <v>0</v>
      </c>
      <c r="H111">
        <f t="shared" si="7"/>
        <v>1</v>
      </c>
      <c r="I111">
        <f t="shared" si="4"/>
        <v>0</v>
      </c>
      <c r="J111">
        <v>0</v>
      </c>
    </row>
    <row r="112" spans="1:10" x14ac:dyDescent="0.35">
      <c r="A112" t="s">
        <v>115</v>
      </c>
      <c r="B112" s="13">
        <f>VLOOKUP(A112,'2016 Primary'!E120:W416,19)</f>
        <v>3</v>
      </c>
      <c r="C112" s="13">
        <f>VLOOKUP(A112,'2016 General'!E120:W416,19)</f>
        <v>3</v>
      </c>
      <c r="D112" s="13">
        <f>VLOOKUP(A112,'2018 Primary'!E120:W416,19)</f>
        <v>3</v>
      </c>
      <c r="E112" s="13">
        <f>VLOOKUP(A112,'2018 General'!E120:W416,19)</f>
        <v>3</v>
      </c>
      <c r="F112" s="12">
        <f t="shared" si="5"/>
        <v>3</v>
      </c>
      <c r="G112">
        <f t="shared" si="6"/>
        <v>1</v>
      </c>
      <c r="H112">
        <f t="shared" si="7"/>
        <v>0</v>
      </c>
      <c r="I112">
        <f t="shared" si="4"/>
        <v>0</v>
      </c>
      <c r="J112">
        <v>0</v>
      </c>
    </row>
    <row r="113" spans="1:10" x14ac:dyDescent="0.35">
      <c r="A113" t="s">
        <v>116</v>
      </c>
      <c r="B113" s="13">
        <f>VLOOKUP(A113,'2016 Primary'!E121:W417,19)</f>
        <v>1</v>
      </c>
      <c r="C113" s="13">
        <f>VLOOKUP(A113,'2016 General'!E121:W417,19)</f>
        <v>1</v>
      </c>
      <c r="D113" s="13">
        <f>VLOOKUP(A113,'2018 Primary'!E121:W417,19)</f>
        <v>2</v>
      </c>
      <c r="E113" s="13">
        <f>VLOOKUP(A113,'2018 General'!E121:W417,19)</f>
        <v>2</v>
      </c>
      <c r="F113" s="12">
        <f t="shared" si="5"/>
        <v>1.5</v>
      </c>
      <c r="G113">
        <f t="shared" si="6"/>
        <v>0</v>
      </c>
      <c r="H113">
        <f t="shared" si="7"/>
        <v>0</v>
      </c>
      <c r="I113">
        <f t="shared" si="4"/>
        <v>1</v>
      </c>
      <c r="J113">
        <v>0</v>
      </c>
    </row>
    <row r="114" spans="1:10" x14ac:dyDescent="0.35">
      <c r="A114" t="s">
        <v>117</v>
      </c>
      <c r="B114" s="13">
        <f>VLOOKUP(A114,'2016 Primary'!E122:W418,19)</f>
        <v>2</v>
      </c>
      <c r="C114" s="13">
        <f>VLOOKUP(A114,'2016 General'!E122:W418,19)</f>
        <v>3</v>
      </c>
      <c r="D114" s="13">
        <f>VLOOKUP(A114,'2018 Primary'!E122:W418,19)</f>
        <v>3</v>
      </c>
      <c r="E114" s="13">
        <f>VLOOKUP(A114,'2018 General'!E122:W418,19)</f>
        <v>3</v>
      </c>
      <c r="F114" s="12">
        <f t="shared" si="5"/>
        <v>2.75</v>
      </c>
      <c r="G114">
        <f t="shared" si="6"/>
        <v>0</v>
      </c>
      <c r="H114">
        <f t="shared" si="7"/>
        <v>1</v>
      </c>
      <c r="I114">
        <f t="shared" si="4"/>
        <v>0</v>
      </c>
      <c r="J114">
        <v>0</v>
      </c>
    </row>
    <row r="115" spans="1:10" x14ac:dyDescent="0.35">
      <c r="A115" t="s">
        <v>118</v>
      </c>
      <c r="B115" s="13">
        <f>VLOOKUP(A115,'2016 Primary'!E123:W419,19)</f>
        <v>2</v>
      </c>
      <c r="C115" s="13">
        <f>VLOOKUP(A115,'2016 General'!E123:W419,19)</f>
        <v>2</v>
      </c>
      <c r="D115" s="13">
        <f>VLOOKUP(A115,'2018 Primary'!E123:W419,19)</f>
        <v>2</v>
      </c>
      <c r="E115" s="13">
        <f>VLOOKUP(A115,'2018 General'!E123:W419,19)</f>
        <v>3</v>
      </c>
      <c r="F115" s="12">
        <f t="shared" si="5"/>
        <v>2.25</v>
      </c>
      <c r="G115">
        <f t="shared" si="6"/>
        <v>0</v>
      </c>
      <c r="H115">
        <f t="shared" si="7"/>
        <v>1</v>
      </c>
      <c r="I115">
        <f t="shared" si="4"/>
        <v>0</v>
      </c>
      <c r="J115">
        <v>0</v>
      </c>
    </row>
    <row r="116" spans="1:10" x14ac:dyDescent="0.35">
      <c r="A116" t="s">
        <v>119</v>
      </c>
      <c r="B116" s="13">
        <f>VLOOKUP(A116,'2016 Primary'!E124:W420,19)</f>
        <v>2</v>
      </c>
      <c r="C116" s="13">
        <f>VLOOKUP(A116,'2016 General'!E124:W420,19)</f>
        <v>2</v>
      </c>
      <c r="D116" s="13">
        <f>VLOOKUP(A116,'2018 Primary'!E124:W420,19)</f>
        <v>3</v>
      </c>
      <c r="E116" s="13">
        <f>VLOOKUP(A116,'2018 General'!E124:W420,19)</f>
        <v>3</v>
      </c>
      <c r="F116" s="12">
        <f t="shared" si="5"/>
        <v>2.5</v>
      </c>
      <c r="G116">
        <f t="shared" si="6"/>
        <v>0</v>
      </c>
      <c r="H116">
        <f t="shared" si="7"/>
        <v>0</v>
      </c>
      <c r="I116">
        <f t="shared" si="4"/>
        <v>1</v>
      </c>
      <c r="J116">
        <v>0</v>
      </c>
    </row>
    <row r="117" spans="1:10" x14ac:dyDescent="0.35">
      <c r="A117" t="s">
        <v>120</v>
      </c>
      <c r="B117" s="13">
        <f>VLOOKUP(A117,'2016 Primary'!E125:W421,19)</f>
        <v>2</v>
      </c>
      <c r="C117" s="13">
        <f>VLOOKUP(A117,'2016 General'!E125:W421,19)</f>
        <v>2</v>
      </c>
      <c r="D117" s="13">
        <f>VLOOKUP(A117,'2018 Primary'!E125:W421,19)</f>
        <v>2</v>
      </c>
      <c r="E117" s="13">
        <f>VLOOKUP(A117,'2018 General'!E125:W421,19)</f>
        <v>3</v>
      </c>
      <c r="F117" s="12">
        <f t="shared" si="5"/>
        <v>2.25</v>
      </c>
      <c r="G117">
        <f t="shared" si="6"/>
        <v>0</v>
      </c>
      <c r="H117">
        <f t="shared" si="7"/>
        <v>1</v>
      </c>
      <c r="I117">
        <f t="shared" si="4"/>
        <v>0</v>
      </c>
      <c r="J117">
        <v>0</v>
      </c>
    </row>
    <row r="118" spans="1:10" x14ac:dyDescent="0.35">
      <c r="A118" t="s">
        <v>121</v>
      </c>
      <c r="B118" s="13">
        <f>VLOOKUP(A118,'2016 Primary'!E126:W422,19)</f>
        <v>3</v>
      </c>
      <c r="C118" s="13">
        <f>VLOOKUP(A118,'2016 General'!E126:W422,19)</f>
        <v>2</v>
      </c>
      <c r="D118" s="13">
        <f>VLOOKUP(A118,'2018 Primary'!E126:W422,19)</f>
        <v>3</v>
      </c>
      <c r="E118" s="13">
        <f>VLOOKUP(A118,'2018 General'!E126:W422,19)</f>
        <v>3</v>
      </c>
      <c r="F118" s="12">
        <f t="shared" si="5"/>
        <v>2.75</v>
      </c>
      <c r="G118">
        <f t="shared" si="6"/>
        <v>0</v>
      </c>
      <c r="H118">
        <f t="shared" si="7"/>
        <v>1</v>
      </c>
      <c r="I118">
        <f t="shared" si="4"/>
        <v>0</v>
      </c>
      <c r="J118">
        <v>0</v>
      </c>
    </row>
    <row r="119" spans="1:10" x14ac:dyDescent="0.35">
      <c r="A119" t="s">
        <v>122</v>
      </c>
      <c r="B119" s="13">
        <f>VLOOKUP(A119,'2016 Primary'!E127:W423,19)</f>
        <v>3</v>
      </c>
      <c r="C119" s="13">
        <f>VLOOKUP(A119,'2016 General'!E127:W423,19)</f>
        <v>3</v>
      </c>
      <c r="D119" s="13">
        <f>VLOOKUP(A119,'2018 Primary'!E127:W423,19)</f>
        <v>3</v>
      </c>
      <c r="E119" s="13">
        <f>VLOOKUP(A119,'2018 General'!E127:W423,19)</f>
        <v>3</v>
      </c>
      <c r="F119" s="12">
        <f t="shared" si="5"/>
        <v>3</v>
      </c>
      <c r="G119">
        <f t="shared" si="6"/>
        <v>1</v>
      </c>
      <c r="H119">
        <f t="shared" si="7"/>
        <v>0</v>
      </c>
      <c r="I119">
        <f t="shared" si="4"/>
        <v>0</v>
      </c>
      <c r="J119">
        <v>0</v>
      </c>
    </row>
    <row r="120" spans="1:10" x14ac:dyDescent="0.35">
      <c r="A120" t="s">
        <v>123</v>
      </c>
      <c r="B120" s="13">
        <f>VLOOKUP(A120,'2016 Primary'!E128:W424,19)</f>
        <v>2</v>
      </c>
      <c r="C120" s="13">
        <f>VLOOKUP(A120,'2016 General'!E128:W424,19)</f>
        <v>3</v>
      </c>
      <c r="D120" s="13">
        <f>VLOOKUP(A120,'2018 Primary'!E128:W424,19)</f>
        <v>3</v>
      </c>
      <c r="E120" s="13">
        <f>VLOOKUP(A120,'2018 General'!E128:W424,19)</f>
        <v>3</v>
      </c>
      <c r="F120" s="12">
        <f t="shared" si="5"/>
        <v>2.75</v>
      </c>
      <c r="G120">
        <f t="shared" si="6"/>
        <v>0</v>
      </c>
      <c r="H120">
        <f t="shared" si="7"/>
        <v>1</v>
      </c>
      <c r="I120">
        <f t="shared" si="4"/>
        <v>0</v>
      </c>
      <c r="J120">
        <v>0</v>
      </c>
    </row>
    <row r="121" spans="1:10" x14ac:dyDescent="0.35">
      <c r="A121" t="s">
        <v>124</v>
      </c>
      <c r="B121" s="13">
        <f>VLOOKUP(A121,'2016 Primary'!E129:W425,19)</f>
        <v>3</v>
      </c>
      <c r="C121" s="13">
        <f>VLOOKUP(A121,'2016 General'!E129:W425,19)</f>
        <v>2</v>
      </c>
      <c r="D121" s="13">
        <f>VLOOKUP(A121,'2018 Primary'!E129:W425,19)</f>
        <v>3</v>
      </c>
      <c r="E121" s="13">
        <f>VLOOKUP(A121,'2018 General'!E129:W425,19)</f>
        <v>3</v>
      </c>
      <c r="F121" s="12">
        <f t="shared" si="5"/>
        <v>2.75</v>
      </c>
      <c r="G121">
        <f t="shared" si="6"/>
        <v>0</v>
      </c>
      <c r="H121">
        <f t="shared" si="7"/>
        <v>1</v>
      </c>
      <c r="I121">
        <f t="shared" si="4"/>
        <v>0</v>
      </c>
      <c r="J121">
        <v>0</v>
      </c>
    </row>
    <row r="122" spans="1:10" x14ac:dyDescent="0.35">
      <c r="A122" t="s">
        <v>125</v>
      </c>
      <c r="B122" s="13">
        <f>VLOOKUP(A122,'2016 Primary'!E130:W426,19)</f>
        <v>3</v>
      </c>
      <c r="C122" s="13">
        <f>VLOOKUP(A122,'2016 General'!E130:W426,19)</f>
        <v>3</v>
      </c>
      <c r="D122" s="13">
        <f>VLOOKUP(A122,'2018 Primary'!E130:W426,19)</f>
        <v>3</v>
      </c>
      <c r="E122" s="13">
        <f>VLOOKUP(A122,'2018 General'!E130:W426,19)</f>
        <v>3</v>
      </c>
      <c r="F122" s="12">
        <f t="shared" si="5"/>
        <v>3</v>
      </c>
      <c r="G122">
        <f t="shared" si="6"/>
        <v>1</v>
      </c>
      <c r="H122">
        <f t="shared" si="7"/>
        <v>0</v>
      </c>
      <c r="I122">
        <f t="shared" si="4"/>
        <v>0</v>
      </c>
      <c r="J122">
        <v>0</v>
      </c>
    </row>
    <row r="123" spans="1:10" x14ac:dyDescent="0.35">
      <c r="A123" t="s">
        <v>126</v>
      </c>
      <c r="B123" s="13">
        <f>VLOOKUP(A123,'2016 Primary'!E131:W427,19)</f>
        <v>1</v>
      </c>
      <c r="C123" s="13">
        <f>VLOOKUP(A123,'2016 General'!E131:W427,19)</f>
        <v>2</v>
      </c>
      <c r="D123" s="13">
        <f>VLOOKUP(A123,'2018 Primary'!E131:W427,19)</f>
        <v>2</v>
      </c>
      <c r="E123" s="13">
        <f>VLOOKUP(A123,'2018 General'!E131:W427,19)</f>
        <v>3</v>
      </c>
      <c r="F123" s="12">
        <f t="shared" si="5"/>
        <v>2</v>
      </c>
      <c r="G123">
        <v>0</v>
      </c>
      <c r="H123">
        <f t="shared" si="7"/>
        <v>0</v>
      </c>
      <c r="I123">
        <f t="shared" si="4"/>
        <v>0</v>
      </c>
      <c r="J123">
        <v>1</v>
      </c>
    </row>
    <row r="124" spans="1:10" x14ac:dyDescent="0.35">
      <c r="A124" t="s">
        <v>127</v>
      </c>
      <c r="B124" s="13">
        <f>VLOOKUP(A124,'2016 Primary'!E132:W428,19)</f>
        <v>2</v>
      </c>
      <c r="C124" s="13">
        <f>VLOOKUP(A124,'2016 General'!E132:W428,19)</f>
        <v>2</v>
      </c>
      <c r="D124" s="13">
        <f>VLOOKUP(A124,'2018 Primary'!E132:W428,19)</f>
        <v>2</v>
      </c>
      <c r="E124" s="13">
        <f>VLOOKUP(A124,'2018 General'!E132:W428,19)</f>
        <v>3</v>
      </c>
      <c r="F124" s="12">
        <f t="shared" si="5"/>
        <v>2.25</v>
      </c>
      <c r="G124">
        <f t="shared" si="6"/>
        <v>0</v>
      </c>
      <c r="H124">
        <f t="shared" si="7"/>
        <v>1</v>
      </c>
      <c r="I124">
        <f t="shared" si="4"/>
        <v>0</v>
      </c>
      <c r="J124">
        <v>0</v>
      </c>
    </row>
    <row r="125" spans="1:10" x14ac:dyDescent="0.35">
      <c r="A125" t="s">
        <v>128</v>
      </c>
      <c r="B125" s="13">
        <f>VLOOKUP(A125,'2016 Primary'!E133:W429,19)</f>
        <v>2</v>
      </c>
      <c r="C125" s="13">
        <f>VLOOKUP(A125,'2016 General'!E133:W429,19)</f>
        <v>2</v>
      </c>
      <c r="D125" s="13">
        <f>VLOOKUP(A125,'2018 Primary'!E133:W429,19)</f>
        <v>3</v>
      </c>
      <c r="E125" s="13">
        <f>VLOOKUP(A125,'2018 General'!E133:W429,19)</f>
        <v>3</v>
      </c>
      <c r="F125" s="12">
        <f t="shared" si="5"/>
        <v>2.5</v>
      </c>
      <c r="G125">
        <f t="shared" si="6"/>
        <v>0</v>
      </c>
      <c r="H125">
        <f t="shared" si="7"/>
        <v>0</v>
      </c>
      <c r="I125">
        <f t="shared" si="4"/>
        <v>1</v>
      </c>
      <c r="J125">
        <v>0</v>
      </c>
    </row>
    <row r="126" spans="1:10" x14ac:dyDescent="0.35">
      <c r="A126" t="s">
        <v>129</v>
      </c>
      <c r="B126" s="13">
        <f>VLOOKUP(A126,'2016 Primary'!E134:W430,19)</f>
        <v>3</v>
      </c>
      <c r="C126" s="13">
        <f>VLOOKUP(A126,'2016 General'!E134:W430,19)</f>
        <v>2</v>
      </c>
      <c r="D126" s="13">
        <f>VLOOKUP(A126,'2018 Primary'!E134:W430,19)</f>
        <v>3</v>
      </c>
      <c r="E126" s="13">
        <f>VLOOKUP(A126,'2018 General'!E134:W430,19)</f>
        <v>3</v>
      </c>
      <c r="F126" s="12">
        <f t="shared" si="5"/>
        <v>2.75</v>
      </c>
      <c r="G126">
        <f t="shared" si="6"/>
        <v>0</v>
      </c>
      <c r="H126">
        <f t="shared" si="7"/>
        <v>1</v>
      </c>
      <c r="I126">
        <f t="shared" si="4"/>
        <v>0</v>
      </c>
      <c r="J126">
        <v>0</v>
      </c>
    </row>
    <row r="127" spans="1:10" x14ac:dyDescent="0.35">
      <c r="A127" t="s">
        <v>130</v>
      </c>
      <c r="B127" s="13">
        <f>VLOOKUP(A127,'2016 Primary'!E135:W431,19)</f>
        <v>2</v>
      </c>
      <c r="C127" s="13">
        <f>VLOOKUP(A127,'2016 General'!E135:W431,19)</f>
        <v>2</v>
      </c>
      <c r="D127" s="13">
        <f>VLOOKUP(A127,'2018 Primary'!E135:W431,19)</f>
        <v>2</v>
      </c>
      <c r="E127" s="13">
        <f>VLOOKUP(A127,'2018 General'!E135:W431,19)</f>
        <v>3</v>
      </c>
      <c r="F127" s="12">
        <f t="shared" si="5"/>
        <v>2.25</v>
      </c>
      <c r="G127">
        <f t="shared" si="6"/>
        <v>0</v>
      </c>
      <c r="H127">
        <f t="shared" si="7"/>
        <v>1</v>
      </c>
      <c r="I127">
        <f t="shared" si="4"/>
        <v>0</v>
      </c>
      <c r="J127">
        <v>0</v>
      </c>
    </row>
    <row r="128" spans="1:10" x14ac:dyDescent="0.35">
      <c r="A128" t="s">
        <v>131</v>
      </c>
      <c r="B128" s="13">
        <f>VLOOKUP(A128,'2016 Primary'!E136:W432,19)</f>
        <v>3</v>
      </c>
      <c r="C128" s="13">
        <f>VLOOKUP(A128,'2016 General'!E136:W432,19)</f>
        <v>2</v>
      </c>
      <c r="D128" s="13">
        <f>VLOOKUP(A128,'2018 Primary'!E136:W432,19)</f>
        <v>3</v>
      </c>
      <c r="E128" s="13">
        <f>VLOOKUP(A128,'2018 General'!E136:W432,19)</f>
        <v>3</v>
      </c>
      <c r="F128" s="12">
        <f t="shared" si="5"/>
        <v>2.75</v>
      </c>
      <c r="G128">
        <f t="shared" si="6"/>
        <v>0</v>
      </c>
      <c r="H128">
        <f t="shared" si="7"/>
        <v>1</v>
      </c>
      <c r="I128">
        <f t="shared" si="4"/>
        <v>0</v>
      </c>
      <c r="J128">
        <v>0</v>
      </c>
    </row>
    <row r="129" spans="1:10" x14ac:dyDescent="0.35">
      <c r="A129" t="s">
        <v>132</v>
      </c>
      <c r="B129" s="13">
        <f>VLOOKUP(A129,'2016 Primary'!E137:W433,19)</f>
        <v>3</v>
      </c>
      <c r="C129" s="13">
        <f>VLOOKUP(A129,'2016 General'!E137:W433,19)</f>
        <v>3</v>
      </c>
      <c r="D129" s="13">
        <f>VLOOKUP(A129,'2018 Primary'!E137:W433,19)</f>
        <v>3</v>
      </c>
      <c r="E129" s="13">
        <f>VLOOKUP(A129,'2018 General'!E137:W433,19)</f>
        <v>3</v>
      </c>
      <c r="F129" s="12">
        <f t="shared" si="5"/>
        <v>3</v>
      </c>
      <c r="G129">
        <f t="shared" si="6"/>
        <v>1</v>
      </c>
      <c r="H129">
        <f t="shared" si="7"/>
        <v>0</v>
      </c>
      <c r="I129">
        <f t="shared" si="4"/>
        <v>0</v>
      </c>
      <c r="J129">
        <v>0</v>
      </c>
    </row>
    <row r="130" spans="1:10" x14ac:dyDescent="0.35">
      <c r="A130" t="s">
        <v>133</v>
      </c>
      <c r="B130" s="13">
        <f>VLOOKUP(A130,'2016 Primary'!E138:W434,19)</f>
        <v>2</v>
      </c>
      <c r="C130" s="13">
        <f>VLOOKUP(A130,'2016 General'!E138:W434,19)</f>
        <v>2</v>
      </c>
      <c r="D130" s="13">
        <f>VLOOKUP(A130,'2018 Primary'!E138:W434,19)</f>
        <v>2</v>
      </c>
      <c r="E130" s="13">
        <f>VLOOKUP(A130,'2018 General'!E138:W434,19)</f>
        <v>3</v>
      </c>
      <c r="F130" s="12">
        <f t="shared" si="5"/>
        <v>2.25</v>
      </c>
      <c r="G130">
        <f t="shared" si="6"/>
        <v>0</v>
      </c>
      <c r="H130">
        <f t="shared" si="7"/>
        <v>1</v>
      </c>
      <c r="I130">
        <f t="shared" ref="I130:I193" si="8">IF(F130=1.5,1,IF(F130=2.5,1,0))</f>
        <v>0</v>
      </c>
      <c r="J130">
        <v>0</v>
      </c>
    </row>
    <row r="131" spans="1:10" x14ac:dyDescent="0.35">
      <c r="A131" t="s">
        <v>134</v>
      </c>
      <c r="B131" s="13">
        <f>VLOOKUP(A131,'2016 Primary'!E139:W435,19)</f>
        <v>2</v>
      </c>
      <c r="C131" s="13">
        <f>VLOOKUP(A131,'2016 General'!E139:W435,19)</f>
        <v>2</v>
      </c>
      <c r="D131" s="13">
        <f>VLOOKUP(A131,'2018 Primary'!E139:W435,19)</f>
        <v>2</v>
      </c>
      <c r="E131" s="13">
        <f>VLOOKUP(A131,'2018 General'!E139:W435,19)</f>
        <v>3</v>
      </c>
      <c r="F131" s="12">
        <f t="shared" ref="F131:F194" si="9">AVERAGE(B131:E131)</f>
        <v>2.25</v>
      </c>
      <c r="G131">
        <f t="shared" ref="G131:G194" si="10">IF(F131=1,1,IF(F131=2,1,IF(F131=3,1,0)))</f>
        <v>0</v>
      </c>
      <c r="H131">
        <f t="shared" ref="H131:H194" si="11">IF(F131=1.25,1,IF(F131=1.75,1,IF(F131=2.25,1,IF(F131=2.75,1,0))))</f>
        <v>1</v>
      </c>
      <c r="I131">
        <f t="shared" si="8"/>
        <v>0</v>
      </c>
      <c r="J131">
        <v>0</v>
      </c>
    </row>
    <row r="132" spans="1:10" x14ac:dyDescent="0.35">
      <c r="A132" t="s">
        <v>135</v>
      </c>
      <c r="B132" s="13">
        <f>VLOOKUP(A132,'2016 Primary'!E140:W436,19)</f>
        <v>1</v>
      </c>
      <c r="C132" s="13">
        <f>VLOOKUP(A132,'2016 General'!E140:W436,19)</f>
        <v>1</v>
      </c>
      <c r="D132" s="13">
        <f>VLOOKUP(A132,'2018 Primary'!E140:W436,19)</f>
        <v>1</v>
      </c>
      <c r="E132" s="13">
        <f>VLOOKUP(A132,'2018 General'!E140:W436,19)</f>
        <v>1</v>
      </c>
      <c r="F132" s="12">
        <f t="shared" si="9"/>
        <v>1</v>
      </c>
      <c r="G132">
        <f t="shared" si="10"/>
        <v>1</v>
      </c>
      <c r="H132">
        <f t="shared" si="11"/>
        <v>0</v>
      </c>
      <c r="I132">
        <f t="shared" si="8"/>
        <v>0</v>
      </c>
      <c r="J132">
        <v>0</v>
      </c>
    </row>
    <row r="133" spans="1:10" x14ac:dyDescent="0.35">
      <c r="A133" t="s">
        <v>136</v>
      </c>
      <c r="B133" s="13">
        <f>VLOOKUP(A133,'2016 Primary'!E141:W437,19)</f>
        <v>3</v>
      </c>
      <c r="C133" s="13">
        <f>VLOOKUP(A133,'2016 General'!E141:W437,19)</f>
        <v>3</v>
      </c>
      <c r="D133" s="13">
        <f>VLOOKUP(A133,'2018 Primary'!E141:W437,19)</f>
        <v>3</v>
      </c>
      <c r="E133" s="13">
        <f>VLOOKUP(A133,'2018 General'!E141:W437,19)</f>
        <v>3</v>
      </c>
      <c r="F133" s="12">
        <f t="shared" si="9"/>
        <v>3</v>
      </c>
      <c r="G133">
        <f t="shared" si="10"/>
        <v>1</v>
      </c>
      <c r="H133">
        <f t="shared" si="11"/>
        <v>0</v>
      </c>
      <c r="I133">
        <f t="shared" si="8"/>
        <v>0</v>
      </c>
      <c r="J133">
        <v>0</v>
      </c>
    </row>
    <row r="134" spans="1:10" x14ac:dyDescent="0.35">
      <c r="A134" t="s">
        <v>137</v>
      </c>
      <c r="B134" s="13">
        <f>VLOOKUP(A134,'2016 Primary'!E142:W438,19)</f>
        <v>1</v>
      </c>
      <c r="C134" s="13">
        <f>VLOOKUP(A134,'2016 General'!E142:W438,19)</f>
        <v>1</v>
      </c>
      <c r="D134" s="13">
        <f>VLOOKUP(A134,'2018 Primary'!E142:W438,19)</f>
        <v>2</v>
      </c>
      <c r="E134" s="13">
        <f>VLOOKUP(A134,'2018 General'!E142:W438,19)</f>
        <v>1</v>
      </c>
      <c r="F134" s="12">
        <f t="shared" si="9"/>
        <v>1.25</v>
      </c>
      <c r="G134">
        <f t="shared" si="10"/>
        <v>0</v>
      </c>
      <c r="H134">
        <f t="shared" si="11"/>
        <v>1</v>
      </c>
      <c r="I134">
        <f t="shared" si="8"/>
        <v>0</v>
      </c>
      <c r="J134">
        <v>0</v>
      </c>
    </row>
    <row r="135" spans="1:10" x14ac:dyDescent="0.35">
      <c r="A135" t="s">
        <v>138</v>
      </c>
      <c r="B135" s="13">
        <f>VLOOKUP(A135,'2016 Primary'!E143:W439,19)</f>
        <v>3</v>
      </c>
      <c r="C135" s="13">
        <f>VLOOKUP(A135,'2016 General'!E143:W439,19)</f>
        <v>3</v>
      </c>
      <c r="D135" s="13">
        <f>VLOOKUP(A135,'2018 Primary'!E143:W439,19)</f>
        <v>3</v>
      </c>
      <c r="E135" s="13">
        <f>VLOOKUP(A135,'2018 General'!E143:W439,19)</f>
        <v>3</v>
      </c>
      <c r="F135" s="12">
        <f t="shared" si="9"/>
        <v>3</v>
      </c>
      <c r="G135">
        <f t="shared" si="10"/>
        <v>1</v>
      </c>
      <c r="H135">
        <f t="shared" si="11"/>
        <v>0</v>
      </c>
      <c r="I135">
        <f t="shared" si="8"/>
        <v>0</v>
      </c>
      <c r="J135">
        <v>0</v>
      </c>
    </row>
    <row r="136" spans="1:10" x14ac:dyDescent="0.35">
      <c r="A136" t="s">
        <v>139</v>
      </c>
      <c r="B136" s="13">
        <f>VLOOKUP(A136,'2016 Primary'!E144:W440,19)</f>
        <v>2</v>
      </c>
      <c r="C136" s="13">
        <f>VLOOKUP(A136,'2016 General'!E144:W440,19)</f>
        <v>2</v>
      </c>
      <c r="D136" s="13">
        <f>VLOOKUP(A136,'2018 Primary'!E144:W440,19)</f>
        <v>2</v>
      </c>
      <c r="E136" s="13">
        <f>VLOOKUP(A136,'2018 General'!E144:W440,19)</f>
        <v>2</v>
      </c>
      <c r="F136" s="12">
        <f t="shared" si="9"/>
        <v>2</v>
      </c>
      <c r="G136">
        <f t="shared" si="10"/>
        <v>1</v>
      </c>
      <c r="H136">
        <f t="shared" si="11"/>
        <v>0</v>
      </c>
      <c r="I136">
        <f t="shared" si="8"/>
        <v>0</v>
      </c>
      <c r="J136">
        <v>0</v>
      </c>
    </row>
    <row r="137" spans="1:10" x14ac:dyDescent="0.35">
      <c r="A137" t="s">
        <v>140</v>
      </c>
      <c r="B137" s="13">
        <f>VLOOKUP(A137,'2016 Primary'!E145:W441,19)</f>
        <v>2</v>
      </c>
      <c r="C137" s="13">
        <f>VLOOKUP(A137,'2016 General'!E145:W441,19)</f>
        <v>2</v>
      </c>
      <c r="D137" s="13">
        <f>VLOOKUP(A137,'2018 Primary'!E145:W441,19)</f>
        <v>3</v>
      </c>
      <c r="E137" s="13">
        <f>VLOOKUP(A137,'2018 General'!E145:W441,19)</f>
        <v>3</v>
      </c>
      <c r="F137" s="12">
        <f t="shared" si="9"/>
        <v>2.5</v>
      </c>
      <c r="G137">
        <f t="shared" si="10"/>
        <v>0</v>
      </c>
      <c r="H137">
        <f t="shared" si="11"/>
        <v>0</v>
      </c>
      <c r="I137">
        <f t="shared" si="8"/>
        <v>1</v>
      </c>
      <c r="J137">
        <v>0</v>
      </c>
    </row>
    <row r="138" spans="1:10" x14ac:dyDescent="0.35">
      <c r="A138" t="s">
        <v>141</v>
      </c>
      <c r="B138" s="13">
        <f>VLOOKUP(A138,'2016 Primary'!E146:W442,19)</f>
        <v>2</v>
      </c>
      <c r="C138" s="13">
        <f>VLOOKUP(A138,'2016 General'!E146:W442,19)</f>
        <v>2</v>
      </c>
      <c r="D138" s="13">
        <f>VLOOKUP(A138,'2018 Primary'!E146:W442,19)</f>
        <v>2</v>
      </c>
      <c r="E138" s="13">
        <f>VLOOKUP(A138,'2018 General'!E146:W442,19)</f>
        <v>3</v>
      </c>
      <c r="F138" s="12">
        <f t="shared" si="9"/>
        <v>2.25</v>
      </c>
      <c r="G138">
        <f t="shared" si="10"/>
        <v>0</v>
      </c>
      <c r="H138">
        <f t="shared" si="11"/>
        <v>1</v>
      </c>
      <c r="I138">
        <f t="shared" si="8"/>
        <v>0</v>
      </c>
      <c r="J138">
        <v>0</v>
      </c>
    </row>
    <row r="139" spans="1:10" x14ac:dyDescent="0.35">
      <c r="A139" t="s">
        <v>142</v>
      </c>
      <c r="B139" s="13">
        <f>VLOOKUP(A139,'2016 Primary'!E147:W443,19)</f>
        <v>3</v>
      </c>
      <c r="C139" s="13">
        <f>VLOOKUP(A139,'2016 General'!E147:W443,19)</f>
        <v>3</v>
      </c>
      <c r="D139" s="13">
        <f>VLOOKUP(A139,'2018 Primary'!E147:W443,19)</f>
        <v>3</v>
      </c>
      <c r="E139" s="13">
        <f>VLOOKUP(A139,'2018 General'!E147:W443,19)</f>
        <v>3</v>
      </c>
      <c r="F139" s="12">
        <f t="shared" si="9"/>
        <v>3</v>
      </c>
      <c r="G139">
        <f t="shared" si="10"/>
        <v>1</v>
      </c>
      <c r="H139">
        <f t="shared" si="11"/>
        <v>0</v>
      </c>
      <c r="I139">
        <f t="shared" si="8"/>
        <v>0</v>
      </c>
      <c r="J139">
        <v>0</v>
      </c>
    </row>
    <row r="140" spans="1:10" x14ac:dyDescent="0.35">
      <c r="A140" t="s">
        <v>143</v>
      </c>
      <c r="B140" s="13">
        <f>VLOOKUP(A140,'2016 Primary'!E148:W444,19)</f>
        <v>2</v>
      </c>
      <c r="C140" s="13">
        <f>VLOOKUP(A140,'2016 General'!E148:W444,19)</f>
        <v>2</v>
      </c>
      <c r="D140" s="13">
        <f>VLOOKUP(A140,'2018 Primary'!E148:W444,19)</f>
        <v>2</v>
      </c>
      <c r="E140" s="13">
        <f>VLOOKUP(A140,'2018 General'!E148:W444,19)</f>
        <v>3</v>
      </c>
      <c r="F140" s="12">
        <f t="shared" si="9"/>
        <v>2.25</v>
      </c>
      <c r="G140">
        <f t="shared" si="10"/>
        <v>0</v>
      </c>
      <c r="H140">
        <f t="shared" si="11"/>
        <v>1</v>
      </c>
      <c r="I140">
        <f t="shared" si="8"/>
        <v>0</v>
      </c>
      <c r="J140">
        <v>0</v>
      </c>
    </row>
    <row r="141" spans="1:10" x14ac:dyDescent="0.35">
      <c r="A141" t="s">
        <v>144</v>
      </c>
      <c r="B141" s="13">
        <f>VLOOKUP(A141,'2016 Primary'!E149:W445,19)</f>
        <v>3</v>
      </c>
      <c r="C141" s="13">
        <f>VLOOKUP(A141,'2016 General'!E149:W445,19)</f>
        <v>3</v>
      </c>
      <c r="D141" s="13">
        <f>VLOOKUP(A141,'2018 Primary'!E149:W445,19)</f>
        <v>3</v>
      </c>
      <c r="E141" s="13">
        <f>VLOOKUP(A141,'2018 General'!E149:W445,19)</f>
        <v>3</v>
      </c>
      <c r="F141" s="12">
        <f t="shared" si="9"/>
        <v>3</v>
      </c>
      <c r="G141">
        <f t="shared" si="10"/>
        <v>1</v>
      </c>
      <c r="H141">
        <f t="shared" si="11"/>
        <v>0</v>
      </c>
      <c r="I141">
        <f t="shared" si="8"/>
        <v>0</v>
      </c>
      <c r="J141">
        <v>0</v>
      </c>
    </row>
    <row r="142" spans="1:10" x14ac:dyDescent="0.35">
      <c r="A142" t="s">
        <v>145</v>
      </c>
      <c r="B142" s="13">
        <f>VLOOKUP(A142,'2016 Primary'!E150:W446,19)</f>
        <v>2</v>
      </c>
      <c r="C142" s="13">
        <f>VLOOKUP(A142,'2016 General'!E150:W446,19)</f>
        <v>2</v>
      </c>
      <c r="D142" s="13">
        <f>VLOOKUP(A142,'2018 Primary'!E150:W446,19)</f>
        <v>3</v>
      </c>
      <c r="E142" s="13">
        <f>VLOOKUP(A142,'2018 General'!E150:W446,19)</f>
        <v>3</v>
      </c>
      <c r="F142" s="12">
        <f t="shared" si="9"/>
        <v>2.5</v>
      </c>
      <c r="G142">
        <f t="shared" si="10"/>
        <v>0</v>
      </c>
      <c r="H142">
        <f t="shared" si="11"/>
        <v>0</v>
      </c>
      <c r="I142">
        <f t="shared" si="8"/>
        <v>1</v>
      </c>
      <c r="J142">
        <v>0</v>
      </c>
    </row>
    <row r="143" spans="1:10" x14ac:dyDescent="0.35">
      <c r="A143" t="s">
        <v>146</v>
      </c>
      <c r="B143" s="13">
        <f>VLOOKUP(A143,'2016 Primary'!E151:W447,19)</f>
        <v>3</v>
      </c>
      <c r="C143" s="13">
        <f>VLOOKUP(A143,'2016 General'!E151:W447,19)</f>
        <v>3</v>
      </c>
      <c r="D143" s="13">
        <f>VLOOKUP(A143,'2018 Primary'!E151:W447,19)</f>
        <v>3</v>
      </c>
      <c r="E143" s="13">
        <f>VLOOKUP(A143,'2018 General'!E151:W447,19)</f>
        <v>3</v>
      </c>
      <c r="F143" s="12">
        <f t="shared" si="9"/>
        <v>3</v>
      </c>
      <c r="G143">
        <f t="shared" si="10"/>
        <v>1</v>
      </c>
      <c r="H143">
        <f t="shared" si="11"/>
        <v>0</v>
      </c>
      <c r="I143">
        <f t="shared" si="8"/>
        <v>0</v>
      </c>
      <c r="J143">
        <v>0</v>
      </c>
    </row>
    <row r="144" spans="1:10" x14ac:dyDescent="0.35">
      <c r="A144" t="s">
        <v>147</v>
      </c>
      <c r="B144" s="13">
        <f>VLOOKUP(A144,'2016 Primary'!E152:W448,19)</f>
        <v>2</v>
      </c>
      <c r="C144" s="13">
        <f>VLOOKUP(A144,'2016 General'!E152:W448,19)</f>
        <v>2</v>
      </c>
      <c r="D144" s="13">
        <f>VLOOKUP(A144,'2018 Primary'!E152:W448,19)</f>
        <v>3</v>
      </c>
      <c r="E144" s="13">
        <f>VLOOKUP(A144,'2018 General'!E152:W448,19)</f>
        <v>3</v>
      </c>
      <c r="F144" s="12">
        <f t="shared" si="9"/>
        <v>2.5</v>
      </c>
      <c r="G144">
        <f t="shared" si="10"/>
        <v>0</v>
      </c>
      <c r="H144">
        <f t="shared" si="11"/>
        <v>0</v>
      </c>
      <c r="I144">
        <f t="shared" si="8"/>
        <v>1</v>
      </c>
      <c r="J144">
        <v>0</v>
      </c>
    </row>
    <row r="145" spans="1:10" x14ac:dyDescent="0.35">
      <c r="A145" t="s">
        <v>148</v>
      </c>
      <c r="B145" s="13">
        <f>VLOOKUP(A145,'2016 Primary'!E153:W449,19)</f>
        <v>1</v>
      </c>
      <c r="C145" s="13">
        <f>VLOOKUP(A145,'2016 General'!E153:W449,19)</f>
        <v>1</v>
      </c>
      <c r="D145" s="13">
        <f>VLOOKUP(A145,'2018 Primary'!E153:W449,19)</f>
        <v>1</v>
      </c>
      <c r="E145" s="13">
        <f>VLOOKUP(A145,'2018 General'!E153:W449,19)</f>
        <v>1</v>
      </c>
      <c r="F145" s="12">
        <f t="shared" si="9"/>
        <v>1</v>
      </c>
      <c r="G145">
        <f t="shared" si="10"/>
        <v>1</v>
      </c>
      <c r="H145">
        <f t="shared" si="11"/>
        <v>0</v>
      </c>
      <c r="I145">
        <f t="shared" si="8"/>
        <v>0</v>
      </c>
      <c r="J145">
        <v>0</v>
      </c>
    </row>
    <row r="146" spans="1:10" x14ac:dyDescent="0.35">
      <c r="A146" t="s">
        <v>149</v>
      </c>
      <c r="B146" s="13">
        <f>VLOOKUP(A146,'2016 Primary'!E154:W450,19)</f>
        <v>2</v>
      </c>
      <c r="C146" s="13">
        <f>VLOOKUP(A146,'2016 General'!E154:W450,19)</f>
        <v>2</v>
      </c>
      <c r="D146" s="13">
        <f>VLOOKUP(A146,'2018 Primary'!E154:W450,19)</f>
        <v>2</v>
      </c>
      <c r="E146" s="13">
        <f>VLOOKUP(A146,'2018 General'!E154:W450,19)</f>
        <v>2</v>
      </c>
      <c r="F146" s="12">
        <f t="shared" si="9"/>
        <v>2</v>
      </c>
      <c r="G146">
        <f t="shared" si="10"/>
        <v>1</v>
      </c>
      <c r="H146">
        <f t="shared" si="11"/>
        <v>0</v>
      </c>
      <c r="I146">
        <f t="shared" si="8"/>
        <v>0</v>
      </c>
      <c r="J146">
        <v>0</v>
      </c>
    </row>
    <row r="147" spans="1:10" x14ac:dyDescent="0.35">
      <c r="A147" t="s">
        <v>150</v>
      </c>
      <c r="B147" s="13">
        <f>VLOOKUP(A147,'2016 Primary'!E155:W451,19)</f>
        <v>3</v>
      </c>
      <c r="C147" s="13">
        <f>VLOOKUP(A147,'2016 General'!E155:W451,19)</f>
        <v>3</v>
      </c>
      <c r="D147" s="13">
        <f>VLOOKUP(A147,'2018 Primary'!E155:W451,19)</f>
        <v>3</v>
      </c>
      <c r="E147" s="13">
        <f>VLOOKUP(A147,'2018 General'!E155:W451,19)</f>
        <v>3</v>
      </c>
      <c r="F147" s="12">
        <f t="shared" si="9"/>
        <v>3</v>
      </c>
      <c r="G147">
        <f t="shared" si="10"/>
        <v>1</v>
      </c>
      <c r="H147">
        <f t="shared" si="11"/>
        <v>0</v>
      </c>
      <c r="I147">
        <f t="shared" si="8"/>
        <v>0</v>
      </c>
      <c r="J147">
        <v>0</v>
      </c>
    </row>
    <row r="148" spans="1:10" x14ac:dyDescent="0.35">
      <c r="A148" t="s">
        <v>151</v>
      </c>
      <c r="B148" s="13">
        <f>VLOOKUP(A148,'2016 Primary'!E156:W452,19)</f>
        <v>3</v>
      </c>
      <c r="C148" s="13">
        <f>VLOOKUP(A148,'2016 General'!E156:W452,19)</f>
        <v>3</v>
      </c>
      <c r="D148" s="13">
        <f>VLOOKUP(A148,'2018 Primary'!E156:W452,19)</f>
        <v>3</v>
      </c>
      <c r="E148" s="13">
        <f>VLOOKUP(A148,'2018 General'!E156:W452,19)</f>
        <v>3</v>
      </c>
      <c r="F148" s="12">
        <f t="shared" si="9"/>
        <v>3</v>
      </c>
      <c r="G148">
        <f t="shared" si="10"/>
        <v>1</v>
      </c>
      <c r="H148">
        <f t="shared" si="11"/>
        <v>0</v>
      </c>
      <c r="I148">
        <f t="shared" si="8"/>
        <v>0</v>
      </c>
      <c r="J148">
        <v>0</v>
      </c>
    </row>
    <row r="149" spans="1:10" x14ac:dyDescent="0.35">
      <c r="A149" t="s">
        <v>152</v>
      </c>
      <c r="B149" s="13">
        <f>VLOOKUP(A149,'2016 Primary'!E157:W453,19)</f>
        <v>3</v>
      </c>
      <c r="C149" s="13">
        <f>VLOOKUP(A149,'2016 General'!E157:W453,19)</f>
        <v>3</v>
      </c>
      <c r="D149" s="13">
        <f>VLOOKUP(A149,'2018 Primary'!E157:W453,19)</f>
        <v>3</v>
      </c>
      <c r="E149" s="13">
        <f>VLOOKUP(A149,'2018 General'!E157:W453,19)</f>
        <v>3</v>
      </c>
      <c r="F149" s="12">
        <f t="shared" si="9"/>
        <v>3</v>
      </c>
      <c r="G149">
        <f t="shared" si="10"/>
        <v>1</v>
      </c>
      <c r="H149">
        <f t="shared" si="11"/>
        <v>0</v>
      </c>
      <c r="I149">
        <f t="shared" si="8"/>
        <v>0</v>
      </c>
      <c r="J149">
        <v>0</v>
      </c>
    </row>
    <row r="150" spans="1:10" x14ac:dyDescent="0.35">
      <c r="A150" t="s">
        <v>153</v>
      </c>
      <c r="B150" s="13">
        <f>VLOOKUP(A150,'2016 Primary'!E158:W454,19)</f>
        <v>3</v>
      </c>
      <c r="C150" s="13">
        <f>VLOOKUP(A150,'2016 General'!E158:W454,19)</f>
        <v>2</v>
      </c>
      <c r="D150" s="13">
        <f>VLOOKUP(A150,'2018 Primary'!E158:W454,19)</f>
        <v>3</v>
      </c>
      <c r="E150" s="13">
        <f>VLOOKUP(A150,'2018 General'!E158:W454,19)</f>
        <v>3</v>
      </c>
      <c r="F150" s="12">
        <f t="shared" si="9"/>
        <v>2.75</v>
      </c>
      <c r="G150">
        <f t="shared" si="10"/>
        <v>0</v>
      </c>
      <c r="H150">
        <f t="shared" si="11"/>
        <v>1</v>
      </c>
      <c r="I150">
        <f t="shared" si="8"/>
        <v>0</v>
      </c>
      <c r="J150">
        <v>0</v>
      </c>
    </row>
    <row r="151" spans="1:10" x14ac:dyDescent="0.35">
      <c r="A151" t="s">
        <v>154</v>
      </c>
      <c r="B151" s="13">
        <f>VLOOKUP(A151,'2016 Primary'!E159:W455,19)</f>
        <v>3</v>
      </c>
      <c r="C151" s="13">
        <f>VLOOKUP(A151,'2016 General'!E159:W455,19)</f>
        <v>3</v>
      </c>
      <c r="D151" s="13">
        <f>VLOOKUP(A151,'2018 Primary'!E159:W455,19)</f>
        <v>3</v>
      </c>
      <c r="E151" s="13">
        <f>VLOOKUP(A151,'2018 General'!E159:W455,19)</f>
        <v>2</v>
      </c>
      <c r="F151" s="12">
        <f t="shared" si="9"/>
        <v>2.75</v>
      </c>
      <c r="G151">
        <f t="shared" si="10"/>
        <v>0</v>
      </c>
      <c r="H151">
        <f t="shared" si="11"/>
        <v>1</v>
      </c>
      <c r="I151">
        <f t="shared" si="8"/>
        <v>0</v>
      </c>
      <c r="J151">
        <v>0</v>
      </c>
    </row>
    <row r="152" spans="1:10" x14ac:dyDescent="0.35">
      <c r="A152" t="s">
        <v>155</v>
      </c>
      <c r="B152" s="13">
        <f>VLOOKUP(A152,'2016 Primary'!E160:W456,19)</f>
        <v>1</v>
      </c>
      <c r="C152" s="13">
        <f>VLOOKUP(A152,'2016 General'!E160:W456,19)</f>
        <v>2</v>
      </c>
      <c r="D152" s="13">
        <f>VLOOKUP(A152,'2018 Primary'!E160:W456,19)</f>
        <v>2</v>
      </c>
      <c r="E152" s="13">
        <f>VLOOKUP(A152,'2018 General'!E160:W456,19)</f>
        <v>2</v>
      </c>
      <c r="F152" s="12">
        <f t="shared" si="9"/>
        <v>1.75</v>
      </c>
      <c r="G152">
        <f t="shared" si="10"/>
        <v>0</v>
      </c>
      <c r="H152">
        <f t="shared" si="11"/>
        <v>1</v>
      </c>
      <c r="I152">
        <f t="shared" si="8"/>
        <v>0</v>
      </c>
      <c r="J152">
        <v>0</v>
      </c>
    </row>
    <row r="153" spans="1:10" x14ac:dyDescent="0.35">
      <c r="A153" t="s">
        <v>156</v>
      </c>
      <c r="B153" s="13">
        <f>VLOOKUP(A153,'2016 Primary'!E161:W457,19)</f>
        <v>2</v>
      </c>
      <c r="C153" s="13">
        <f>VLOOKUP(A153,'2016 General'!E161:W457,19)</f>
        <v>2</v>
      </c>
      <c r="D153" s="13">
        <f>VLOOKUP(A153,'2018 Primary'!E161:W457,19)</f>
        <v>2</v>
      </c>
      <c r="E153" s="13">
        <f>VLOOKUP(A153,'2018 General'!E161:W457,19)</f>
        <v>2</v>
      </c>
      <c r="F153" s="12">
        <f t="shared" si="9"/>
        <v>2</v>
      </c>
      <c r="G153">
        <f t="shared" si="10"/>
        <v>1</v>
      </c>
      <c r="H153">
        <f t="shared" si="11"/>
        <v>0</v>
      </c>
      <c r="I153">
        <f t="shared" si="8"/>
        <v>0</v>
      </c>
      <c r="J153">
        <v>0</v>
      </c>
    </row>
    <row r="154" spans="1:10" x14ac:dyDescent="0.35">
      <c r="A154" t="s">
        <v>157</v>
      </c>
      <c r="B154" s="13">
        <f>VLOOKUP(A154,'2016 Primary'!E162:W458,19)</f>
        <v>3</v>
      </c>
      <c r="C154" s="13">
        <f>VLOOKUP(A154,'2016 General'!E162:W458,19)</f>
        <v>3</v>
      </c>
      <c r="D154" s="13">
        <f>VLOOKUP(A154,'2018 Primary'!E162:W458,19)</f>
        <v>3</v>
      </c>
      <c r="E154" s="13">
        <f>VLOOKUP(A154,'2018 General'!E162:W458,19)</f>
        <v>3</v>
      </c>
      <c r="F154" s="12">
        <f t="shared" si="9"/>
        <v>3</v>
      </c>
      <c r="G154">
        <f t="shared" si="10"/>
        <v>1</v>
      </c>
      <c r="H154">
        <f t="shared" si="11"/>
        <v>0</v>
      </c>
      <c r="I154">
        <f t="shared" si="8"/>
        <v>0</v>
      </c>
      <c r="J154">
        <v>0</v>
      </c>
    </row>
    <row r="155" spans="1:10" x14ac:dyDescent="0.35">
      <c r="A155" t="s">
        <v>158</v>
      </c>
      <c r="B155" s="13">
        <f>VLOOKUP(A155,'2016 Primary'!E163:W459,19)</f>
        <v>3</v>
      </c>
      <c r="C155" s="13">
        <f>VLOOKUP(A155,'2016 General'!E163:W459,19)</f>
        <v>3</v>
      </c>
      <c r="D155" s="13">
        <f>VLOOKUP(A155,'2018 Primary'!E163:W459,19)</f>
        <v>2</v>
      </c>
      <c r="E155" s="13">
        <f>VLOOKUP(A155,'2018 General'!E163:W459,19)</f>
        <v>2</v>
      </c>
      <c r="F155" s="12">
        <f t="shared" si="9"/>
        <v>2.5</v>
      </c>
      <c r="G155">
        <f t="shared" si="10"/>
        <v>0</v>
      </c>
      <c r="H155">
        <f t="shared" si="11"/>
        <v>0</v>
      </c>
      <c r="I155">
        <f t="shared" si="8"/>
        <v>1</v>
      </c>
      <c r="J155">
        <v>0</v>
      </c>
    </row>
    <row r="156" spans="1:10" x14ac:dyDescent="0.35">
      <c r="A156" t="s">
        <v>159</v>
      </c>
      <c r="B156" s="13">
        <f>VLOOKUP(A156,'2016 Primary'!E164:W460,19)</f>
        <v>1</v>
      </c>
      <c r="C156" s="13">
        <f>VLOOKUP(A156,'2016 General'!E164:W460,19)</f>
        <v>1</v>
      </c>
      <c r="D156" s="13">
        <f>VLOOKUP(A156,'2018 Primary'!E164:W460,19)</f>
        <v>2</v>
      </c>
      <c r="E156" s="13">
        <f>VLOOKUP(A156,'2018 General'!E164:W460,19)</f>
        <v>2</v>
      </c>
      <c r="F156" s="12">
        <f t="shared" si="9"/>
        <v>1.5</v>
      </c>
      <c r="G156">
        <f t="shared" si="10"/>
        <v>0</v>
      </c>
      <c r="H156">
        <f t="shared" si="11"/>
        <v>0</v>
      </c>
      <c r="I156">
        <f t="shared" si="8"/>
        <v>1</v>
      </c>
      <c r="J156">
        <v>0</v>
      </c>
    </row>
    <row r="157" spans="1:10" x14ac:dyDescent="0.35">
      <c r="A157" t="s">
        <v>160</v>
      </c>
      <c r="B157" s="13">
        <f>VLOOKUP(A157,'2016 Primary'!E165:W461,19)</f>
        <v>2</v>
      </c>
      <c r="C157" s="13">
        <f>VLOOKUP(A157,'2016 General'!E165:W461,19)</f>
        <v>2</v>
      </c>
      <c r="D157" s="13">
        <f>VLOOKUP(A157,'2018 Primary'!E165:W461,19)</f>
        <v>2</v>
      </c>
      <c r="E157" s="13">
        <f>VLOOKUP(A157,'2018 General'!E165:W461,19)</f>
        <v>2</v>
      </c>
      <c r="F157" s="12">
        <f t="shared" si="9"/>
        <v>2</v>
      </c>
      <c r="G157">
        <f t="shared" si="10"/>
        <v>1</v>
      </c>
      <c r="H157">
        <f t="shared" si="11"/>
        <v>0</v>
      </c>
      <c r="I157">
        <f t="shared" si="8"/>
        <v>0</v>
      </c>
      <c r="J157">
        <v>0</v>
      </c>
    </row>
    <row r="158" spans="1:10" x14ac:dyDescent="0.35">
      <c r="A158" t="s">
        <v>161</v>
      </c>
      <c r="B158" s="13">
        <f>VLOOKUP(A158,'2016 Primary'!E166:W462,19)</f>
        <v>3</v>
      </c>
      <c r="C158" s="13">
        <f>VLOOKUP(A158,'2016 General'!E166:W462,19)</f>
        <v>2</v>
      </c>
      <c r="D158" s="13">
        <f>VLOOKUP(A158,'2018 Primary'!E166:W462,19)</f>
        <v>3</v>
      </c>
      <c r="E158" s="13">
        <f>VLOOKUP(A158,'2018 General'!E166:W462,19)</f>
        <v>2</v>
      </c>
      <c r="F158" s="12">
        <f t="shared" si="9"/>
        <v>2.5</v>
      </c>
      <c r="G158">
        <f t="shared" si="10"/>
        <v>0</v>
      </c>
      <c r="H158">
        <f t="shared" si="11"/>
        <v>0</v>
      </c>
      <c r="I158">
        <f t="shared" si="8"/>
        <v>1</v>
      </c>
      <c r="J158">
        <v>0</v>
      </c>
    </row>
    <row r="159" spans="1:10" x14ac:dyDescent="0.35">
      <c r="A159" t="s">
        <v>162</v>
      </c>
      <c r="B159" s="13">
        <f>VLOOKUP(A159,'2016 Primary'!E167:W463,19)</f>
        <v>2</v>
      </c>
      <c r="C159" s="13">
        <f>VLOOKUP(A159,'2016 General'!E167:W463,19)</f>
        <v>1</v>
      </c>
      <c r="D159" s="13">
        <f>VLOOKUP(A159,'2018 Primary'!E167:W463,19)</f>
        <v>2</v>
      </c>
      <c r="E159" s="13">
        <f>VLOOKUP(A159,'2018 General'!E167:W463,19)</f>
        <v>2</v>
      </c>
      <c r="F159" s="12">
        <f t="shared" si="9"/>
        <v>1.75</v>
      </c>
      <c r="G159">
        <f t="shared" si="10"/>
        <v>0</v>
      </c>
      <c r="H159">
        <f t="shared" si="11"/>
        <v>1</v>
      </c>
      <c r="I159">
        <f t="shared" si="8"/>
        <v>0</v>
      </c>
      <c r="J159">
        <v>0</v>
      </c>
    </row>
    <row r="160" spans="1:10" x14ac:dyDescent="0.35">
      <c r="A160" t="s">
        <v>163</v>
      </c>
      <c r="B160" s="13">
        <f>VLOOKUP(A160,'2016 Primary'!E168:W464,19)</f>
        <v>3</v>
      </c>
      <c r="C160" s="13">
        <f>VLOOKUP(A160,'2016 General'!E168:W464,19)</f>
        <v>3</v>
      </c>
      <c r="D160" s="13">
        <f>VLOOKUP(A160,'2018 Primary'!E168:W464,19)</f>
        <v>2</v>
      </c>
      <c r="E160" s="13">
        <f>VLOOKUP(A160,'2018 General'!E168:W464,19)</f>
        <v>2</v>
      </c>
      <c r="F160" s="12">
        <f t="shared" si="9"/>
        <v>2.5</v>
      </c>
      <c r="G160">
        <f t="shared" si="10"/>
        <v>0</v>
      </c>
      <c r="H160">
        <f t="shared" si="11"/>
        <v>0</v>
      </c>
      <c r="I160">
        <f t="shared" si="8"/>
        <v>1</v>
      </c>
      <c r="J160">
        <v>0</v>
      </c>
    </row>
    <row r="161" spans="1:10" x14ac:dyDescent="0.35">
      <c r="A161" t="s">
        <v>164</v>
      </c>
      <c r="B161" s="13">
        <f>VLOOKUP(A161,'2016 Primary'!E169:W465,19)</f>
        <v>3</v>
      </c>
      <c r="C161" s="13">
        <f>VLOOKUP(A161,'2016 General'!E169:W465,19)</f>
        <v>3</v>
      </c>
      <c r="D161" s="13">
        <f>VLOOKUP(A161,'2018 Primary'!E169:W465,19)</f>
        <v>2</v>
      </c>
      <c r="E161" s="13">
        <f>VLOOKUP(A161,'2018 General'!E169:W465,19)</f>
        <v>2</v>
      </c>
      <c r="F161" s="12">
        <f t="shared" si="9"/>
        <v>2.5</v>
      </c>
      <c r="G161">
        <f t="shared" si="10"/>
        <v>0</v>
      </c>
      <c r="H161">
        <f t="shared" si="11"/>
        <v>0</v>
      </c>
      <c r="I161">
        <f t="shared" si="8"/>
        <v>1</v>
      </c>
      <c r="J161">
        <v>0</v>
      </c>
    </row>
    <row r="162" spans="1:10" x14ac:dyDescent="0.35">
      <c r="A162" t="s">
        <v>165</v>
      </c>
      <c r="B162" s="13">
        <f>VLOOKUP(A162,'2016 Primary'!E170:W466,19)</f>
        <v>1</v>
      </c>
      <c r="C162" s="13">
        <f>VLOOKUP(A162,'2016 General'!E170:W466,19)</f>
        <v>1</v>
      </c>
      <c r="D162" s="13">
        <f>VLOOKUP(A162,'2018 Primary'!E170:W466,19)</f>
        <v>2</v>
      </c>
      <c r="E162" s="13">
        <f>VLOOKUP(A162,'2018 General'!E170:W466,19)</f>
        <v>2</v>
      </c>
      <c r="F162" s="12">
        <f t="shared" si="9"/>
        <v>1.5</v>
      </c>
      <c r="G162">
        <f t="shared" si="10"/>
        <v>0</v>
      </c>
      <c r="H162">
        <f t="shared" si="11"/>
        <v>0</v>
      </c>
      <c r="I162">
        <f t="shared" si="8"/>
        <v>1</v>
      </c>
      <c r="J162">
        <v>0</v>
      </c>
    </row>
    <row r="163" spans="1:10" x14ac:dyDescent="0.35">
      <c r="A163" t="s">
        <v>166</v>
      </c>
      <c r="B163" s="13">
        <f>VLOOKUP(A163,'2016 Primary'!E171:W467,19)</f>
        <v>1</v>
      </c>
      <c r="C163" s="13">
        <f>VLOOKUP(A163,'2016 General'!E171:W467,19)</f>
        <v>1</v>
      </c>
      <c r="D163" s="13">
        <f>VLOOKUP(A163,'2018 Primary'!E171:W467,19)</f>
        <v>1</v>
      </c>
      <c r="E163" s="13">
        <f>VLOOKUP(A163,'2018 General'!E171:W467,19)</f>
        <v>1</v>
      </c>
      <c r="F163" s="12">
        <f t="shared" si="9"/>
        <v>1</v>
      </c>
      <c r="G163">
        <f t="shared" si="10"/>
        <v>1</v>
      </c>
      <c r="H163">
        <f t="shared" si="11"/>
        <v>0</v>
      </c>
      <c r="I163">
        <f t="shared" si="8"/>
        <v>0</v>
      </c>
      <c r="J163">
        <v>0</v>
      </c>
    </row>
    <row r="164" spans="1:10" x14ac:dyDescent="0.35">
      <c r="A164" t="s">
        <v>167</v>
      </c>
      <c r="B164" s="13">
        <f>VLOOKUP(A164,'2016 Primary'!E172:W468,19)</f>
        <v>1</v>
      </c>
      <c r="C164" s="13">
        <f>VLOOKUP(A164,'2016 General'!E172:W468,19)</f>
        <v>1</v>
      </c>
      <c r="D164" s="13">
        <f>VLOOKUP(A164,'2018 Primary'!E172:W468,19)</f>
        <v>1</v>
      </c>
      <c r="E164" s="13">
        <f>VLOOKUP(A164,'2018 General'!E172:W468,19)</f>
        <v>1</v>
      </c>
      <c r="F164" s="12">
        <f t="shared" si="9"/>
        <v>1</v>
      </c>
      <c r="G164">
        <f t="shared" si="10"/>
        <v>1</v>
      </c>
      <c r="H164">
        <f t="shared" si="11"/>
        <v>0</v>
      </c>
      <c r="I164">
        <f t="shared" si="8"/>
        <v>0</v>
      </c>
      <c r="J164">
        <v>0</v>
      </c>
    </row>
    <row r="165" spans="1:10" x14ac:dyDescent="0.35">
      <c r="A165" t="s">
        <v>168</v>
      </c>
      <c r="B165" s="13">
        <f>VLOOKUP(A165,'2016 Primary'!E173:W469,19)</f>
        <v>1</v>
      </c>
      <c r="C165" s="13">
        <f>VLOOKUP(A165,'2016 General'!E173:W469,19)</f>
        <v>1</v>
      </c>
      <c r="D165" s="13">
        <f>VLOOKUP(A165,'2018 Primary'!E173:W469,19)</f>
        <v>1</v>
      </c>
      <c r="E165" s="13">
        <f>VLOOKUP(A165,'2018 General'!E173:W469,19)</f>
        <v>1</v>
      </c>
      <c r="F165" s="12">
        <f t="shared" si="9"/>
        <v>1</v>
      </c>
      <c r="G165">
        <f t="shared" si="10"/>
        <v>1</v>
      </c>
      <c r="H165">
        <f t="shared" si="11"/>
        <v>0</v>
      </c>
      <c r="I165">
        <f t="shared" si="8"/>
        <v>0</v>
      </c>
      <c r="J165">
        <v>0</v>
      </c>
    </row>
    <row r="166" spans="1:10" x14ac:dyDescent="0.35">
      <c r="A166" t="s">
        <v>169</v>
      </c>
      <c r="B166" s="13">
        <f>VLOOKUP(A166,'2016 Primary'!E174:W470,19)</f>
        <v>2</v>
      </c>
      <c r="C166" s="13">
        <f>VLOOKUP(A166,'2016 General'!E174:W470,19)</f>
        <v>2</v>
      </c>
      <c r="D166" s="13">
        <f>VLOOKUP(A166,'2018 Primary'!E174:W470,19)</f>
        <v>2</v>
      </c>
      <c r="E166" s="13">
        <f>VLOOKUP(A166,'2018 General'!E174:W470,19)</f>
        <v>2</v>
      </c>
      <c r="F166" s="12">
        <f t="shared" si="9"/>
        <v>2</v>
      </c>
      <c r="G166">
        <f t="shared" si="10"/>
        <v>1</v>
      </c>
      <c r="H166">
        <f t="shared" si="11"/>
        <v>0</v>
      </c>
      <c r="I166">
        <f t="shared" si="8"/>
        <v>0</v>
      </c>
      <c r="J166">
        <v>0</v>
      </c>
    </row>
    <row r="167" spans="1:10" x14ac:dyDescent="0.35">
      <c r="A167" t="s">
        <v>170</v>
      </c>
      <c r="B167" s="13">
        <f>VLOOKUP(A167,'2016 Primary'!E175:W471,19)</f>
        <v>2</v>
      </c>
      <c r="C167" s="13">
        <f>VLOOKUP(A167,'2016 General'!E175:W471,19)</f>
        <v>2</v>
      </c>
      <c r="D167" s="13">
        <f>VLOOKUP(A167,'2018 Primary'!E175:W471,19)</f>
        <v>2</v>
      </c>
      <c r="E167" s="13">
        <f>VLOOKUP(A167,'2018 General'!E175:W471,19)</f>
        <v>2</v>
      </c>
      <c r="F167" s="12">
        <f t="shared" si="9"/>
        <v>2</v>
      </c>
      <c r="G167">
        <f t="shared" si="10"/>
        <v>1</v>
      </c>
      <c r="H167">
        <f t="shared" si="11"/>
        <v>0</v>
      </c>
      <c r="I167">
        <f t="shared" si="8"/>
        <v>0</v>
      </c>
      <c r="J167">
        <v>0</v>
      </c>
    </row>
    <row r="168" spans="1:10" x14ac:dyDescent="0.35">
      <c r="A168" t="s">
        <v>171</v>
      </c>
      <c r="B168" s="13">
        <f>VLOOKUP(A168,'2016 Primary'!E176:W472,19)</f>
        <v>2</v>
      </c>
      <c r="C168" s="13">
        <f>VLOOKUP(A168,'2016 General'!E176:W472,19)</f>
        <v>2</v>
      </c>
      <c r="D168" s="13">
        <f>VLOOKUP(A168,'2018 Primary'!E176:W472,19)</f>
        <v>2</v>
      </c>
      <c r="E168" s="13">
        <f>VLOOKUP(A168,'2018 General'!E176:W472,19)</f>
        <v>2</v>
      </c>
      <c r="F168" s="12">
        <f t="shared" si="9"/>
        <v>2</v>
      </c>
      <c r="G168">
        <f t="shared" si="10"/>
        <v>1</v>
      </c>
      <c r="H168">
        <f t="shared" si="11"/>
        <v>0</v>
      </c>
      <c r="I168">
        <f t="shared" si="8"/>
        <v>0</v>
      </c>
      <c r="J168">
        <v>0</v>
      </c>
    </row>
    <row r="169" spans="1:10" x14ac:dyDescent="0.35">
      <c r="A169" t="s">
        <v>172</v>
      </c>
      <c r="B169" s="13">
        <f>VLOOKUP(A169,'2016 Primary'!E177:W473,19)</f>
        <v>2</v>
      </c>
      <c r="C169" s="13">
        <f>VLOOKUP(A169,'2016 General'!E177:W473,19)</f>
        <v>2</v>
      </c>
      <c r="D169" s="13">
        <f>VLOOKUP(A169,'2018 Primary'!E177:W473,19)</f>
        <v>2</v>
      </c>
      <c r="E169" s="13">
        <f>VLOOKUP(A169,'2018 General'!E177:W473,19)</f>
        <v>2</v>
      </c>
      <c r="F169" s="12">
        <f t="shared" si="9"/>
        <v>2</v>
      </c>
      <c r="G169">
        <f t="shared" si="10"/>
        <v>1</v>
      </c>
      <c r="H169">
        <f t="shared" si="11"/>
        <v>0</v>
      </c>
      <c r="I169">
        <f t="shared" si="8"/>
        <v>0</v>
      </c>
      <c r="J169">
        <v>0</v>
      </c>
    </row>
    <row r="170" spans="1:10" x14ac:dyDescent="0.35">
      <c r="A170" t="s">
        <v>173</v>
      </c>
      <c r="B170" s="13">
        <f>VLOOKUP(A170,'2016 Primary'!E178:W474,19)</f>
        <v>3</v>
      </c>
      <c r="C170" s="13">
        <f>VLOOKUP(A170,'2016 General'!E178:W474,19)</f>
        <v>2</v>
      </c>
      <c r="D170" s="13">
        <f>VLOOKUP(A170,'2018 Primary'!E178:W474,19)</f>
        <v>3</v>
      </c>
      <c r="E170" s="13">
        <f>VLOOKUP(A170,'2018 General'!E178:W474,19)</f>
        <v>3</v>
      </c>
      <c r="F170" s="12">
        <f t="shared" si="9"/>
        <v>2.75</v>
      </c>
      <c r="G170">
        <f t="shared" si="10"/>
        <v>0</v>
      </c>
      <c r="H170">
        <f t="shared" si="11"/>
        <v>1</v>
      </c>
      <c r="I170">
        <f t="shared" si="8"/>
        <v>0</v>
      </c>
      <c r="J170">
        <v>0</v>
      </c>
    </row>
    <row r="171" spans="1:10" x14ac:dyDescent="0.35">
      <c r="A171" t="s">
        <v>174</v>
      </c>
      <c r="B171" s="13">
        <f>VLOOKUP(A171,'2016 Primary'!E179:W475,19)</f>
        <v>3</v>
      </c>
      <c r="C171" s="13">
        <f>VLOOKUP(A171,'2016 General'!E179:W475,19)</f>
        <v>3</v>
      </c>
      <c r="D171" s="13">
        <f>VLOOKUP(A171,'2018 Primary'!E179:W475,19)</f>
        <v>3</v>
      </c>
      <c r="E171" s="13">
        <f>VLOOKUP(A171,'2018 General'!E179:W475,19)</f>
        <v>3</v>
      </c>
      <c r="F171" s="12">
        <f t="shared" si="9"/>
        <v>3</v>
      </c>
      <c r="G171">
        <f t="shared" si="10"/>
        <v>1</v>
      </c>
      <c r="H171">
        <f t="shared" si="11"/>
        <v>0</v>
      </c>
      <c r="I171">
        <f t="shared" si="8"/>
        <v>0</v>
      </c>
      <c r="J171">
        <v>0</v>
      </c>
    </row>
    <row r="172" spans="1:10" x14ac:dyDescent="0.35">
      <c r="A172" t="s">
        <v>175</v>
      </c>
      <c r="B172" s="13">
        <f>VLOOKUP(A172,'2016 Primary'!E180:W476,19)</f>
        <v>2</v>
      </c>
      <c r="C172" s="13">
        <f>VLOOKUP(A172,'2016 General'!E180:W476,19)</f>
        <v>2</v>
      </c>
      <c r="D172" s="13">
        <f>VLOOKUP(A172,'2018 Primary'!E180:W476,19)</f>
        <v>2</v>
      </c>
      <c r="E172" s="13">
        <f>VLOOKUP(A172,'2018 General'!E180:W476,19)</f>
        <v>3</v>
      </c>
      <c r="F172" s="12">
        <f t="shared" si="9"/>
        <v>2.25</v>
      </c>
      <c r="G172">
        <f t="shared" si="10"/>
        <v>0</v>
      </c>
      <c r="H172">
        <f t="shared" si="11"/>
        <v>1</v>
      </c>
      <c r="I172">
        <f t="shared" si="8"/>
        <v>0</v>
      </c>
      <c r="J172">
        <v>0</v>
      </c>
    </row>
    <row r="173" spans="1:10" x14ac:dyDescent="0.35">
      <c r="A173" t="s">
        <v>176</v>
      </c>
      <c r="B173" s="13">
        <f>VLOOKUP(A173,'2016 Primary'!E181:W477,19)</f>
        <v>3</v>
      </c>
      <c r="C173" s="13">
        <f>VLOOKUP(A173,'2016 General'!E181:W477,19)</f>
        <v>2</v>
      </c>
      <c r="D173" s="13">
        <f>VLOOKUP(A173,'2018 Primary'!E181:W477,19)</f>
        <v>3</v>
      </c>
      <c r="E173" s="13">
        <f>VLOOKUP(A173,'2018 General'!E181:W477,19)</f>
        <v>3</v>
      </c>
      <c r="F173" s="12">
        <f t="shared" si="9"/>
        <v>2.75</v>
      </c>
      <c r="G173">
        <f t="shared" si="10"/>
        <v>0</v>
      </c>
      <c r="H173">
        <f t="shared" si="11"/>
        <v>1</v>
      </c>
      <c r="I173">
        <f t="shared" si="8"/>
        <v>0</v>
      </c>
      <c r="J173">
        <v>0</v>
      </c>
    </row>
    <row r="174" spans="1:10" x14ac:dyDescent="0.35">
      <c r="A174" t="s">
        <v>177</v>
      </c>
      <c r="B174" s="13">
        <f>VLOOKUP(A174,'2016 Primary'!E182:W478,19)</f>
        <v>3</v>
      </c>
      <c r="C174" s="13">
        <f>VLOOKUP(A174,'2016 General'!E182:W478,19)</f>
        <v>2</v>
      </c>
      <c r="D174" s="13">
        <f>VLOOKUP(A174,'2018 Primary'!E182:W478,19)</f>
        <v>3</v>
      </c>
      <c r="E174" s="13">
        <f>VLOOKUP(A174,'2018 General'!E182:W478,19)</f>
        <v>3</v>
      </c>
      <c r="F174" s="12">
        <f t="shared" si="9"/>
        <v>2.75</v>
      </c>
      <c r="G174">
        <f t="shared" si="10"/>
        <v>0</v>
      </c>
      <c r="H174">
        <f t="shared" si="11"/>
        <v>1</v>
      </c>
      <c r="I174">
        <f t="shared" si="8"/>
        <v>0</v>
      </c>
      <c r="J174">
        <v>0</v>
      </c>
    </row>
    <row r="175" spans="1:10" x14ac:dyDescent="0.35">
      <c r="A175" t="s">
        <v>178</v>
      </c>
      <c r="B175" s="13">
        <f>VLOOKUP(A175,'2016 Primary'!E183:W479,19)</f>
        <v>3</v>
      </c>
      <c r="C175" s="13">
        <f>VLOOKUP(A175,'2016 General'!E183:W479,19)</f>
        <v>3</v>
      </c>
      <c r="D175" s="13">
        <f>VLOOKUP(A175,'2018 Primary'!E183:W479,19)</f>
        <v>3</v>
      </c>
      <c r="E175" s="13">
        <f>VLOOKUP(A175,'2018 General'!E183:W479,19)</f>
        <v>3</v>
      </c>
      <c r="F175" s="12">
        <f t="shared" si="9"/>
        <v>3</v>
      </c>
      <c r="G175">
        <f t="shared" si="10"/>
        <v>1</v>
      </c>
      <c r="H175">
        <f t="shared" si="11"/>
        <v>0</v>
      </c>
      <c r="I175">
        <f t="shared" si="8"/>
        <v>0</v>
      </c>
      <c r="J175">
        <v>0</v>
      </c>
    </row>
    <row r="176" spans="1:10" x14ac:dyDescent="0.35">
      <c r="A176" t="s">
        <v>179</v>
      </c>
      <c r="B176" s="13">
        <f>VLOOKUP(A176,'2016 Primary'!E184:W480,19)</f>
        <v>3</v>
      </c>
      <c r="C176" s="13">
        <f>VLOOKUP(A176,'2016 General'!E184:W480,19)</f>
        <v>3</v>
      </c>
      <c r="D176" s="13">
        <f>VLOOKUP(A176,'2018 Primary'!E184:W480,19)</f>
        <v>3</v>
      </c>
      <c r="E176" s="13">
        <f>VLOOKUP(A176,'2018 General'!E184:W480,19)</f>
        <v>3</v>
      </c>
      <c r="F176" s="12">
        <f t="shared" si="9"/>
        <v>3</v>
      </c>
      <c r="G176">
        <f t="shared" si="10"/>
        <v>1</v>
      </c>
      <c r="H176">
        <f t="shared" si="11"/>
        <v>0</v>
      </c>
      <c r="I176">
        <f t="shared" si="8"/>
        <v>0</v>
      </c>
      <c r="J176">
        <v>0</v>
      </c>
    </row>
    <row r="177" spans="1:10" x14ac:dyDescent="0.35">
      <c r="A177" t="s">
        <v>180</v>
      </c>
      <c r="B177" s="13">
        <f>VLOOKUP(A177,'2016 Primary'!E185:W481,19)</f>
        <v>3</v>
      </c>
      <c r="C177" s="13">
        <f>VLOOKUP(A177,'2016 General'!E185:W481,19)</f>
        <v>3</v>
      </c>
      <c r="D177" s="13">
        <f>VLOOKUP(A177,'2018 Primary'!E185:W481,19)</f>
        <v>3</v>
      </c>
      <c r="E177" s="13">
        <f>VLOOKUP(A177,'2018 General'!E185:W481,19)</f>
        <v>3</v>
      </c>
      <c r="F177" s="12">
        <f t="shared" si="9"/>
        <v>3</v>
      </c>
      <c r="G177">
        <f t="shared" si="10"/>
        <v>1</v>
      </c>
      <c r="H177">
        <f t="shared" si="11"/>
        <v>0</v>
      </c>
      <c r="I177">
        <f t="shared" si="8"/>
        <v>0</v>
      </c>
      <c r="J177">
        <v>0</v>
      </c>
    </row>
    <row r="178" spans="1:10" x14ac:dyDescent="0.35">
      <c r="A178" t="s">
        <v>181</v>
      </c>
      <c r="B178" s="13">
        <f>VLOOKUP(A178,'2016 Primary'!E186:W482,19)</f>
        <v>3</v>
      </c>
      <c r="C178" s="13">
        <f>VLOOKUP(A178,'2016 General'!E186:W482,19)</f>
        <v>2</v>
      </c>
      <c r="D178" s="13">
        <f>VLOOKUP(A178,'2018 Primary'!E186:W482,19)</f>
        <v>3</v>
      </c>
      <c r="E178" s="13">
        <f>VLOOKUP(A178,'2018 General'!E186:W482,19)</f>
        <v>3</v>
      </c>
      <c r="F178" s="12">
        <f t="shared" si="9"/>
        <v>2.75</v>
      </c>
      <c r="G178">
        <f t="shared" si="10"/>
        <v>0</v>
      </c>
      <c r="H178">
        <f t="shared" si="11"/>
        <v>1</v>
      </c>
      <c r="I178">
        <f t="shared" si="8"/>
        <v>0</v>
      </c>
      <c r="J178">
        <v>0</v>
      </c>
    </row>
    <row r="179" spans="1:10" x14ac:dyDescent="0.35">
      <c r="A179" t="s">
        <v>182</v>
      </c>
      <c r="B179" s="13">
        <f>VLOOKUP(A179,'2016 Primary'!E187:W483,19)</f>
        <v>3</v>
      </c>
      <c r="C179" s="13">
        <f>VLOOKUP(A179,'2016 General'!E187:W483,19)</f>
        <v>2</v>
      </c>
      <c r="D179" s="13">
        <f>VLOOKUP(A179,'2018 Primary'!E187:W483,19)</f>
        <v>3</v>
      </c>
      <c r="E179" s="13">
        <f>VLOOKUP(A179,'2018 General'!E187:W483,19)</f>
        <v>3</v>
      </c>
      <c r="F179" s="12">
        <f t="shared" si="9"/>
        <v>2.75</v>
      </c>
      <c r="G179">
        <f t="shared" si="10"/>
        <v>0</v>
      </c>
      <c r="H179">
        <f t="shared" si="11"/>
        <v>1</v>
      </c>
      <c r="I179">
        <f t="shared" si="8"/>
        <v>0</v>
      </c>
      <c r="J179">
        <v>0</v>
      </c>
    </row>
    <row r="180" spans="1:10" x14ac:dyDescent="0.35">
      <c r="A180" t="s">
        <v>183</v>
      </c>
      <c r="B180" s="13">
        <f>VLOOKUP(A180,'2016 Primary'!E188:W484,19)</f>
        <v>3</v>
      </c>
      <c r="C180" s="13">
        <f>VLOOKUP(A180,'2016 General'!E188:W484,19)</f>
        <v>2</v>
      </c>
      <c r="D180" s="13">
        <f>VLOOKUP(A180,'2018 Primary'!E188:W484,19)</f>
        <v>3</v>
      </c>
      <c r="E180" s="13">
        <f>VLOOKUP(A180,'2018 General'!E188:W484,19)</f>
        <v>3</v>
      </c>
      <c r="F180" s="12">
        <f t="shared" si="9"/>
        <v>2.75</v>
      </c>
      <c r="G180">
        <f t="shared" si="10"/>
        <v>0</v>
      </c>
      <c r="H180">
        <f t="shared" si="11"/>
        <v>1</v>
      </c>
      <c r="I180">
        <f t="shared" si="8"/>
        <v>0</v>
      </c>
      <c r="J180">
        <v>0</v>
      </c>
    </row>
    <row r="181" spans="1:10" x14ac:dyDescent="0.35">
      <c r="A181" t="s">
        <v>184</v>
      </c>
      <c r="B181" s="13">
        <f>VLOOKUP(A181,'2016 Primary'!E189:W485,19)</f>
        <v>3</v>
      </c>
      <c r="C181" s="13">
        <f>VLOOKUP(A181,'2016 General'!E189:W485,19)</f>
        <v>3</v>
      </c>
      <c r="D181" s="13">
        <f>VLOOKUP(A181,'2018 Primary'!E189:W485,19)</f>
        <v>3</v>
      </c>
      <c r="E181" s="13">
        <f>VLOOKUP(A181,'2018 General'!E189:W485,19)</f>
        <v>3</v>
      </c>
      <c r="F181" s="12">
        <f t="shared" si="9"/>
        <v>3</v>
      </c>
      <c r="G181">
        <f t="shared" si="10"/>
        <v>1</v>
      </c>
      <c r="H181">
        <f t="shared" si="11"/>
        <v>0</v>
      </c>
      <c r="I181">
        <f t="shared" si="8"/>
        <v>0</v>
      </c>
      <c r="J181">
        <v>0</v>
      </c>
    </row>
    <row r="182" spans="1:10" x14ac:dyDescent="0.35">
      <c r="A182" t="s">
        <v>185</v>
      </c>
      <c r="B182" s="13">
        <f>VLOOKUP(A182,'2016 Primary'!E190:W486,19)</f>
        <v>3</v>
      </c>
      <c r="C182" s="13">
        <f>VLOOKUP(A182,'2016 General'!E190:W486,19)</f>
        <v>3</v>
      </c>
      <c r="D182" s="13">
        <f>VLOOKUP(A182,'2018 Primary'!E190:W486,19)</f>
        <v>3</v>
      </c>
      <c r="E182" s="13">
        <f>VLOOKUP(A182,'2018 General'!E190:W486,19)</f>
        <v>3</v>
      </c>
      <c r="F182" s="12">
        <f t="shared" si="9"/>
        <v>3</v>
      </c>
      <c r="G182">
        <f t="shared" si="10"/>
        <v>1</v>
      </c>
      <c r="H182">
        <f t="shared" si="11"/>
        <v>0</v>
      </c>
      <c r="I182">
        <f t="shared" si="8"/>
        <v>0</v>
      </c>
      <c r="J182">
        <v>0</v>
      </c>
    </row>
    <row r="183" spans="1:10" x14ac:dyDescent="0.35">
      <c r="A183" t="s">
        <v>186</v>
      </c>
      <c r="B183" s="13">
        <f>VLOOKUP(A183,'2016 Primary'!E191:W487,19)</f>
        <v>3</v>
      </c>
      <c r="C183" s="13">
        <f>VLOOKUP(A183,'2016 General'!E191:W487,19)</f>
        <v>3</v>
      </c>
      <c r="D183" s="13">
        <f>VLOOKUP(A183,'2018 Primary'!E191:W487,19)</f>
        <v>3</v>
      </c>
      <c r="E183" s="13">
        <f>VLOOKUP(A183,'2018 General'!E191:W487,19)</f>
        <v>3</v>
      </c>
      <c r="F183" s="12">
        <f t="shared" si="9"/>
        <v>3</v>
      </c>
      <c r="G183">
        <f t="shared" si="10"/>
        <v>1</v>
      </c>
      <c r="H183">
        <f t="shared" si="11"/>
        <v>0</v>
      </c>
      <c r="I183">
        <f t="shared" si="8"/>
        <v>0</v>
      </c>
      <c r="J183">
        <v>0</v>
      </c>
    </row>
    <row r="184" spans="1:10" x14ac:dyDescent="0.35">
      <c r="A184" t="s">
        <v>187</v>
      </c>
      <c r="B184" s="13">
        <f>VLOOKUP(A184,'2016 Primary'!E192:W488,19)</f>
        <v>2</v>
      </c>
      <c r="C184" s="13">
        <f>VLOOKUP(A184,'2016 General'!E192:W488,19)</f>
        <v>2</v>
      </c>
      <c r="D184" s="13">
        <f>VLOOKUP(A184,'2018 Primary'!E192:W488,19)</f>
        <v>3</v>
      </c>
      <c r="E184" s="13">
        <f>VLOOKUP(A184,'2018 General'!E192:W488,19)</f>
        <v>3</v>
      </c>
      <c r="F184" s="12">
        <f t="shared" si="9"/>
        <v>2.5</v>
      </c>
      <c r="G184">
        <f t="shared" si="10"/>
        <v>0</v>
      </c>
      <c r="H184">
        <f t="shared" si="11"/>
        <v>0</v>
      </c>
      <c r="I184">
        <f t="shared" si="8"/>
        <v>1</v>
      </c>
      <c r="J184">
        <v>0</v>
      </c>
    </row>
    <row r="185" spans="1:10" x14ac:dyDescent="0.35">
      <c r="A185" t="s">
        <v>188</v>
      </c>
      <c r="B185" s="13">
        <f>VLOOKUP(A185,'2016 Primary'!E193:W489,19)</f>
        <v>3</v>
      </c>
      <c r="C185" s="13">
        <f>VLOOKUP(A185,'2016 General'!E193:W489,19)</f>
        <v>2</v>
      </c>
      <c r="D185" s="13">
        <f>VLOOKUP(A185,'2018 Primary'!E193:W489,19)</f>
        <v>3</v>
      </c>
      <c r="E185" s="13">
        <f>VLOOKUP(A185,'2018 General'!E193:W489,19)</f>
        <v>3</v>
      </c>
      <c r="F185" s="12">
        <f t="shared" si="9"/>
        <v>2.75</v>
      </c>
      <c r="G185">
        <f t="shared" si="10"/>
        <v>0</v>
      </c>
      <c r="H185">
        <f t="shared" si="11"/>
        <v>1</v>
      </c>
      <c r="I185">
        <f t="shared" si="8"/>
        <v>0</v>
      </c>
      <c r="J185">
        <v>0</v>
      </c>
    </row>
    <row r="186" spans="1:10" x14ac:dyDescent="0.35">
      <c r="A186" t="s">
        <v>189</v>
      </c>
      <c r="B186" s="13">
        <f>VLOOKUP(A186,'2016 Primary'!E194:W490,19)</f>
        <v>3</v>
      </c>
      <c r="C186" s="13">
        <f>VLOOKUP(A186,'2016 General'!E194:W490,19)</f>
        <v>3</v>
      </c>
      <c r="D186" s="13">
        <f>VLOOKUP(A186,'2018 Primary'!E194:W490,19)</f>
        <v>3</v>
      </c>
      <c r="E186" s="13">
        <f>VLOOKUP(A186,'2018 General'!E194:W490,19)</f>
        <v>3</v>
      </c>
      <c r="F186" s="12">
        <f t="shared" si="9"/>
        <v>3</v>
      </c>
      <c r="G186">
        <f t="shared" si="10"/>
        <v>1</v>
      </c>
      <c r="H186">
        <f t="shared" si="11"/>
        <v>0</v>
      </c>
      <c r="I186">
        <f t="shared" si="8"/>
        <v>0</v>
      </c>
      <c r="J186">
        <v>0</v>
      </c>
    </row>
    <row r="187" spans="1:10" x14ac:dyDescent="0.35">
      <c r="A187" t="s">
        <v>190</v>
      </c>
      <c r="B187" s="13">
        <f>VLOOKUP(A187,'2016 Primary'!E195:W491,19)</f>
        <v>3</v>
      </c>
      <c r="C187" s="13">
        <f>VLOOKUP(A187,'2016 General'!E195:W491,19)</f>
        <v>3</v>
      </c>
      <c r="D187" s="13">
        <f>VLOOKUP(A187,'2018 Primary'!E195:W491,19)</f>
        <v>3</v>
      </c>
      <c r="E187" s="13">
        <f>VLOOKUP(A187,'2018 General'!E195:W491,19)</f>
        <v>3</v>
      </c>
      <c r="F187" s="12">
        <f t="shared" si="9"/>
        <v>3</v>
      </c>
      <c r="G187">
        <f t="shared" si="10"/>
        <v>1</v>
      </c>
      <c r="H187">
        <f t="shared" si="11"/>
        <v>0</v>
      </c>
      <c r="I187">
        <f t="shared" si="8"/>
        <v>0</v>
      </c>
      <c r="J187">
        <v>0</v>
      </c>
    </row>
    <row r="188" spans="1:10" x14ac:dyDescent="0.35">
      <c r="A188" t="s">
        <v>191</v>
      </c>
      <c r="B188" s="13">
        <f>VLOOKUP(A188,'2016 Primary'!E196:W492,19)</f>
        <v>3</v>
      </c>
      <c r="C188" s="13">
        <f>VLOOKUP(A188,'2016 General'!E196:W492,19)</f>
        <v>3</v>
      </c>
      <c r="D188" s="13">
        <f>VLOOKUP(A188,'2018 Primary'!E196:W492,19)</f>
        <v>3</v>
      </c>
      <c r="E188" s="13">
        <f>VLOOKUP(A188,'2018 General'!E196:W492,19)</f>
        <v>3</v>
      </c>
      <c r="F188" s="12">
        <f t="shared" si="9"/>
        <v>3</v>
      </c>
      <c r="G188">
        <f t="shared" si="10"/>
        <v>1</v>
      </c>
      <c r="H188">
        <f t="shared" si="11"/>
        <v>0</v>
      </c>
      <c r="I188">
        <f t="shared" si="8"/>
        <v>0</v>
      </c>
      <c r="J188">
        <v>0</v>
      </c>
    </row>
    <row r="189" spans="1:10" x14ac:dyDescent="0.35">
      <c r="A189" t="s">
        <v>192</v>
      </c>
      <c r="B189" s="13">
        <f>VLOOKUP(A189,'2016 Primary'!E197:W493,19)</f>
        <v>3</v>
      </c>
      <c r="C189" s="13">
        <f>VLOOKUP(A189,'2016 General'!E197:W493,19)</f>
        <v>2</v>
      </c>
      <c r="D189" s="13">
        <f>VLOOKUP(A189,'2018 Primary'!E197:W493,19)</f>
        <v>3</v>
      </c>
      <c r="E189" s="13">
        <f>VLOOKUP(A189,'2018 General'!E197:W493,19)</f>
        <v>3</v>
      </c>
      <c r="F189" s="12">
        <f t="shared" si="9"/>
        <v>2.75</v>
      </c>
      <c r="G189">
        <f t="shared" si="10"/>
        <v>0</v>
      </c>
      <c r="H189">
        <f t="shared" si="11"/>
        <v>1</v>
      </c>
      <c r="I189">
        <f t="shared" si="8"/>
        <v>0</v>
      </c>
      <c r="J189">
        <v>0</v>
      </c>
    </row>
    <row r="190" spans="1:10" x14ac:dyDescent="0.35">
      <c r="A190" t="s">
        <v>193</v>
      </c>
      <c r="B190" s="13">
        <f>VLOOKUP(A190,'2016 Primary'!E198:W494,19)</f>
        <v>3</v>
      </c>
      <c r="C190" s="13">
        <f>VLOOKUP(A190,'2016 General'!E198:W494,19)</f>
        <v>2</v>
      </c>
      <c r="D190" s="13">
        <f>VLOOKUP(A190,'2018 Primary'!E198:W494,19)</f>
        <v>2</v>
      </c>
      <c r="E190" s="13">
        <f>VLOOKUP(A190,'2018 General'!E198:W494,19)</f>
        <v>2</v>
      </c>
      <c r="F190" s="12">
        <f t="shared" si="9"/>
        <v>2.25</v>
      </c>
      <c r="G190">
        <f t="shared" si="10"/>
        <v>0</v>
      </c>
      <c r="H190">
        <f t="shared" si="11"/>
        <v>1</v>
      </c>
      <c r="I190">
        <f t="shared" si="8"/>
        <v>0</v>
      </c>
      <c r="J190">
        <v>0</v>
      </c>
    </row>
    <row r="191" spans="1:10" x14ac:dyDescent="0.35">
      <c r="A191" t="s">
        <v>194</v>
      </c>
      <c r="B191" s="13">
        <f>VLOOKUP(A191,'2016 Primary'!E199:W495,19)</f>
        <v>1</v>
      </c>
      <c r="C191" s="13">
        <f>VLOOKUP(A191,'2016 General'!E199:W495,19)</f>
        <v>1</v>
      </c>
      <c r="D191" s="13">
        <f>VLOOKUP(A191,'2018 Primary'!E199:W495,19)</f>
        <v>1</v>
      </c>
      <c r="E191" s="13">
        <f>VLOOKUP(A191,'2018 General'!E199:W495,19)</f>
        <v>1</v>
      </c>
      <c r="F191" s="12">
        <f t="shared" si="9"/>
        <v>1</v>
      </c>
      <c r="G191">
        <f t="shared" si="10"/>
        <v>1</v>
      </c>
      <c r="H191">
        <f t="shared" si="11"/>
        <v>0</v>
      </c>
      <c r="I191">
        <f t="shared" si="8"/>
        <v>0</v>
      </c>
      <c r="J191">
        <v>0</v>
      </c>
    </row>
    <row r="192" spans="1:10" x14ac:dyDescent="0.35">
      <c r="A192" t="s">
        <v>195</v>
      </c>
      <c r="B192" s="13">
        <f>VLOOKUP(A192,'2016 Primary'!E200:W496,19)</f>
        <v>2</v>
      </c>
      <c r="C192" s="13">
        <f>VLOOKUP(A192,'2016 General'!E200:W496,19)</f>
        <v>2</v>
      </c>
      <c r="D192" s="13">
        <f>VLOOKUP(A192,'2018 Primary'!E200:W496,19)</f>
        <v>2</v>
      </c>
      <c r="E192" s="13">
        <f>VLOOKUP(A192,'2018 General'!E200:W496,19)</f>
        <v>2</v>
      </c>
      <c r="F192" s="12">
        <f t="shared" si="9"/>
        <v>2</v>
      </c>
      <c r="G192">
        <f t="shared" si="10"/>
        <v>1</v>
      </c>
      <c r="H192">
        <f t="shared" si="11"/>
        <v>0</v>
      </c>
      <c r="I192">
        <f t="shared" si="8"/>
        <v>0</v>
      </c>
      <c r="J192">
        <v>0</v>
      </c>
    </row>
    <row r="193" spans="1:10" x14ac:dyDescent="0.35">
      <c r="A193" t="s">
        <v>196</v>
      </c>
      <c r="B193" s="13">
        <f>VLOOKUP(A193,'2016 Primary'!E201:W497,19)</f>
        <v>3</v>
      </c>
      <c r="C193" s="13">
        <f>VLOOKUP(A193,'2016 General'!E201:W497,19)</f>
        <v>3</v>
      </c>
      <c r="D193" s="13">
        <f>VLOOKUP(A193,'2018 Primary'!E201:W497,19)</f>
        <v>3</v>
      </c>
      <c r="E193" s="13">
        <f>VLOOKUP(A193,'2018 General'!E201:W497,19)</f>
        <v>3</v>
      </c>
      <c r="F193" s="12">
        <f t="shared" si="9"/>
        <v>3</v>
      </c>
      <c r="G193">
        <f t="shared" si="10"/>
        <v>1</v>
      </c>
      <c r="H193">
        <f t="shared" si="11"/>
        <v>0</v>
      </c>
      <c r="I193">
        <f t="shared" si="8"/>
        <v>0</v>
      </c>
      <c r="J193">
        <v>0</v>
      </c>
    </row>
    <row r="194" spans="1:10" x14ac:dyDescent="0.35">
      <c r="A194" t="s">
        <v>197</v>
      </c>
      <c r="B194" s="13">
        <f>VLOOKUP(A194,'2016 Primary'!E202:W498,19)</f>
        <v>3</v>
      </c>
      <c r="C194" s="13">
        <f>VLOOKUP(A194,'2016 General'!E202:W498,19)</f>
        <v>3</v>
      </c>
      <c r="D194" s="13">
        <f>VLOOKUP(A194,'2018 Primary'!E202:W498,19)</f>
        <v>3</v>
      </c>
      <c r="E194" s="13">
        <f>VLOOKUP(A194,'2018 General'!E202:W498,19)</f>
        <v>3</v>
      </c>
      <c r="F194" s="12">
        <f t="shared" si="9"/>
        <v>3</v>
      </c>
      <c r="G194">
        <f t="shared" si="10"/>
        <v>1</v>
      </c>
      <c r="H194">
        <f t="shared" si="11"/>
        <v>0</v>
      </c>
      <c r="I194">
        <f t="shared" ref="I194:I257" si="12">IF(F194=1.5,1,IF(F194=2.5,1,0))</f>
        <v>0</v>
      </c>
      <c r="J194">
        <v>0</v>
      </c>
    </row>
    <row r="195" spans="1:10" x14ac:dyDescent="0.35">
      <c r="A195" t="s">
        <v>198</v>
      </c>
      <c r="B195" s="13">
        <f>VLOOKUP(A195,'2016 Primary'!E203:W499,19)</f>
        <v>3</v>
      </c>
      <c r="C195" s="13">
        <f>VLOOKUP(A195,'2016 General'!E203:W499,19)</f>
        <v>3</v>
      </c>
      <c r="D195" s="13">
        <f>VLOOKUP(A195,'2018 Primary'!E203:W499,19)</f>
        <v>3</v>
      </c>
      <c r="E195" s="13">
        <f>VLOOKUP(A195,'2018 General'!E203:W499,19)</f>
        <v>3</v>
      </c>
      <c r="F195" s="12">
        <f t="shared" ref="F195:F258" si="13">AVERAGE(B195:E195)</f>
        <v>3</v>
      </c>
      <c r="G195">
        <f t="shared" ref="G195:G258" si="14">IF(F195=1,1,IF(F195=2,1,IF(F195=3,1,0)))</f>
        <v>1</v>
      </c>
      <c r="H195">
        <f t="shared" ref="H195:H258" si="15">IF(F195=1.25,1,IF(F195=1.75,1,IF(F195=2.25,1,IF(F195=2.75,1,0))))</f>
        <v>0</v>
      </c>
      <c r="I195">
        <f t="shared" si="12"/>
        <v>0</v>
      </c>
      <c r="J195">
        <v>0</v>
      </c>
    </row>
    <row r="196" spans="1:10" x14ac:dyDescent="0.35">
      <c r="A196" t="s">
        <v>199</v>
      </c>
      <c r="B196" s="13">
        <f>VLOOKUP(A196,'2016 Primary'!E204:W500,19)</f>
        <v>3</v>
      </c>
      <c r="C196" s="13">
        <f>VLOOKUP(A196,'2016 General'!E204:W500,19)</f>
        <v>3</v>
      </c>
      <c r="D196" s="13">
        <f>VLOOKUP(A196,'2018 Primary'!E204:W500,19)</f>
        <v>3</v>
      </c>
      <c r="E196" s="13">
        <f>VLOOKUP(A196,'2018 General'!E204:W500,19)</f>
        <v>3</v>
      </c>
      <c r="F196" s="12">
        <f t="shared" si="13"/>
        <v>3</v>
      </c>
      <c r="G196">
        <f t="shared" si="14"/>
        <v>1</v>
      </c>
      <c r="H196">
        <f t="shared" si="15"/>
        <v>0</v>
      </c>
      <c r="I196">
        <f t="shared" si="12"/>
        <v>0</v>
      </c>
      <c r="J196">
        <v>0</v>
      </c>
    </row>
    <row r="197" spans="1:10" x14ac:dyDescent="0.35">
      <c r="A197" t="s">
        <v>200</v>
      </c>
      <c r="B197" s="13">
        <f>VLOOKUP(A197,'2016 Primary'!E205:W501,19)</f>
        <v>2</v>
      </c>
      <c r="C197" s="13">
        <f>VLOOKUP(A197,'2016 General'!E205:W501,19)</f>
        <v>2</v>
      </c>
      <c r="D197" s="13">
        <f>VLOOKUP(A197,'2018 Primary'!E205:W501,19)</f>
        <v>2</v>
      </c>
      <c r="E197" s="13">
        <f>VLOOKUP(A197,'2018 General'!E205:W501,19)</f>
        <v>3</v>
      </c>
      <c r="F197" s="12">
        <f t="shared" si="13"/>
        <v>2.25</v>
      </c>
      <c r="G197">
        <f t="shared" si="14"/>
        <v>0</v>
      </c>
      <c r="H197">
        <f t="shared" si="15"/>
        <v>1</v>
      </c>
      <c r="I197">
        <f t="shared" si="12"/>
        <v>0</v>
      </c>
      <c r="J197">
        <v>0</v>
      </c>
    </row>
    <row r="198" spans="1:10" x14ac:dyDescent="0.35">
      <c r="A198" t="s">
        <v>201</v>
      </c>
      <c r="B198" s="13">
        <f>VLOOKUP(A198,'2016 Primary'!E206:W502,19)</f>
        <v>2</v>
      </c>
      <c r="C198" s="13">
        <f>VLOOKUP(A198,'2016 General'!E206:W502,19)</f>
        <v>2</v>
      </c>
      <c r="D198" s="13">
        <f>VLOOKUP(A198,'2018 Primary'!E206:W502,19)</f>
        <v>2</v>
      </c>
      <c r="E198" s="13">
        <f>VLOOKUP(A198,'2018 General'!E206:W502,19)</f>
        <v>2</v>
      </c>
      <c r="F198" s="12">
        <f t="shared" si="13"/>
        <v>2</v>
      </c>
      <c r="G198">
        <f t="shared" si="14"/>
        <v>1</v>
      </c>
      <c r="H198">
        <f t="shared" si="15"/>
        <v>0</v>
      </c>
      <c r="I198">
        <f t="shared" si="12"/>
        <v>0</v>
      </c>
      <c r="J198">
        <v>0</v>
      </c>
    </row>
    <row r="199" spans="1:10" x14ac:dyDescent="0.35">
      <c r="A199" t="s">
        <v>202</v>
      </c>
      <c r="B199" s="13">
        <f>VLOOKUP(A199,'2016 Primary'!E207:W503,19)</f>
        <v>3</v>
      </c>
      <c r="C199" s="13">
        <f>VLOOKUP(A199,'2016 General'!E207:W503,19)</f>
        <v>3</v>
      </c>
      <c r="D199" s="13">
        <f>VLOOKUP(A199,'2018 Primary'!E207:W503,19)</f>
        <v>3</v>
      </c>
      <c r="E199" s="13">
        <f>VLOOKUP(A199,'2018 General'!E207:W503,19)</f>
        <v>3</v>
      </c>
      <c r="F199" s="12">
        <f t="shared" si="13"/>
        <v>3</v>
      </c>
      <c r="G199">
        <f t="shared" si="14"/>
        <v>1</v>
      </c>
      <c r="H199">
        <f t="shared" si="15"/>
        <v>0</v>
      </c>
      <c r="I199">
        <f t="shared" si="12"/>
        <v>0</v>
      </c>
      <c r="J199">
        <v>0</v>
      </c>
    </row>
    <row r="200" spans="1:10" x14ac:dyDescent="0.35">
      <c r="A200" t="s">
        <v>203</v>
      </c>
      <c r="B200" s="13">
        <f>VLOOKUP(A200,'2016 Primary'!E208:W504,19)</f>
        <v>2</v>
      </c>
      <c r="C200" s="13">
        <f>VLOOKUP(A200,'2016 General'!E208:W504,19)</f>
        <v>2</v>
      </c>
      <c r="D200" s="13">
        <f>VLOOKUP(A200,'2018 Primary'!E208:W504,19)</f>
        <v>2</v>
      </c>
      <c r="E200" s="13">
        <f>VLOOKUP(A200,'2018 General'!E208:W504,19)</f>
        <v>3</v>
      </c>
      <c r="F200" s="12">
        <f t="shared" si="13"/>
        <v>2.25</v>
      </c>
      <c r="G200">
        <f t="shared" si="14"/>
        <v>0</v>
      </c>
      <c r="H200">
        <f t="shared" si="15"/>
        <v>1</v>
      </c>
      <c r="I200">
        <f t="shared" si="12"/>
        <v>0</v>
      </c>
      <c r="J200">
        <v>0</v>
      </c>
    </row>
    <row r="201" spans="1:10" x14ac:dyDescent="0.35">
      <c r="A201" t="s">
        <v>204</v>
      </c>
      <c r="B201" s="13">
        <f>VLOOKUP(A201,'2016 Primary'!E209:W505,19)</f>
        <v>2</v>
      </c>
      <c r="C201" s="13">
        <f>VLOOKUP(A201,'2016 General'!E209:W505,19)</f>
        <v>2</v>
      </c>
      <c r="D201" s="13">
        <f>VLOOKUP(A201,'2018 Primary'!E209:W505,19)</f>
        <v>2</v>
      </c>
      <c r="E201" s="13">
        <f>VLOOKUP(A201,'2018 General'!E209:W505,19)</f>
        <v>3</v>
      </c>
      <c r="F201" s="12">
        <f t="shared" si="13"/>
        <v>2.25</v>
      </c>
      <c r="G201">
        <f t="shared" si="14"/>
        <v>0</v>
      </c>
      <c r="H201">
        <f t="shared" si="15"/>
        <v>1</v>
      </c>
      <c r="I201">
        <f t="shared" si="12"/>
        <v>0</v>
      </c>
      <c r="J201">
        <v>0</v>
      </c>
    </row>
    <row r="202" spans="1:10" x14ac:dyDescent="0.35">
      <c r="A202" t="s">
        <v>205</v>
      </c>
      <c r="B202" s="13">
        <f>VLOOKUP(A202,'2016 Primary'!E210:W506,19)</f>
        <v>3</v>
      </c>
      <c r="C202" s="13">
        <f>VLOOKUP(A202,'2016 General'!E210:W506,19)</f>
        <v>3</v>
      </c>
      <c r="D202" s="13">
        <f>VLOOKUP(A202,'2018 Primary'!E210:W506,19)</f>
        <v>3</v>
      </c>
      <c r="E202" s="13">
        <f>VLOOKUP(A202,'2018 General'!E210:W506,19)</f>
        <v>3</v>
      </c>
      <c r="F202" s="12">
        <f t="shared" si="13"/>
        <v>3</v>
      </c>
      <c r="G202">
        <f t="shared" si="14"/>
        <v>1</v>
      </c>
      <c r="H202">
        <f t="shared" si="15"/>
        <v>0</v>
      </c>
      <c r="I202">
        <f t="shared" si="12"/>
        <v>0</v>
      </c>
      <c r="J202">
        <v>0</v>
      </c>
    </row>
    <row r="203" spans="1:10" x14ac:dyDescent="0.35">
      <c r="A203" t="s">
        <v>206</v>
      </c>
      <c r="B203" s="13">
        <f>VLOOKUP(A203,'2016 Primary'!E211:W507,19)</f>
        <v>3</v>
      </c>
      <c r="C203" s="13">
        <f>VLOOKUP(A203,'2016 General'!E211:W507,19)</f>
        <v>2</v>
      </c>
      <c r="D203" s="13">
        <f>VLOOKUP(A203,'2018 Primary'!E211:W507,19)</f>
        <v>3</v>
      </c>
      <c r="E203" s="13">
        <f>VLOOKUP(A203,'2018 General'!E211:W507,19)</f>
        <v>3</v>
      </c>
      <c r="F203" s="12">
        <f t="shared" si="13"/>
        <v>2.75</v>
      </c>
      <c r="G203">
        <f t="shared" si="14"/>
        <v>0</v>
      </c>
      <c r="H203">
        <f t="shared" si="15"/>
        <v>1</v>
      </c>
      <c r="I203">
        <f t="shared" si="12"/>
        <v>0</v>
      </c>
      <c r="J203">
        <v>0</v>
      </c>
    </row>
    <row r="204" spans="1:10" x14ac:dyDescent="0.35">
      <c r="A204" t="s">
        <v>207</v>
      </c>
      <c r="B204" s="13">
        <f>VLOOKUP(A204,'2016 Primary'!E212:W508,19)</f>
        <v>3</v>
      </c>
      <c r="C204" s="13">
        <f>VLOOKUP(A204,'2016 General'!E212:W508,19)</f>
        <v>3</v>
      </c>
      <c r="D204" s="13">
        <f>VLOOKUP(A204,'2018 Primary'!E212:W508,19)</f>
        <v>3</v>
      </c>
      <c r="E204" s="13">
        <f>VLOOKUP(A204,'2018 General'!E212:W508,19)</f>
        <v>3</v>
      </c>
      <c r="F204" s="12">
        <f t="shared" si="13"/>
        <v>3</v>
      </c>
      <c r="G204">
        <f t="shared" si="14"/>
        <v>1</v>
      </c>
      <c r="H204">
        <f t="shared" si="15"/>
        <v>0</v>
      </c>
      <c r="I204">
        <f t="shared" si="12"/>
        <v>0</v>
      </c>
      <c r="J204">
        <v>0</v>
      </c>
    </row>
    <row r="205" spans="1:10" x14ac:dyDescent="0.35">
      <c r="A205" t="s">
        <v>208</v>
      </c>
      <c r="B205" s="13">
        <f>VLOOKUP(A205,'2016 Primary'!E213:W509,19)</f>
        <v>3</v>
      </c>
      <c r="C205" s="13">
        <f>VLOOKUP(A205,'2016 General'!E213:W509,19)</f>
        <v>2</v>
      </c>
      <c r="D205" s="13">
        <f>VLOOKUP(A205,'2018 Primary'!E213:W509,19)</f>
        <v>3</v>
      </c>
      <c r="E205" s="13">
        <f>VLOOKUP(A205,'2018 General'!E213:W509,19)</f>
        <v>3</v>
      </c>
      <c r="F205" s="12">
        <f t="shared" si="13"/>
        <v>2.75</v>
      </c>
      <c r="G205">
        <f t="shared" si="14"/>
        <v>0</v>
      </c>
      <c r="H205">
        <f t="shared" si="15"/>
        <v>1</v>
      </c>
      <c r="I205">
        <f t="shared" si="12"/>
        <v>0</v>
      </c>
      <c r="J205">
        <v>0</v>
      </c>
    </row>
    <row r="206" spans="1:10" x14ac:dyDescent="0.35">
      <c r="A206" t="s">
        <v>209</v>
      </c>
      <c r="B206" s="13">
        <f>VLOOKUP(A206,'2016 Primary'!E214:W510,19)</f>
        <v>2</v>
      </c>
      <c r="C206" s="13">
        <f>VLOOKUP(A206,'2016 General'!E214:W510,19)</f>
        <v>1</v>
      </c>
      <c r="D206" s="13">
        <f>VLOOKUP(A206,'2018 Primary'!E214:W510,19)</f>
        <v>2</v>
      </c>
      <c r="E206" s="13">
        <f>VLOOKUP(A206,'2018 General'!E214:W510,19)</f>
        <v>2</v>
      </c>
      <c r="F206" s="12">
        <f t="shared" si="13"/>
        <v>1.75</v>
      </c>
      <c r="G206">
        <f t="shared" si="14"/>
        <v>0</v>
      </c>
      <c r="H206">
        <f t="shared" si="15"/>
        <v>1</v>
      </c>
      <c r="I206">
        <f t="shared" si="12"/>
        <v>0</v>
      </c>
      <c r="J206">
        <v>0</v>
      </c>
    </row>
    <row r="207" spans="1:10" x14ac:dyDescent="0.35">
      <c r="A207" t="s">
        <v>210</v>
      </c>
      <c r="B207" s="13">
        <f>VLOOKUP(A207,'2016 Primary'!E215:W511,19)</f>
        <v>2</v>
      </c>
      <c r="C207" s="13">
        <f>VLOOKUP(A207,'2016 General'!E215:W511,19)</f>
        <v>2</v>
      </c>
      <c r="D207" s="13">
        <f>VLOOKUP(A207,'2018 Primary'!E215:W511,19)</f>
        <v>2</v>
      </c>
      <c r="E207" s="13">
        <f>VLOOKUP(A207,'2018 General'!E215:W511,19)</f>
        <v>2</v>
      </c>
      <c r="F207" s="12">
        <f t="shared" si="13"/>
        <v>2</v>
      </c>
      <c r="G207">
        <f t="shared" si="14"/>
        <v>1</v>
      </c>
      <c r="H207">
        <f t="shared" si="15"/>
        <v>0</v>
      </c>
      <c r="I207">
        <f t="shared" si="12"/>
        <v>0</v>
      </c>
      <c r="J207">
        <v>0</v>
      </c>
    </row>
    <row r="208" spans="1:10" x14ac:dyDescent="0.35">
      <c r="A208" t="s">
        <v>211</v>
      </c>
      <c r="B208" s="13">
        <f>VLOOKUP(A208,'2016 Primary'!E216:W512,19)</f>
        <v>2</v>
      </c>
      <c r="C208" s="13">
        <f>VLOOKUP(A208,'2016 General'!E216:W512,19)</f>
        <v>2</v>
      </c>
      <c r="D208" s="13">
        <f>VLOOKUP(A208,'2018 Primary'!E216:W512,19)</f>
        <v>2</v>
      </c>
      <c r="E208" s="13">
        <f>VLOOKUP(A208,'2018 General'!E216:W512,19)</f>
        <v>2</v>
      </c>
      <c r="F208" s="12">
        <f t="shared" si="13"/>
        <v>2</v>
      </c>
      <c r="G208">
        <f t="shared" si="14"/>
        <v>1</v>
      </c>
      <c r="H208">
        <f t="shared" si="15"/>
        <v>0</v>
      </c>
      <c r="I208">
        <f t="shared" si="12"/>
        <v>0</v>
      </c>
      <c r="J208">
        <v>0</v>
      </c>
    </row>
    <row r="209" spans="1:10" x14ac:dyDescent="0.35">
      <c r="A209" t="s">
        <v>212</v>
      </c>
      <c r="B209" s="13">
        <f>VLOOKUP(A209,'2016 Primary'!E217:W513,19)</f>
        <v>2</v>
      </c>
      <c r="C209" s="13">
        <f>VLOOKUP(A209,'2016 General'!E217:W513,19)</f>
        <v>2</v>
      </c>
      <c r="D209" s="13">
        <f>VLOOKUP(A209,'2018 Primary'!E217:W513,19)</f>
        <v>2</v>
      </c>
      <c r="E209" s="13">
        <f>VLOOKUP(A209,'2018 General'!E217:W513,19)</f>
        <v>2</v>
      </c>
      <c r="F209" s="12">
        <f t="shared" si="13"/>
        <v>2</v>
      </c>
      <c r="G209">
        <f t="shared" si="14"/>
        <v>1</v>
      </c>
      <c r="H209">
        <f t="shared" si="15"/>
        <v>0</v>
      </c>
      <c r="I209">
        <f t="shared" si="12"/>
        <v>0</v>
      </c>
      <c r="J209">
        <v>0</v>
      </c>
    </row>
    <row r="210" spans="1:10" x14ac:dyDescent="0.35">
      <c r="A210" t="s">
        <v>213</v>
      </c>
      <c r="B210" s="13">
        <f>VLOOKUP(A210,'2016 Primary'!E218:W514,19)</f>
        <v>3</v>
      </c>
      <c r="C210" s="13">
        <f>VLOOKUP(A210,'2016 General'!E218:W514,19)</f>
        <v>3</v>
      </c>
      <c r="D210" s="13">
        <f>VLOOKUP(A210,'2018 Primary'!E218:W514,19)</f>
        <v>3</v>
      </c>
      <c r="E210" s="13">
        <f>VLOOKUP(A210,'2018 General'!E218:W514,19)</f>
        <v>3</v>
      </c>
      <c r="F210" s="12">
        <f t="shared" si="13"/>
        <v>3</v>
      </c>
      <c r="G210">
        <f t="shared" si="14"/>
        <v>1</v>
      </c>
      <c r="H210">
        <f t="shared" si="15"/>
        <v>0</v>
      </c>
      <c r="I210">
        <f t="shared" si="12"/>
        <v>0</v>
      </c>
      <c r="J210">
        <v>0</v>
      </c>
    </row>
    <row r="211" spans="1:10" x14ac:dyDescent="0.35">
      <c r="A211" t="s">
        <v>214</v>
      </c>
      <c r="B211" s="13">
        <f>VLOOKUP(A211,'2016 Primary'!E219:W515,19)</f>
        <v>1</v>
      </c>
      <c r="C211" s="13">
        <f>VLOOKUP(A211,'2016 General'!E219:W515,19)</f>
        <v>1</v>
      </c>
      <c r="D211" s="13">
        <f>VLOOKUP(A211,'2018 Primary'!E219:W515,19)</f>
        <v>1</v>
      </c>
      <c r="E211" s="13">
        <f>VLOOKUP(A211,'2018 General'!E219:W515,19)</f>
        <v>1</v>
      </c>
      <c r="F211" s="12">
        <f t="shared" si="13"/>
        <v>1</v>
      </c>
      <c r="G211">
        <f t="shared" si="14"/>
        <v>1</v>
      </c>
      <c r="H211">
        <f t="shared" si="15"/>
        <v>0</v>
      </c>
      <c r="I211">
        <f t="shared" si="12"/>
        <v>0</v>
      </c>
      <c r="J211">
        <v>0</v>
      </c>
    </row>
    <row r="212" spans="1:10" x14ac:dyDescent="0.35">
      <c r="A212" t="s">
        <v>215</v>
      </c>
      <c r="B212" s="13">
        <f>VLOOKUP(A212,'2016 Primary'!E220:W516,19)</f>
        <v>3</v>
      </c>
      <c r="C212" s="13">
        <f>VLOOKUP(A212,'2016 General'!E220:W516,19)</f>
        <v>3</v>
      </c>
      <c r="D212" s="13">
        <f>VLOOKUP(A212,'2018 Primary'!E220:W516,19)</f>
        <v>3</v>
      </c>
      <c r="E212" s="13">
        <f>VLOOKUP(A212,'2018 General'!E220:W516,19)</f>
        <v>3</v>
      </c>
      <c r="F212" s="12">
        <f t="shared" si="13"/>
        <v>3</v>
      </c>
      <c r="G212">
        <f t="shared" si="14"/>
        <v>1</v>
      </c>
      <c r="H212">
        <f t="shared" si="15"/>
        <v>0</v>
      </c>
      <c r="I212">
        <f t="shared" si="12"/>
        <v>0</v>
      </c>
      <c r="J212">
        <v>0</v>
      </c>
    </row>
    <row r="213" spans="1:10" x14ac:dyDescent="0.35">
      <c r="A213" t="s">
        <v>216</v>
      </c>
      <c r="B213" s="13">
        <f>VLOOKUP(A213,'2016 Primary'!E221:W517,19)</f>
        <v>3</v>
      </c>
      <c r="C213" s="13">
        <f>VLOOKUP(A213,'2016 General'!E221:W517,19)</f>
        <v>3</v>
      </c>
      <c r="D213" s="13">
        <f>VLOOKUP(A213,'2018 Primary'!E221:W517,19)</f>
        <v>3</v>
      </c>
      <c r="E213" s="13">
        <f>VLOOKUP(A213,'2018 General'!E221:W517,19)</f>
        <v>3</v>
      </c>
      <c r="F213" s="12">
        <f t="shared" si="13"/>
        <v>3</v>
      </c>
      <c r="G213">
        <f t="shared" si="14"/>
        <v>1</v>
      </c>
      <c r="H213">
        <f t="shared" si="15"/>
        <v>0</v>
      </c>
      <c r="I213">
        <f t="shared" si="12"/>
        <v>0</v>
      </c>
      <c r="J213">
        <v>0</v>
      </c>
    </row>
    <row r="214" spans="1:10" x14ac:dyDescent="0.35">
      <c r="A214" t="s">
        <v>217</v>
      </c>
      <c r="B214" s="13">
        <f>VLOOKUP(A214,'2016 Primary'!E222:W518,19)</f>
        <v>2</v>
      </c>
      <c r="C214" s="13">
        <f>VLOOKUP(A214,'2016 General'!E222:W518,19)</f>
        <v>2</v>
      </c>
      <c r="D214" s="13">
        <f>VLOOKUP(A214,'2018 Primary'!E222:W518,19)</f>
        <v>2</v>
      </c>
      <c r="E214" s="13">
        <f>VLOOKUP(A214,'2018 General'!E222:W518,19)</f>
        <v>3</v>
      </c>
      <c r="F214" s="12">
        <f t="shared" si="13"/>
        <v>2.25</v>
      </c>
      <c r="G214">
        <f t="shared" si="14"/>
        <v>0</v>
      </c>
      <c r="H214">
        <f t="shared" si="15"/>
        <v>1</v>
      </c>
      <c r="I214">
        <f t="shared" si="12"/>
        <v>0</v>
      </c>
      <c r="J214">
        <v>0</v>
      </c>
    </row>
    <row r="215" spans="1:10" x14ac:dyDescent="0.35">
      <c r="A215" t="s">
        <v>218</v>
      </c>
      <c r="B215" s="13">
        <f>VLOOKUP(A215,'2016 Primary'!E223:W519,19)</f>
        <v>2</v>
      </c>
      <c r="C215" s="13">
        <f>VLOOKUP(A215,'2016 General'!E223:W519,19)</f>
        <v>2</v>
      </c>
      <c r="D215" s="13">
        <f>VLOOKUP(A215,'2018 Primary'!E223:W519,19)</f>
        <v>2</v>
      </c>
      <c r="E215" s="13">
        <f>VLOOKUP(A215,'2018 General'!E223:W519,19)</f>
        <v>2</v>
      </c>
      <c r="F215" s="12">
        <f t="shared" si="13"/>
        <v>2</v>
      </c>
      <c r="G215">
        <f t="shared" si="14"/>
        <v>1</v>
      </c>
      <c r="H215">
        <f t="shared" si="15"/>
        <v>0</v>
      </c>
      <c r="I215">
        <f t="shared" si="12"/>
        <v>0</v>
      </c>
      <c r="J215">
        <v>0</v>
      </c>
    </row>
    <row r="216" spans="1:10" x14ac:dyDescent="0.35">
      <c r="A216" t="s">
        <v>219</v>
      </c>
      <c r="B216" s="13">
        <f>VLOOKUP(A216,'2016 Primary'!E224:W520,19)</f>
        <v>1</v>
      </c>
      <c r="C216" s="13">
        <f>VLOOKUP(A216,'2016 General'!E224:W520,19)</f>
        <v>1</v>
      </c>
      <c r="D216" s="13">
        <f>VLOOKUP(A216,'2018 Primary'!E224:W520,19)</f>
        <v>2</v>
      </c>
      <c r="E216" s="13">
        <f>VLOOKUP(A216,'2018 General'!E224:W520,19)</f>
        <v>1</v>
      </c>
      <c r="F216" s="12">
        <f t="shared" si="13"/>
        <v>1.25</v>
      </c>
      <c r="G216">
        <f t="shared" si="14"/>
        <v>0</v>
      </c>
      <c r="H216">
        <f t="shared" si="15"/>
        <v>1</v>
      </c>
      <c r="I216">
        <f t="shared" si="12"/>
        <v>0</v>
      </c>
      <c r="J216">
        <v>0</v>
      </c>
    </row>
    <row r="217" spans="1:10" x14ac:dyDescent="0.35">
      <c r="A217" t="s">
        <v>220</v>
      </c>
      <c r="B217" s="13">
        <f>VLOOKUP(A217,'2016 Primary'!E225:W521,19)</f>
        <v>3</v>
      </c>
      <c r="C217" s="13">
        <f>VLOOKUP(A217,'2016 General'!E225:W521,19)</f>
        <v>3</v>
      </c>
      <c r="D217" s="13">
        <f>VLOOKUP(A217,'2018 Primary'!E225:W521,19)</f>
        <v>2</v>
      </c>
      <c r="E217" s="13">
        <f>VLOOKUP(A217,'2018 General'!E225:W521,19)</f>
        <v>3</v>
      </c>
      <c r="F217" s="12">
        <f t="shared" si="13"/>
        <v>2.75</v>
      </c>
      <c r="G217">
        <f t="shared" si="14"/>
        <v>0</v>
      </c>
      <c r="H217">
        <f t="shared" si="15"/>
        <v>1</v>
      </c>
      <c r="I217">
        <f t="shared" si="12"/>
        <v>0</v>
      </c>
      <c r="J217">
        <v>0</v>
      </c>
    </row>
    <row r="218" spans="1:10" x14ac:dyDescent="0.35">
      <c r="A218" t="s">
        <v>221</v>
      </c>
      <c r="B218" s="13">
        <f>VLOOKUP(A218,'2016 Primary'!E226:W522,19)</f>
        <v>3</v>
      </c>
      <c r="C218" s="13">
        <f>VLOOKUP(A218,'2016 General'!E226:W522,19)</f>
        <v>3</v>
      </c>
      <c r="D218" s="13">
        <f>VLOOKUP(A218,'2018 Primary'!E226:W522,19)</f>
        <v>2</v>
      </c>
      <c r="E218" s="13">
        <f>VLOOKUP(A218,'2018 General'!E226:W522,19)</f>
        <v>3</v>
      </c>
      <c r="F218" s="12">
        <f t="shared" si="13"/>
        <v>2.75</v>
      </c>
      <c r="G218">
        <f t="shared" si="14"/>
        <v>0</v>
      </c>
      <c r="H218">
        <f t="shared" si="15"/>
        <v>1</v>
      </c>
      <c r="I218">
        <f t="shared" si="12"/>
        <v>0</v>
      </c>
      <c r="J218">
        <v>0</v>
      </c>
    </row>
    <row r="219" spans="1:10" x14ac:dyDescent="0.35">
      <c r="A219" t="s">
        <v>222</v>
      </c>
      <c r="B219" s="13">
        <f>VLOOKUP(A219,'2016 Primary'!E227:W523,19)</f>
        <v>3</v>
      </c>
      <c r="C219" s="13">
        <f>VLOOKUP(A219,'2016 General'!E227:W523,19)</f>
        <v>3</v>
      </c>
      <c r="D219" s="13">
        <f>VLOOKUP(A219,'2018 Primary'!E227:W523,19)</f>
        <v>3</v>
      </c>
      <c r="E219" s="13">
        <f>VLOOKUP(A219,'2018 General'!E227:W523,19)</f>
        <v>3</v>
      </c>
      <c r="F219" s="12">
        <f t="shared" si="13"/>
        <v>3</v>
      </c>
      <c r="G219">
        <f t="shared" si="14"/>
        <v>1</v>
      </c>
      <c r="H219">
        <f t="shared" si="15"/>
        <v>0</v>
      </c>
      <c r="I219">
        <f t="shared" si="12"/>
        <v>0</v>
      </c>
      <c r="J219">
        <v>0</v>
      </c>
    </row>
    <row r="220" spans="1:10" x14ac:dyDescent="0.35">
      <c r="A220" t="s">
        <v>223</v>
      </c>
      <c r="B220" s="13">
        <f>VLOOKUP(A220,'2016 Primary'!E228:W524,19)</f>
        <v>1</v>
      </c>
      <c r="C220" s="13">
        <f>VLOOKUP(A220,'2016 General'!E228:W524,19)</f>
        <v>1</v>
      </c>
      <c r="D220" s="13">
        <f>VLOOKUP(A220,'2018 Primary'!E228:W524,19)</f>
        <v>1</v>
      </c>
      <c r="E220" s="13">
        <f>VLOOKUP(A220,'2018 General'!E228:W524,19)</f>
        <v>1</v>
      </c>
      <c r="F220" s="12">
        <f t="shared" si="13"/>
        <v>1</v>
      </c>
      <c r="G220">
        <f t="shared" si="14"/>
        <v>1</v>
      </c>
      <c r="H220">
        <f t="shared" si="15"/>
        <v>0</v>
      </c>
      <c r="I220">
        <f t="shared" si="12"/>
        <v>0</v>
      </c>
      <c r="J220">
        <v>0</v>
      </c>
    </row>
    <row r="221" spans="1:10" x14ac:dyDescent="0.35">
      <c r="A221" t="s">
        <v>224</v>
      </c>
      <c r="B221" s="13">
        <f>VLOOKUP(A221,'2016 Primary'!E229:W525,19)</f>
        <v>1</v>
      </c>
      <c r="C221" s="13">
        <f>VLOOKUP(A221,'2016 General'!E229:W525,19)</f>
        <v>1</v>
      </c>
      <c r="D221" s="13">
        <f>VLOOKUP(A221,'2018 Primary'!E229:W525,19)</f>
        <v>1</v>
      </c>
      <c r="E221" s="13">
        <f>VLOOKUP(A221,'2018 General'!E229:W525,19)</f>
        <v>1</v>
      </c>
      <c r="F221" s="12">
        <f t="shared" si="13"/>
        <v>1</v>
      </c>
      <c r="G221">
        <f t="shared" si="14"/>
        <v>1</v>
      </c>
      <c r="H221">
        <f t="shared" si="15"/>
        <v>0</v>
      </c>
      <c r="I221">
        <f t="shared" si="12"/>
        <v>0</v>
      </c>
      <c r="J221">
        <v>0</v>
      </c>
    </row>
    <row r="222" spans="1:10" x14ac:dyDescent="0.35">
      <c r="A222" t="s">
        <v>225</v>
      </c>
      <c r="B222" s="13">
        <f>VLOOKUP(A222,'2016 Primary'!E230:W526,19)</f>
        <v>2</v>
      </c>
      <c r="C222" s="13">
        <f>VLOOKUP(A222,'2016 General'!E230:W526,19)</f>
        <v>2</v>
      </c>
      <c r="D222" s="13">
        <f>VLOOKUP(A222,'2018 Primary'!E230:W526,19)</f>
        <v>2</v>
      </c>
      <c r="E222" s="13">
        <f>VLOOKUP(A222,'2018 General'!E230:W526,19)</f>
        <v>3</v>
      </c>
      <c r="F222" s="12">
        <f t="shared" si="13"/>
        <v>2.25</v>
      </c>
      <c r="G222">
        <f t="shared" si="14"/>
        <v>0</v>
      </c>
      <c r="H222">
        <f t="shared" si="15"/>
        <v>1</v>
      </c>
      <c r="I222">
        <f t="shared" si="12"/>
        <v>0</v>
      </c>
      <c r="J222">
        <v>0</v>
      </c>
    </row>
    <row r="223" spans="1:10" x14ac:dyDescent="0.35">
      <c r="A223" t="s">
        <v>226</v>
      </c>
      <c r="B223" s="13">
        <f>VLOOKUP(A223,'2016 Primary'!E231:W527,19)</f>
        <v>1</v>
      </c>
      <c r="C223" s="13">
        <f>VLOOKUP(A223,'2016 General'!E231:W527,19)</f>
        <v>1</v>
      </c>
      <c r="D223" s="13">
        <f>VLOOKUP(A223,'2018 Primary'!E231:W527,19)</f>
        <v>1</v>
      </c>
      <c r="E223" s="13">
        <f>VLOOKUP(A223,'2018 General'!E231:W527,19)</f>
        <v>1</v>
      </c>
      <c r="F223" s="12">
        <f t="shared" si="13"/>
        <v>1</v>
      </c>
      <c r="G223">
        <f t="shared" si="14"/>
        <v>1</v>
      </c>
      <c r="H223">
        <f t="shared" si="15"/>
        <v>0</v>
      </c>
      <c r="I223">
        <f t="shared" si="12"/>
        <v>0</v>
      </c>
      <c r="J223">
        <v>0</v>
      </c>
    </row>
    <row r="224" spans="1:10" x14ac:dyDescent="0.35">
      <c r="A224" t="s">
        <v>227</v>
      </c>
      <c r="B224" s="13">
        <f>VLOOKUP(A224,'2016 Primary'!E232:W528,19)</f>
        <v>2</v>
      </c>
      <c r="C224" s="13">
        <f>VLOOKUP(A224,'2016 General'!E232:W528,19)</f>
        <v>2</v>
      </c>
      <c r="D224" s="13">
        <f>VLOOKUP(A224,'2018 Primary'!E232:W528,19)</f>
        <v>2</v>
      </c>
      <c r="E224" s="13">
        <f>VLOOKUP(A224,'2018 General'!E232:W528,19)</f>
        <v>2</v>
      </c>
      <c r="F224" s="12">
        <f t="shared" si="13"/>
        <v>2</v>
      </c>
      <c r="G224">
        <f t="shared" si="14"/>
        <v>1</v>
      </c>
      <c r="H224">
        <f t="shared" si="15"/>
        <v>0</v>
      </c>
      <c r="I224">
        <f t="shared" si="12"/>
        <v>0</v>
      </c>
      <c r="J224">
        <v>0</v>
      </c>
    </row>
    <row r="225" spans="1:10" x14ac:dyDescent="0.35">
      <c r="A225" t="s">
        <v>228</v>
      </c>
      <c r="B225" s="13">
        <f>VLOOKUP(A225,'2016 Primary'!E233:W529,19)</f>
        <v>3</v>
      </c>
      <c r="C225" s="13">
        <f>VLOOKUP(A225,'2016 General'!E233:W529,19)</f>
        <v>3</v>
      </c>
      <c r="D225" s="13">
        <f>VLOOKUP(A225,'2018 Primary'!E233:W529,19)</f>
        <v>3</v>
      </c>
      <c r="E225" s="13">
        <f>VLOOKUP(A225,'2018 General'!E233:W529,19)</f>
        <v>3</v>
      </c>
      <c r="F225" s="12">
        <f t="shared" si="13"/>
        <v>3</v>
      </c>
      <c r="G225">
        <f t="shared" si="14"/>
        <v>1</v>
      </c>
      <c r="H225">
        <f t="shared" si="15"/>
        <v>0</v>
      </c>
      <c r="I225">
        <f t="shared" si="12"/>
        <v>0</v>
      </c>
      <c r="J225">
        <v>0</v>
      </c>
    </row>
    <row r="226" spans="1:10" x14ac:dyDescent="0.35">
      <c r="A226" t="s">
        <v>229</v>
      </c>
      <c r="B226" s="13">
        <f>VLOOKUP(A226,'2016 Primary'!E234:W530,19)</f>
        <v>1</v>
      </c>
      <c r="C226" s="13">
        <f>VLOOKUP(A226,'2016 General'!E234:W530,19)</f>
        <v>1</v>
      </c>
      <c r="D226" s="13">
        <f>VLOOKUP(A226,'2018 Primary'!E234:W530,19)</f>
        <v>2</v>
      </c>
      <c r="E226" s="13">
        <f>VLOOKUP(A226,'2018 General'!E234:W530,19)</f>
        <v>1</v>
      </c>
      <c r="F226" s="12">
        <f t="shared" si="13"/>
        <v>1.25</v>
      </c>
      <c r="G226">
        <f t="shared" si="14"/>
        <v>0</v>
      </c>
      <c r="H226">
        <f t="shared" si="15"/>
        <v>1</v>
      </c>
      <c r="I226">
        <f t="shared" si="12"/>
        <v>0</v>
      </c>
      <c r="J226">
        <v>0</v>
      </c>
    </row>
    <row r="227" spans="1:10" x14ac:dyDescent="0.35">
      <c r="A227" t="s">
        <v>230</v>
      </c>
      <c r="B227" s="13">
        <f>VLOOKUP(A227,'2016 Primary'!E235:W531,19)</f>
        <v>3</v>
      </c>
      <c r="C227" s="13">
        <f>VLOOKUP(A227,'2016 General'!E235:W531,19)</f>
        <v>3</v>
      </c>
      <c r="D227" s="13">
        <f>VLOOKUP(A227,'2018 Primary'!E235:W531,19)</f>
        <v>3</v>
      </c>
      <c r="E227" s="13">
        <f>VLOOKUP(A227,'2018 General'!E235:W531,19)</f>
        <v>3</v>
      </c>
      <c r="F227" s="12">
        <f t="shared" si="13"/>
        <v>3</v>
      </c>
      <c r="G227">
        <f t="shared" si="14"/>
        <v>1</v>
      </c>
      <c r="H227">
        <f t="shared" si="15"/>
        <v>0</v>
      </c>
      <c r="I227">
        <f t="shared" si="12"/>
        <v>0</v>
      </c>
      <c r="J227">
        <v>0</v>
      </c>
    </row>
    <row r="228" spans="1:10" x14ac:dyDescent="0.35">
      <c r="A228" t="s">
        <v>231</v>
      </c>
      <c r="B228" s="13">
        <f>VLOOKUP(A228,'2016 Primary'!E236:W532,19)</f>
        <v>2</v>
      </c>
      <c r="C228" s="13">
        <f>VLOOKUP(A228,'2016 General'!E236:W532,19)</f>
        <v>1</v>
      </c>
      <c r="D228" s="13">
        <f>VLOOKUP(A228,'2018 Primary'!E236:W532,19)</f>
        <v>1</v>
      </c>
      <c r="E228" s="13">
        <f>VLOOKUP(A228,'2018 General'!E236:W532,19)</f>
        <v>1</v>
      </c>
      <c r="F228" s="12">
        <f t="shared" si="13"/>
        <v>1.25</v>
      </c>
      <c r="G228">
        <f t="shared" si="14"/>
        <v>0</v>
      </c>
      <c r="H228">
        <f t="shared" si="15"/>
        <v>1</v>
      </c>
      <c r="I228">
        <f t="shared" si="12"/>
        <v>0</v>
      </c>
      <c r="J228">
        <v>0</v>
      </c>
    </row>
    <row r="229" spans="1:10" x14ac:dyDescent="0.35">
      <c r="A229" t="s">
        <v>232</v>
      </c>
      <c r="B229" s="13">
        <f>VLOOKUP(A229,'2016 Primary'!E237:W533,19)</f>
        <v>1</v>
      </c>
      <c r="C229" s="13">
        <f>VLOOKUP(A229,'2016 General'!E237:W533,19)</f>
        <v>1</v>
      </c>
      <c r="D229" s="13">
        <f>VLOOKUP(A229,'2018 Primary'!E237:W533,19)</f>
        <v>1</v>
      </c>
      <c r="E229" s="13">
        <f>VLOOKUP(A229,'2018 General'!E237:W533,19)</f>
        <v>1</v>
      </c>
      <c r="F229" s="12">
        <f t="shared" si="13"/>
        <v>1</v>
      </c>
      <c r="G229">
        <f t="shared" si="14"/>
        <v>1</v>
      </c>
      <c r="H229">
        <f t="shared" si="15"/>
        <v>0</v>
      </c>
      <c r="I229">
        <f t="shared" si="12"/>
        <v>0</v>
      </c>
      <c r="J229">
        <v>0</v>
      </c>
    </row>
    <row r="230" spans="1:10" x14ac:dyDescent="0.35">
      <c r="A230" t="s">
        <v>233</v>
      </c>
      <c r="B230" s="13">
        <f>VLOOKUP(A230,'2016 Primary'!E238:W534,19)</f>
        <v>2</v>
      </c>
      <c r="C230" s="13">
        <f>VLOOKUP(A230,'2016 General'!E238:W534,19)</f>
        <v>1</v>
      </c>
      <c r="D230" s="13">
        <f>VLOOKUP(A230,'2018 Primary'!E238:W534,19)</f>
        <v>2</v>
      </c>
      <c r="E230" s="13">
        <f>VLOOKUP(A230,'2018 General'!E238:W534,19)</f>
        <v>2</v>
      </c>
      <c r="F230" s="12">
        <f t="shared" si="13"/>
        <v>1.75</v>
      </c>
      <c r="G230">
        <f t="shared" si="14"/>
        <v>0</v>
      </c>
      <c r="H230">
        <f t="shared" si="15"/>
        <v>1</v>
      </c>
      <c r="I230">
        <f t="shared" si="12"/>
        <v>0</v>
      </c>
      <c r="J230">
        <v>0</v>
      </c>
    </row>
    <row r="231" spans="1:10" x14ac:dyDescent="0.35">
      <c r="A231" t="s">
        <v>234</v>
      </c>
      <c r="B231" s="13">
        <f>VLOOKUP(A231,'2016 Primary'!E239:W535,19)</f>
        <v>3</v>
      </c>
      <c r="C231" s="13">
        <f>VLOOKUP(A231,'2016 General'!E239:W535,19)</f>
        <v>3</v>
      </c>
      <c r="D231" s="13">
        <f>VLOOKUP(A231,'2018 Primary'!E239:W535,19)</f>
        <v>3</v>
      </c>
      <c r="E231" s="13">
        <f>VLOOKUP(A231,'2018 General'!E239:W535,19)</f>
        <v>3</v>
      </c>
      <c r="F231" s="12">
        <f t="shared" si="13"/>
        <v>3</v>
      </c>
      <c r="G231">
        <f t="shared" si="14"/>
        <v>1</v>
      </c>
      <c r="H231">
        <f t="shared" si="15"/>
        <v>0</v>
      </c>
      <c r="I231">
        <f t="shared" si="12"/>
        <v>0</v>
      </c>
      <c r="J231">
        <v>0</v>
      </c>
    </row>
    <row r="232" spans="1:10" x14ac:dyDescent="0.35">
      <c r="A232" t="s">
        <v>235</v>
      </c>
      <c r="B232" s="13">
        <f>VLOOKUP(A232,'2016 Primary'!E240:W536,19)</f>
        <v>2</v>
      </c>
      <c r="C232" s="13">
        <f>VLOOKUP(A232,'2016 General'!E240:W536,19)</f>
        <v>2</v>
      </c>
      <c r="D232" s="13">
        <f>VLOOKUP(A232,'2018 Primary'!E240:W536,19)</f>
        <v>2</v>
      </c>
      <c r="E232" s="13">
        <f>VLOOKUP(A232,'2018 General'!E240:W536,19)</f>
        <v>2</v>
      </c>
      <c r="F232" s="12">
        <f t="shared" si="13"/>
        <v>2</v>
      </c>
      <c r="G232">
        <f t="shared" si="14"/>
        <v>1</v>
      </c>
      <c r="H232">
        <f t="shared" si="15"/>
        <v>0</v>
      </c>
      <c r="I232">
        <f t="shared" si="12"/>
        <v>0</v>
      </c>
      <c r="J232">
        <v>0</v>
      </c>
    </row>
    <row r="233" spans="1:10" x14ac:dyDescent="0.35">
      <c r="A233" t="s">
        <v>236</v>
      </c>
      <c r="B233" s="13">
        <f>VLOOKUP(A233,'2016 Primary'!E241:W537,19)</f>
        <v>1</v>
      </c>
      <c r="C233" s="13">
        <f>VLOOKUP(A233,'2016 General'!E241:W537,19)</f>
        <v>1</v>
      </c>
      <c r="D233" s="13">
        <f>VLOOKUP(A233,'2018 Primary'!E241:W537,19)</f>
        <v>1</v>
      </c>
      <c r="E233" s="13">
        <f>VLOOKUP(A233,'2018 General'!E241:W537,19)</f>
        <v>2</v>
      </c>
      <c r="F233" s="12">
        <f t="shared" si="13"/>
        <v>1.25</v>
      </c>
      <c r="G233">
        <f t="shared" si="14"/>
        <v>0</v>
      </c>
      <c r="H233">
        <f t="shared" si="15"/>
        <v>1</v>
      </c>
      <c r="I233">
        <f t="shared" si="12"/>
        <v>0</v>
      </c>
      <c r="J233">
        <v>0</v>
      </c>
    </row>
    <row r="234" spans="1:10" x14ac:dyDescent="0.35">
      <c r="A234" t="s">
        <v>237</v>
      </c>
      <c r="B234" s="13">
        <f>VLOOKUP(A234,'2016 Primary'!E242:W538,19)</f>
        <v>3</v>
      </c>
      <c r="C234" s="13">
        <f>VLOOKUP(A234,'2016 General'!E242:W538,19)</f>
        <v>3</v>
      </c>
      <c r="D234" s="13">
        <f>VLOOKUP(A234,'2018 Primary'!E242:W538,19)</f>
        <v>3</v>
      </c>
      <c r="E234" s="13">
        <f>VLOOKUP(A234,'2018 General'!E242:W538,19)</f>
        <v>3</v>
      </c>
      <c r="F234" s="12">
        <f t="shared" si="13"/>
        <v>3</v>
      </c>
      <c r="G234">
        <f t="shared" si="14"/>
        <v>1</v>
      </c>
      <c r="H234">
        <f t="shared" si="15"/>
        <v>0</v>
      </c>
      <c r="I234">
        <f t="shared" si="12"/>
        <v>0</v>
      </c>
      <c r="J234">
        <v>0</v>
      </c>
    </row>
    <row r="235" spans="1:10" x14ac:dyDescent="0.35">
      <c r="A235" t="s">
        <v>238</v>
      </c>
      <c r="B235" s="13">
        <f>VLOOKUP(A235,'2016 Primary'!E243:W539,19)</f>
        <v>1</v>
      </c>
      <c r="C235" s="13">
        <f>VLOOKUP(A235,'2016 General'!E243:W539,19)</f>
        <v>1</v>
      </c>
      <c r="D235" s="13">
        <f>VLOOKUP(A235,'2018 Primary'!E243:W539,19)</f>
        <v>1</v>
      </c>
      <c r="E235" s="13">
        <f>VLOOKUP(A235,'2018 General'!E243:W539,19)</f>
        <v>1</v>
      </c>
      <c r="F235" s="12">
        <f t="shared" si="13"/>
        <v>1</v>
      </c>
      <c r="G235">
        <f t="shared" si="14"/>
        <v>1</v>
      </c>
      <c r="H235">
        <f t="shared" si="15"/>
        <v>0</v>
      </c>
      <c r="I235">
        <f t="shared" si="12"/>
        <v>0</v>
      </c>
      <c r="J235">
        <v>0</v>
      </c>
    </row>
    <row r="236" spans="1:10" x14ac:dyDescent="0.35">
      <c r="A236" t="s">
        <v>239</v>
      </c>
      <c r="B236" s="13">
        <f>VLOOKUP(A236,'2016 Primary'!E244:W540,19)</f>
        <v>1</v>
      </c>
      <c r="C236" s="13">
        <f>VLOOKUP(A236,'2016 General'!E244:W540,19)</f>
        <v>1</v>
      </c>
      <c r="D236" s="13">
        <f>VLOOKUP(A236,'2018 Primary'!E244:W540,19)</f>
        <v>1</v>
      </c>
      <c r="E236" s="13">
        <f>VLOOKUP(A236,'2018 General'!E244:W540,19)</f>
        <v>1</v>
      </c>
      <c r="F236" s="12">
        <f t="shared" si="13"/>
        <v>1</v>
      </c>
      <c r="G236">
        <f t="shared" si="14"/>
        <v>1</v>
      </c>
      <c r="H236">
        <f t="shared" si="15"/>
        <v>0</v>
      </c>
      <c r="I236">
        <f t="shared" si="12"/>
        <v>0</v>
      </c>
      <c r="J236">
        <v>0</v>
      </c>
    </row>
    <row r="237" spans="1:10" x14ac:dyDescent="0.35">
      <c r="A237" t="s">
        <v>240</v>
      </c>
      <c r="B237" s="13">
        <f>VLOOKUP(A237,'2016 Primary'!E245:W541,19)</f>
        <v>1</v>
      </c>
      <c r="C237" s="13">
        <f>VLOOKUP(A237,'2016 General'!E245:W541,19)</f>
        <v>1</v>
      </c>
      <c r="D237" s="13">
        <f>VLOOKUP(A237,'2018 Primary'!E245:W541,19)</f>
        <v>1</v>
      </c>
      <c r="E237" s="13">
        <f>VLOOKUP(A237,'2018 General'!E245:W541,19)</f>
        <v>1</v>
      </c>
      <c r="F237" s="12">
        <f t="shared" si="13"/>
        <v>1</v>
      </c>
      <c r="G237">
        <f t="shared" si="14"/>
        <v>1</v>
      </c>
      <c r="H237">
        <f t="shared" si="15"/>
        <v>0</v>
      </c>
      <c r="I237">
        <f t="shared" si="12"/>
        <v>0</v>
      </c>
      <c r="J237">
        <v>0</v>
      </c>
    </row>
    <row r="238" spans="1:10" x14ac:dyDescent="0.35">
      <c r="A238" t="s">
        <v>241</v>
      </c>
      <c r="B238" s="13">
        <f>VLOOKUP(A238,'2016 Primary'!E246:W542,19)</f>
        <v>3</v>
      </c>
      <c r="C238" s="13">
        <f>VLOOKUP(A238,'2016 General'!E246:W542,19)</f>
        <v>3</v>
      </c>
      <c r="D238" s="13">
        <f>VLOOKUP(A238,'2018 Primary'!E246:W542,19)</f>
        <v>3</v>
      </c>
      <c r="E238" s="13">
        <f>VLOOKUP(A238,'2018 General'!E246:W542,19)</f>
        <v>3</v>
      </c>
      <c r="F238" s="12">
        <f t="shared" si="13"/>
        <v>3</v>
      </c>
      <c r="G238">
        <f t="shared" si="14"/>
        <v>1</v>
      </c>
      <c r="H238">
        <f t="shared" si="15"/>
        <v>0</v>
      </c>
      <c r="I238">
        <f t="shared" si="12"/>
        <v>0</v>
      </c>
      <c r="J238">
        <v>0</v>
      </c>
    </row>
    <row r="239" spans="1:10" x14ac:dyDescent="0.35">
      <c r="A239" t="s">
        <v>242</v>
      </c>
      <c r="B239" s="13">
        <f>VLOOKUP(A239,'2016 Primary'!E247:W543,19)</f>
        <v>3</v>
      </c>
      <c r="C239" s="13">
        <f>VLOOKUP(A239,'2016 General'!E247:W543,19)</f>
        <v>3</v>
      </c>
      <c r="D239" s="13">
        <f>VLOOKUP(A239,'2018 Primary'!E247:W543,19)</f>
        <v>3</v>
      </c>
      <c r="E239" s="13">
        <f>VLOOKUP(A239,'2018 General'!E247:W543,19)</f>
        <v>3</v>
      </c>
      <c r="F239" s="12">
        <f t="shared" si="13"/>
        <v>3</v>
      </c>
      <c r="G239">
        <f t="shared" si="14"/>
        <v>1</v>
      </c>
      <c r="H239">
        <f t="shared" si="15"/>
        <v>0</v>
      </c>
      <c r="I239">
        <f t="shared" si="12"/>
        <v>0</v>
      </c>
      <c r="J239">
        <v>0</v>
      </c>
    </row>
    <row r="240" spans="1:10" x14ac:dyDescent="0.35">
      <c r="A240" t="s">
        <v>243</v>
      </c>
      <c r="B240" s="13">
        <f>VLOOKUP(A240,'2016 Primary'!E248:W544,19)</f>
        <v>2</v>
      </c>
      <c r="C240" s="13">
        <f>VLOOKUP(A240,'2016 General'!E248:W544,19)</f>
        <v>2</v>
      </c>
      <c r="D240" s="13">
        <f>VLOOKUP(A240,'2018 Primary'!E248:W544,19)</f>
        <v>2</v>
      </c>
      <c r="E240" s="13">
        <f>VLOOKUP(A240,'2018 General'!E248:W544,19)</f>
        <v>2</v>
      </c>
      <c r="F240" s="12">
        <f t="shared" si="13"/>
        <v>2</v>
      </c>
      <c r="G240">
        <f t="shared" si="14"/>
        <v>1</v>
      </c>
      <c r="H240">
        <f t="shared" si="15"/>
        <v>0</v>
      </c>
      <c r="I240">
        <f t="shared" si="12"/>
        <v>0</v>
      </c>
      <c r="J240">
        <v>0</v>
      </c>
    </row>
    <row r="241" spans="1:10" x14ac:dyDescent="0.35">
      <c r="A241" t="s">
        <v>244</v>
      </c>
      <c r="B241" s="13">
        <f>VLOOKUP(A241,'2016 Primary'!E249:W545,19)</f>
        <v>2</v>
      </c>
      <c r="C241" s="13">
        <f>VLOOKUP(A241,'2016 General'!E249:W545,19)</f>
        <v>2</v>
      </c>
      <c r="D241" s="13">
        <f>VLOOKUP(A241,'2018 Primary'!E249:W545,19)</f>
        <v>2</v>
      </c>
      <c r="E241" s="13">
        <f>VLOOKUP(A241,'2018 General'!E249:W545,19)</f>
        <v>2</v>
      </c>
      <c r="F241" s="12">
        <f t="shared" si="13"/>
        <v>2</v>
      </c>
      <c r="G241">
        <f t="shared" si="14"/>
        <v>1</v>
      </c>
      <c r="H241">
        <f t="shared" si="15"/>
        <v>0</v>
      </c>
      <c r="I241">
        <f t="shared" si="12"/>
        <v>0</v>
      </c>
      <c r="J241">
        <v>0</v>
      </c>
    </row>
    <row r="242" spans="1:10" x14ac:dyDescent="0.35">
      <c r="A242" t="s">
        <v>245</v>
      </c>
      <c r="B242" s="13">
        <f>VLOOKUP(A242,'2016 Primary'!E250:W546,19)</f>
        <v>1</v>
      </c>
      <c r="C242" s="13">
        <f>VLOOKUP(A242,'2016 General'!E250:W546,19)</f>
        <v>2</v>
      </c>
      <c r="D242" s="13">
        <f>VLOOKUP(A242,'2018 Primary'!E250:W546,19)</f>
        <v>1</v>
      </c>
      <c r="E242" s="13">
        <f>VLOOKUP(A242,'2018 General'!E250:W546,19)</f>
        <v>2</v>
      </c>
      <c r="F242" s="12">
        <f t="shared" si="13"/>
        <v>1.5</v>
      </c>
      <c r="G242">
        <f t="shared" si="14"/>
        <v>0</v>
      </c>
      <c r="H242">
        <f t="shared" si="15"/>
        <v>0</v>
      </c>
      <c r="I242">
        <f t="shared" si="12"/>
        <v>1</v>
      </c>
      <c r="J242">
        <v>0</v>
      </c>
    </row>
    <row r="243" spans="1:10" x14ac:dyDescent="0.35">
      <c r="A243" t="s">
        <v>246</v>
      </c>
      <c r="B243" s="13">
        <f>VLOOKUP(A243,'2016 Primary'!E251:W547,19)</f>
        <v>2</v>
      </c>
      <c r="C243" s="13">
        <f>VLOOKUP(A243,'2016 General'!E251:W547,19)</f>
        <v>2</v>
      </c>
      <c r="D243" s="13">
        <f>VLOOKUP(A243,'2018 Primary'!E251:W547,19)</f>
        <v>2</v>
      </c>
      <c r="E243" s="13">
        <f>VLOOKUP(A243,'2018 General'!E251:W547,19)</f>
        <v>2</v>
      </c>
      <c r="F243" s="12">
        <f t="shared" si="13"/>
        <v>2</v>
      </c>
      <c r="G243">
        <f t="shared" si="14"/>
        <v>1</v>
      </c>
      <c r="H243">
        <f t="shared" si="15"/>
        <v>0</v>
      </c>
      <c r="I243">
        <f t="shared" si="12"/>
        <v>0</v>
      </c>
      <c r="J243">
        <v>0</v>
      </c>
    </row>
    <row r="244" spans="1:10" x14ac:dyDescent="0.35">
      <c r="A244" t="s">
        <v>247</v>
      </c>
      <c r="B244" s="13">
        <f>VLOOKUP(A244,'2016 Primary'!E252:W548,19)</f>
        <v>3</v>
      </c>
      <c r="C244" s="13">
        <f>VLOOKUP(A244,'2016 General'!E252:W548,19)</f>
        <v>3</v>
      </c>
      <c r="D244" s="13">
        <f>VLOOKUP(A244,'2018 Primary'!E252:W548,19)</f>
        <v>3</v>
      </c>
      <c r="E244" s="13">
        <f>VLOOKUP(A244,'2018 General'!E252:W548,19)</f>
        <v>3</v>
      </c>
      <c r="F244" s="12">
        <f t="shared" si="13"/>
        <v>3</v>
      </c>
      <c r="G244">
        <f t="shared" si="14"/>
        <v>1</v>
      </c>
      <c r="H244">
        <f t="shared" si="15"/>
        <v>0</v>
      </c>
      <c r="I244">
        <f t="shared" si="12"/>
        <v>0</v>
      </c>
      <c r="J244">
        <v>0</v>
      </c>
    </row>
    <row r="245" spans="1:10" x14ac:dyDescent="0.35">
      <c r="A245" t="s">
        <v>248</v>
      </c>
      <c r="B245" s="13">
        <f>VLOOKUP(A245,'2016 Primary'!E253:W549,19)</f>
        <v>2</v>
      </c>
      <c r="C245" s="13">
        <f>VLOOKUP(A245,'2016 General'!E253:W549,19)</f>
        <v>2</v>
      </c>
      <c r="D245" s="13">
        <f>VLOOKUP(A245,'2018 Primary'!E253:W549,19)</f>
        <v>2</v>
      </c>
      <c r="E245" s="13">
        <f>VLOOKUP(A245,'2018 General'!E253:W549,19)</f>
        <v>2</v>
      </c>
      <c r="F245" s="12">
        <f t="shared" si="13"/>
        <v>2</v>
      </c>
      <c r="G245">
        <f t="shared" si="14"/>
        <v>1</v>
      </c>
      <c r="H245">
        <f t="shared" si="15"/>
        <v>0</v>
      </c>
      <c r="I245">
        <f t="shared" si="12"/>
        <v>0</v>
      </c>
      <c r="J245">
        <v>0</v>
      </c>
    </row>
    <row r="246" spans="1:10" x14ac:dyDescent="0.35">
      <c r="A246" t="s">
        <v>249</v>
      </c>
      <c r="B246" s="13">
        <f>VLOOKUP(A246,'2016 Primary'!E254:W550,19)</f>
        <v>2</v>
      </c>
      <c r="C246" s="13">
        <f>VLOOKUP(A246,'2016 General'!E254:W550,19)</f>
        <v>1</v>
      </c>
      <c r="D246" s="13">
        <f>VLOOKUP(A246,'2018 Primary'!E254:W550,19)</f>
        <v>1</v>
      </c>
      <c r="E246" s="13">
        <f>VLOOKUP(A246,'2018 General'!E254:W550,19)</f>
        <v>1</v>
      </c>
      <c r="F246" s="12">
        <f t="shared" si="13"/>
        <v>1.25</v>
      </c>
      <c r="G246">
        <f t="shared" si="14"/>
        <v>0</v>
      </c>
      <c r="H246">
        <f t="shared" si="15"/>
        <v>1</v>
      </c>
      <c r="I246">
        <f t="shared" si="12"/>
        <v>0</v>
      </c>
      <c r="J246">
        <v>0</v>
      </c>
    </row>
    <row r="247" spans="1:10" x14ac:dyDescent="0.35">
      <c r="A247" t="s">
        <v>250</v>
      </c>
      <c r="B247" s="13">
        <f>VLOOKUP(A247,'2016 Primary'!E255:W551,19)</f>
        <v>1</v>
      </c>
      <c r="C247" s="13">
        <f>VLOOKUP(A247,'2016 General'!E255:W551,19)</f>
        <v>1</v>
      </c>
      <c r="D247" s="13">
        <f>VLOOKUP(A247,'2018 Primary'!E255:W551,19)</f>
        <v>1</v>
      </c>
      <c r="E247" s="13">
        <f>VLOOKUP(A247,'2018 General'!E255:W551,19)</f>
        <v>1</v>
      </c>
      <c r="F247" s="12">
        <f t="shared" si="13"/>
        <v>1</v>
      </c>
      <c r="G247">
        <f t="shared" si="14"/>
        <v>1</v>
      </c>
      <c r="H247">
        <f t="shared" si="15"/>
        <v>0</v>
      </c>
      <c r="I247">
        <f t="shared" si="12"/>
        <v>0</v>
      </c>
      <c r="J247">
        <v>0</v>
      </c>
    </row>
    <row r="248" spans="1:10" x14ac:dyDescent="0.35">
      <c r="A248" t="s">
        <v>251</v>
      </c>
      <c r="B248" s="13">
        <f>VLOOKUP(A248,'2016 Primary'!E256:W552,19)</f>
        <v>1</v>
      </c>
      <c r="C248" s="13">
        <f>VLOOKUP(A248,'2016 General'!E256:W552,19)</f>
        <v>1</v>
      </c>
      <c r="D248" s="13">
        <f>VLOOKUP(A248,'2018 Primary'!E256:W552,19)</f>
        <v>1</v>
      </c>
      <c r="E248" s="13">
        <f>VLOOKUP(A248,'2018 General'!E256:W552,19)</f>
        <v>1</v>
      </c>
      <c r="F248" s="12">
        <f t="shared" si="13"/>
        <v>1</v>
      </c>
      <c r="G248">
        <f t="shared" si="14"/>
        <v>1</v>
      </c>
      <c r="H248">
        <f t="shared" si="15"/>
        <v>0</v>
      </c>
      <c r="I248">
        <f t="shared" si="12"/>
        <v>0</v>
      </c>
      <c r="J248">
        <v>0</v>
      </c>
    </row>
    <row r="249" spans="1:10" x14ac:dyDescent="0.35">
      <c r="A249" t="s">
        <v>252</v>
      </c>
      <c r="B249" s="13">
        <f>VLOOKUP(A249,'2016 Primary'!E257:W553,19)</f>
        <v>2</v>
      </c>
      <c r="C249" s="13">
        <f>VLOOKUP(A249,'2016 General'!E257:W553,19)</f>
        <v>2</v>
      </c>
      <c r="D249" s="13">
        <f>VLOOKUP(A249,'2018 Primary'!E257:W553,19)</f>
        <v>2</v>
      </c>
      <c r="E249" s="13">
        <f>VLOOKUP(A249,'2018 General'!E257:W553,19)</f>
        <v>3</v>
      </c>
      <c r="F249" s="12">
        <f t="shared" si="13"/>
        <v>2.25</v>
      </c>
      <c r="G249">
        <f t="shared" si="14"/>
        <v>0</v>
      </c>
      <c r="H249">
        <f t="shared" si="15"/>
        <v>1</v>
      </c>
      <c r="I249">
        <f t="shared" si="12"/>
        <v>0</v>
      </c>
      <c r="J249">
        <v>0</v>
      </c>
    </row>
    <row r="250" spans="1:10" x14ac:dyDescent="0.35">
      <c r="A250" t="s">
        <v>253</v>
      </c>
      <c r="B250" s="13">
        <f>VLOOKUP(A250,'2016 Primary'!E258:W554,19)</f>
        <v>1</v>
      </c>
      <c r="C250" s="13">
        <f>VLOOKUP(A250,'2016 General'!E258:W554,19)</f>
        <v>1</v>
      </c>
      <c r="D250" s="13">
        <f>VLOOKUP(A250,'2018 Primary'!E258:W554,19)</f>
        <v>1</v>
      </c>
      <c r="E250" s="13">
        <f>VLOOKUP(A250,'2018 General'!E258:W554,19)</f>
        <v>1</v>
      </c>
      <c r="F250" s="12">
        <f t="shared" si="13"/>
        <v>1</v>
      </c>
      <c r="G250">
        <f t="shared" si="14"/>
        <v>1</v>
      </c>
      <c r="H250">
        <f t="shared" si="15"/>
        <v>0</v>
      </c>
      <c r="I250">
        <f t="shared" si="12"/>
        <v>0</v>
      </c>
      <c r="J250">
        <v>0</v>
      </c>
    </row>
    <row r="251" spans="1:10" x14ac:dyDescent="0.35">
      <c r="A251" t="s">
        <v>254</v>
      </c>
      <c r="B251" s="13">
        <f>VLOOKUP(A251,'2016 Primary'!E259:W555,19)</f>
        <v>3</v>
      </c>
      <c r="C251" s="13">
        <f>VLOOKUP(A251,'2016 General'!E259:W555,19)</f>
        <v>3</v>
      </c>
      <c r="D251" s="13">
        <f>VLOOKUP(A251,'2018 Primary'!E259:W555,19)</f>
        <v>3</v>
      </c>
      <c r="E251" s="13">
        <f>VLOOKUP(A251,'2018 General'!E259:W555,19)</f>
        <v>3</v>
      </c>
      <c r="F251" s="12">
        <f t="shared" si="13"/>
        <v>3</v>
      </c>
      <c r="G251">
        <f t="shared" si="14"/>
        <v>1</v>
      </c>
      <c r="H251">
        <f t="shared" si="15"/>
        <v>0</v>
      </c>
      <c r="I251">
        <f t="shared" si="12"/>
        <v>0</v>
      </c>
      <c r="J251">
        <v>0</v>
      </c>
    </row>
    <row r="252" spans="1:10" x14ac:dyDescent="0.35">
      <c r="A252" t="s">
        <v>255</v>
      </c>
      <c r="B252" s="13">
        <f>VLOOKUP(A252,'2016 Primary'!E260:W556,19)</f>
        <v>3</v>
      </c>
      <c r="C252" s="13">
        <f>VLOOKUP(A252,'2016 General'!E260:W556,19)</f>
        <v>3</v>
      </c>
      <c r="D252" s="13">
        <f>VLOOKUP(A252,'2018 Primary'!E260:W556,19)</f>
        <v>3</v>
      </c>
      <c r="E252" s="13">
        <f>VLOOKUP(A252,'2018 General'!E260:W556,19)</f>
        <v>2</v>
      </c>
      <c r="F252" s="12">
        <f t="shared" si="13"/>
        <v>2.75</v>
      </c>
      <c r="G252">
        <f t="shared" si="14"/>
        <v>0</v>
      </c>
      <c r="H252">
        <f t="shared" si="15"/>
        <v>1</v>
      </c>
      <c r="I252">
        <f t="shared" si="12"/>
        <v>0</v>
      </c>
      <c r="J252">
        <v>0</v>
      </c>
    </row>
    <row r="253" spans="1:10" x14ac:dyDescent="0.35">
      <c r="A253" t="s">
        <v>256</v>
      </c>
      <c r="B253" s="13">
        <f>VLOOKUP(A253,'2016 Primary'!E261:W557,19)</f>
        <v>2</v>
      </c>
      <c r="C253" s="13">
        <f>VLOOKUP(A253,'2016 General'!E261:W557,19)</f>
        <v>2</v>
      </c>
      <c r="D253" s="13">
        <f>VLOOKUP(A253,'2018 Primary'!E261:W557,19)</f>
        <v>2</v>
      </c>
      <c r="E253" s="13">
        <f>VLOOKUP(A253,'2018 General'!E261:W557,19)</f>
        <v>2</v>
      </c>
      <c r="F253" s="12">
        <f t="shared" si="13"/>
        <v>2</v>
      </c>
      <c r="G253">
        <f t="shared" si="14"/>
        <v>1</v>
      </c>
      <c r="H253">
        <f t="shared" si="15"/>
        <v>0</v>
      </c>
      <c r="I253">
        <f t="shared" si="12"/>
        <v>0</v>
      </c>
      <c r="J253">
        <v>0</v>
      </c>
    </row>
    <row r="254" spans="1:10" x14ac:dyDescent="0.35">
      <c r="A254" t="s">
        <v>257</v>
      </c>
      <c r="B254" s="13">
        <f>VLOOKUP(A254,'2016 Primary'!E262:W558,19)</f>
        <v>3</v>
      </c>
      <c r="C254" s="13">
        <f>VLOOKUP(A254,'2016 General'!E262:W558,19)</f>
        <v>3</v>
      </c>
      <c r="D254" s="13">
        <f>VLOOKUP(A254,'2018 Primary'!E262:W558,19)</f>
        <v>2</v>
      </c>
      <c r="E254" s="13">
        <f>VLOOKUP(A254,'2018 General'!E262:W558,19)</f>
        <v>2</v>
      </c>
      <c r="F254" s="12">
        <f t="shared" si="13"/>
        <v>2.5</v>
      </c>
      <c r="G254">
        <f t="shared" si="14"/>
        <v>0</v>
      </c>
      <c r="H254">
        <f t="shared" si="15"/>
        <v>0</v>
      </c>
      <c r="I254">
        <f t="shared" si="12"/>
        <v>1</v>
      </c>
      <c r="J254">
        <v>0</v>
      </c>
    </row>
    <row r="255" spans="1:10" x14ac:dyDescent="0.35">
      <c r="A255" t="s">
        <v>258</v>
      </c>
      <c r="B255" s="13">
        <f>VLOOKUP(A255,'2016 Primary'!E263:W559,19)</f>
        <v>1</v>
      </c>
      <c r="C255" s="13">
        <f>VLOOKUP(A255,'2016 General'!E263:W559,19)</f>
        <v>1</v>
      </c>
      <c r="D255" s="13">
        <f>VLOOKUP(A255,'2018 Primary'!E263:W559,19)</f>
        <v>2</v>
      </c>
      <c r="E255" s="13">
        <f>VLOOKUP(A255,'2018 General'!E263:W559,19)</f>
        <v>2</v>
      </c>
      <c r="F255" s="12">
        <f t="shared" si="13"/>
        <v>1.5</v>
      </c>
      <c r="G255">
        <f t="shared" si="14"/>
        <v>0</v>
      </c>
      <c r="H255">
        <f t="shared" si="15"/>
        <v>0</v>
      </c>
      <c r="I255">
        <f t="shared" si="12"/>
        <v>1</v>
      </c>
      <c r="J255">
        <v>0</v>
      </c>
    </row>
    <row r="256" spans="1:10" x14ac:dyDescent="0.35">
      <c r="A256" t="s">
        <v>259</v>
      </c>
      <c r="B256" s="13">
        <f>VLOOKUP(A256,'2016 Primary'!E264:W560,19)</f>
        <v>1</v>
      </c>
      <c r="C256" s="13">
        <f>VLOOKUP(A256,'2016 General'!E264:W560,19)</f>
        <v>1</v>
      </c>
      <c r="D256" s="13">
        <f>VLOOKUP(A256,'2018 Primary'!E264:W560,19)</f>
        <v>1</v>
      </c>
      <c r="E256" s="13">
        <f>VLOOKUP(A256,'2018 General'!E264:W560,19)</f>
        <v>1</v>
      </c>
      <c r="F256" s="12">
        <f t="shared" si="13"/>
        <v>1</v>
      </c>
      <c r="G256">
        <f t="shared" si="14"/>
        <v>1</v>
      </c>
      <c r="H256">
        <f t="shared" si="15"/>
        <v>0</v>
      </c>
      <c r="I256">
        <f t="shared" si="12"/>
        <v>0</v>
      </c>
      <c r="J256">
        <v>0</v>
      </c>
    </row>
    <row r="257" spans="1:10" x14ac:dyDescent="0.35">
      <c r="A257" t="s">
        <v>260</v>
      </c>
      <c r="B257" s="13">
        <f>VLOOKUP(A257,'2016 Primary'!E265:W561,19)</f>
        <v>1</v>
      </c>
      <c r="C257" s="13">
        <f>VLOOKUP(A257,'2016 General'!E265:W561,19)</f>
        <v>1</v>
      </c>
      <c r="D257" s="13">
        <f>VLOOKUP(A257,'2018 Primary'!E265:W561,19)</f>
        <v>1</v>
      </c>
      <c r="E257" s="13">
        <f>VLOOKUP(A257,'2018 General'!E265:W561,19)</f>
        <v>2</v>
      </c>
      <c r="F257" s="12">
        <f t="shared" si="13"/>
        <v>1.25</v>
      </c>
      <c r="G257">
        <f t="shared" si="14"/>
        <v>0</v>
      </c>
      <c r="H257">
        <f t="shared" si="15"/>
        <v>1</v>
      </c>
      <c r="I257">
        <f t="shared" si="12"/>
        <v>0</v>
      </c>
      <c r="J257">
        <v>0</v>
      </c>
    </row>
    <row r="258" spans="1:10" x14ac:dyDescent="0.35">
      <c r="A258" t="s">
        <v>261</v>
      </c>
      <c r="B258" s="13">
        <f>VLOOKUP(A258,'2016 Primary'!E266:W562,19)</f>
        <v>3</v>
      </c>
      <c r="C258" s="13">
        <f>VLOOKUP(A258,'2016 General'!E266:W562,19)</f>
        <v>3</v>
      </c>
      <c r="D258" s="13">
        <f>VLOOKUP(A258,'2018 Primary'!E266:W562,19)</f>
        <v>2</v>
      </c>
      <c r="E258" s="13">
        <f>VLOOKUP(A258,'2018 General'!E266:W562,19)</f>
        <v>2</v>
      </c>
      <c r="F258" s="12">
        <f t="shared" si="13"/>
        <v>2.5</v>
      </c>
      <c r="G258">
        <f t="shared" si="14"/>
        <v>0</v>
      </c>
      <c r="H258">
        <f t="shared" si="15"/>
        <v>0</v>
      </c>
      <c r="I258">
        <f t="shared" ref="I258:I297" si="16">IF(F258=1.5,1,IF(F258=2.5,1,0))</f>
        <v>1</v>
      </c>
      <c r="J258">
        <v>0</v>
      </c>
    </row>
    <row r="259" spans="1:10" x14ac:dyDescent="0.35">
      <c r="A259" t="s">
        <v>262</v>
      </c>
      <c r="B259" s="13">
        <f>VLOOKUP(A259,'2016 Primary'!E267:W563,19)</f>
        <v>1</v>
      </c>
      <c r="C259" s="13">
        <f>VLOOKUP(A259,'2016 General'!E267:W563,19)</f>
        <v>1</v>
      </c>
      <c r="D259" s="13">
        <f>VLOOKUP(A259,'2018 Primary'!E267:W563,19)</f>
        <v>2</v>
      </c>
      <c r="E259" s="13">
        <f>VLOOKUP(A259,'2018 General'!E267:W563,19)</f>
        <v>2</v>
      </c>
      <c r="F259" s="12">
        <f t="shared" ref="F259:F297" si="17">AVERAGE(B259:E259)</f>
        <v>1.5</v>
      </c>
      <c r="G259">
        <f t="shared" ref="G259:G297" si="18">IF(F259=1,1,IF(F259=2,1,IF(F259=3,1,0)))</f>
        <v>0</v>
      </c>
      <c r="H259">
        <f t="shared" ref="H259:H297" si="19">IF(F259=1.25,1,IF(F259=1.75,1,IF(F259=2.25,1,IF(F259=2.75,1,0))))</f>
        <v>0</v>
      </c>
      <c r="I259">
        <f t="shared" si="16"/>
        <v>1</v>
      </c>
      <c r="J259">
        <v>0</v>
      </c>
    </row>
    <row r="260" spans="1:10" x14ac:dyDescent="0.35">
      <c r="A260" t="s">
        <v>263</v>
      </c>
      <c r="B260" s="13">
        <f>VLOOKUP(A260,'2016 Primary'!E268:W564,19)</f>
        <v>1</v>
      </c>
      <c r="C260" s="13">
        <f>VLOOKUP(A260,'2016 General'!E268:W564,19)</f>
        <v>1</v>
      </c>
      <c r="D260" s="13">
        <f>VLOOKUP(A260,'2018 Primary'!E268:W564,19)</f>
        <v>1</v>
      </c>
      <c r="E260" s="13">
        <f>VLOOKUP(A260,'2018 General'!E268:W564,19)</f>
        <v>1</v>
      </c>
      <c r="F260" s="12">
        <f t="shared" si="17"/>
        <v>1</v>
      </c>
      <c r="G260">
        <f t="shared" si="18"/>
        <v>1</v>
      </c>
      <c r="H260">
        <f t="shared" si="19"/>
        <v>0</v>
      </c>
      <c r="I260">
        <f t="shared" si="16"/>
        <v>0</v>
      </c>
      <c r="J260">
        <v>0</v>
      </c>
    </row>
    <row r="261" spans="1:10" x14ac:dyDescent="0.35">
      <c r="A261" t="s">
        <v>264</v>
      </c>
      <c r="B261" s="13">
        <f>VLOOKUP(A261,'2016 Primary'!E269:W565,19)</f>
        <v>1</v>
      </c>
      <c r="C261" s="13">
        <f>VLOOKUP(A261,'2016 General'!E269:W565,19)</f>
        <v>3</v>
      </c>
      <c r="D261" s="13">
        <f>VLOOKUP(A261,'2018 Primary'!E269:W565,19)</f>
        <v>2</v>
      </c>
      <c r="E261" s="13">
        <f>VLOOKUP(A261,'2018 General'!E269:W565,19)</f>
        <v>2</v>
      </c>
      <c r="F261" s="12">
        <f t="shared" si="17"/>
        <v>2</v>
      </c>
      <c r="G261">
        <v>0</v>
      </c>
      <c r="H261">
        <f t="shared" si="19"/>
        <v>0</v>
      </c>
      <c r="I261">
        <f t="shared" si="16"/>
        <v>0</v>
      </c>
      <c r="J261">
        <v>1</v>
      </c>
    </row>
    <row r="262" spans="1:10" x14ac:dyDescent="0.35">
      <c r="A262" t="s">
        <v>265</v>
      </c>
      <c r="B262" s="13">
        <f>VLOOKUP(A262,'2016 Primary'!E270:W566,19)</f>
        <v>3</v>
      </c>
      <c r="C262" s="13">
        <f>VLOOKUP(A262,'2016 General'!E270:W566,19)</f>
        <v>3</v>
      </c>
      <c r="D262" s="13">
        <f>VLOOKUP(A262,'2018 Primary'!E270:W566,19)</f>
        <v>2</v>
      </c>
      <c r="E262" s="13">
        <f>VLOOKUP(A262,'2018 General'!E270:W566,19)</f>
        <v>2</v>
      </c>
      <c r="F262" s="12">
        <f t="shared" si="17"/>
        <v>2.5</v>
      </c>
      <c r="G262">
        <f t="shared" si="18"/>
        <v>0</v>
      </c>
      <c r="H262">
        <f t="shared" si="19"/>
        <v>0</v>
      </c>
      <c r="I262">
        <f t="shared" si="16"/>
        <v>1</v>
      </c>
      <c r="J262">
        <v>0</v>
      </c>
    </row>
    <row r="263" spans="1:10" x14ac:dyDescent="0.35">
      <c r="A263" t="s">
        <v>266</v>
      </c>
      <c r="B263" s="13">
        <f>VLOOKUP(A263,'2016 Primary'!E271:W567,19)</f>
        <v>2</v>
      </c>
      <c r="C263" s="13">
        <f>VLOOKUP(A263,'2016 General'!E271:W567,19)</f>
        <v>3</v>
      </c>
      <c r="D263" s="13">
        <f>VLOOKUP(A263,'2018 Primary'!E271:W567,19)</f>
        <v>2</v>
      </c>
      <c r="E263" s="13">
        <f>VLOOKUP(A263,'2018 General'!E271:W567,19)</f>
        <v>2</v>
      </c>
      <c r="F263" s="12">
        <f t="shared" si="17"/>
        <v>2.25</v>
      </c>
      <c r="G263">
        <f t="shared" si="18"/>
        <v>0</v>
      </c>
      <c r="H263">
        <f t="shared" si="19"/>
        <v>1</v>
      </c>
      <c r="I263">
        <f t="shared" si="16"/>
        <v>0</v>
      </c>
      <c r="J263">
        <v>0</v>
      </c>
    </row>
    <row r="264" spans="1:10" x14ac:dyDescent="0.35">
      <c r="A264" t="s">
        <v>267</v>
      </c>
      <c r="B264" s="13">
        <f>VLOOKUP(A264,'2016 Primary'!E272:W568,19)</f>
        <v>1</v>
      </c>
      <c r="C264" s="13">
        <f>VLOOKUP(A264,'2016 General'!E272:W568,19)</f>
        <v>1</v>
      </c>
      <c r="D264" s="13">
        <f>VLOOKUP(A264,'2018 Primary'!E272:W568,19)</f>
        <v>1</v>
      </c>
      <c r="E264" s="13">
        <f>VLOOKUP(A264,'2018 General'!E272:W568,19)</f>
        <v>1</v>
      </c>
      <c r="F264" s="12">
        <f t="shared" si="17"/>
        <v>1</v>
      </c>
      <c r="G264">
        <f t="shared" si="18"/>
        <v>1</v>
      </c>
      <c r="H264">
        <f t="shared" si="19"/>
        <v>0</v>
      </c>
      <c r="I264">
        <f t="shared" si="16"/>
        <v>0</v>
      </c>
      <c r="J264">
        <v>0</v>
      </c>
    </row>
    <row r="265" spans="1:10" x14ac:dyDescent="0.35">
      <c r="A265" t="s">
        <v>268</v>
      </c>
      <c r="B265" s="13">
        <f>VLOOKUP(A265,'2016 Primary'!E273:W569,19)</f>
        <v>1</v>
      </c>
      <c r="C265" s="13">
        <f>VLOOKUP(A265,'2016 General'!E273:W569,19)</f>
        <v>2</v>
      </c>
      <c r="D265" s="13">
        <f>VLOOKUP(A265,'2018 Primary'!E273:W569,19)</f>
        <v>2</v>
      </c>
      <c r="E265" s="13">
        <f>VLOOKUP(A265,'2018 General'!E273:W569,19)</f>
        <v>2</v>
      </c>
      <c r="F265" s="12">
        <f t="shared" si="17"/>
        <v>1.75</v>
      </c>
      <c r="G265">
        <f t="shared" si="18"/>
        <v>0</v>
      </c>
      <c r="H265">
        <f t="shared" si="19"/>
        <v>1</v>
      </c>
      <c r="I265">
        <f t="shared" si="16"/>
        <v>0</v>
      </c>
      <c r="J265">
        <v>0</v>
      </c>
    </row>
    <row r="266" spans="1:10" x14ac:dyDescent="0.35">
      <c r="A266" t="s">
        <v>269</v>
      </c>
      <c r="B266" s="13">
        <f>VLOOKUP(A266,'2016 Primary'!E274:W570,19)</f>
        <v>3</v>
      </c>
      <c r="C266" s="13">
        <f>VLOOKUP(A266,'2016 General'!E274:W570,19)</f>
        <v>3</v>
      </c>
      <c r="D266" s="13">
        <f>VLOOKUP(A266,'2018 Primary'!E274:W570,19)</f>
        <v>2</v>
      </c>
      <c r="E266" s="13">
        <f>VLOOKUP(A266,'2018 General'!E274:W570,19)</f>
        <v>3</v>
      </c>
      <c r="F266" s="12">
        <f t="shared" si="17"/>
        <v>2.75</v>
      </c>
      <c r="G266">
        <f t="shared" si="18"/>
        <v>0</v>
      </c>
      <c r="H266">
        <f t="shared" si="19"/>
        <v>1</v>
      </c>
      <c r="I266">
        <f t="shared" si="16"/>
        <v>0</v>
      </c>
      <c r="J266">
        <v>0</v>
      </c>
    </row>
    <row r="267" spans="1:10" x14ac:dyDescent="0.35">
      <c r="A267" t="s">
        <v>270</v>
      </c>
      <c r="B267" s="13">
        <f>VLOOKUP(A267,'2016 Primary'!E275:W571,19)</f>
        <v>1</v>
      </c>
      <c r="C267" s="13">
        <f>VLOOKUP(A267,'2016 General'!E275:W571,19)</f>
        <v>1</v>
      </c>
      <c r="D267" s="13">
        <f>VLOOKUP(A267,'2018 Primary'!E275:W571,19)</f>
        <v>1</v>
      </c>
      <c r="E267" s="13">
        <f>VLOOKUP(A267,'2018 General'!E275:W571,19)</f>
        <v>1</v>
      </c>
      <c r="F267" s="12">
        <f t="shared" si="17"/>
        <v>1</v>
      </c>
      <c r="G267">
        <f t="shared" si="18"/>
        <v>1</v>
      </c>
      <c r="H267">
        <f t="shared" si="19"/>
        <v>0</v>
      </c>
      <c r="I267">
        <f t="shared" si="16"/>
        <v>0</v>
      </c>
      <c r="J267">
        <v>0</v>
      </c>
    </row>
    <row r="268" spans="1:10" x14ac:dyDescent="0.35">
      <c r="A268" t="s">
        <v>271</v>
      </c>
      <c r="B268" s="13">
        <f>VLOOKUP(A268,'2016 Primary'!E276:W572,19)</f>
        <v>2</v>
      </c>
      <c r="C268" s="13">
        <f>VLOOKUP(A268,'2016 General'!E276:W572,19)</f>
        <v>2</v>
      </c>
      <c r="D268" s="13">
        <f>VLOOKUP(A268,'2018 Primary'!E276:W572,19)</f>
        <v>2</v>
      </c>
      <c r="E268" s="13">
        <f>VLOOKUP(A268,'2018 General'!E276:W572,19)</f>
        <v>3</v>
      </c>
      <c r="F268" s="12">
        <f t="shared" si="17"/>
        <v>2.25</v>
      </c>
      <c r="G268">
        <f t="shared" si="18"/>
        <v>0</v>
      </c>
      <c r="H268">
        <f t="shared" si="19"/>
        <v>1</v>
      </c>
      <c r="I268">
        <f t="shared" si="16"/>
        <v>0</v>
      </c>
      <c r="J268">
        <v>0</v>
      </c>
    </row>
    <row r="269" spans="1:10" x14ac:dyDescent="0.35">
      <c r="A269" t="s">
        <v>272</v>
      </c>
      <c r="B269" s="13">
        <f>VLOOKUP(A269,'2016 Primary'!E277:W573,19)</f>
        <v>3</v>
      </c>
      <c r="C269" s="13">
        <f>VLOOKUP(A269,'2016 General'!E277:W573,19)</f>
        <v>2</v>
      </c>
      <c r="D269" s="13">
        <f>VLOOKUP(A269,'2018 Primary'!E277:W573,19)</f>
        <v>3</v>
      </c>
      <c r="E269" s="13">
        <f>VLOOKUP(A269,'2018 General'!E277:W573,19)</f>
        <v>3</v>
      </c>
      <c r="F269" s="12">
        <f t="shared" si="17"/>
        <v>2.75</v>
      </c>
      <c r="G269">
        <f t="shared" si="18"/>
        <v>0</v>
      </c>
      <c r="H269">
        <f t="shared" si="19"/>
        <v>1</v>
      </c>
      <c r="I269">
        <f t="shared" si="16"/>
        <v>0</v>
      </c>
      <c r="J269">
        <v>0</v>
      </c>
    </row>
    <row r="270" spans="1:10" x14ac:dyDescent="0.35">
      <c r="A270" t="s">
        <v>273</v>
      </c>
      <c r="B270" s="13">
        <f>VLOOKUP(A270,'2016 Primary'!E278:W574,19)</f>
        <v>3</v>
      </c>
      <c r="C270" s="13">
        <f>VLOOKUP(A270,'2016 General'!E278:W574,19)</f>
        <v>3</v>
      </c>
      <c r="D270" s="13">
        <f>VLOOKUP(A270,'2018 Primary'!E278:W574,19)</f>
        <v>3</v>
      </c>
      <c r="E270" s="13">
        <f>VLOOKUP(A270,'2018 General'!E278:W574,19)</f>
        <v>3</v>
      </c>
      <c r="F270" s="12">
        <f t="shared" si="17"/>
        <v>3</v>
      </c>
      <c r="G270">
        <f t="shared" si="18"/>
        <v>1</v>
      </c>
      <c r="H270">
        <f t="shared" si="19"/>
        <v>0</v>
      </c>
      <c r="I270">
        <f t="shared" si="16"/>
        <v>0</v>
      </c>
      <c r="J270">
        <v>0</v>
      </c>
    </row>
    <row r="271" spans="1:10" x14ac:dyDescent="0.35">
      <c r="A271" t="s">
        <v>274</v>
      </c>
      <c r="B271" s="13">
        <f>VLOOKUP(A271,'2016 Primary'!E279:W575,19)</f>
        <v>3</v>
      </c>
      <c r="C271" s="13">
        <f>VLOOKUP(A271,'2016 General'!E279:W575,19)</f>
        <v>3</v>
      </c>
      <c r="D271" s="13">
        <f>VLOOKUP(A271,'2018 Primary'!E279:W575,19)</f>
        <v>3</v>
      </c>
      <c r="E271" s="13">
        <f>VLOOKUP(A271,'2018 General'!E279:W575,19)</f>
        <v>3</v>
      </c>
      <c r="F271" s="12">
        <f t="shared" si="17"/>
        <v>3</v>
      </c>
      <c r="G271">
        <f t="shared" si="18"/>
        <v>1</v>
      </c>
      <c r="H271">
        <f t="shared" si="19"/>
        <v>0</v>
      </c>
      <c r="I271">
        <f t="shared" si="16"/>
        <v>0</v>
      </c>
      <c r="J271">
        <v>0</v>
      </c>
    </row>
    <row r="272" spans="1:10" x14ac:dyDescent="0.35">
      <c r="A272" t="s">
        <v>275</v>
      </c>
      <c r="B272" s="13">
        <f>VLOOKUP(A272,'2016 Primary'!E280:W576,19)</f>
        <v>2</v>
      </c>
      <c r="C272" s="13">
        <f>VLOOKUP(A272,'2016 General'!E280:W576,19)</f>
        <v>2</v>
      </c>
      <c r="D272" s="13">
        <f>VLOOKUP(A272,'2018 Primary'!E280:W576,19)</f>
        <v>1</v>
      </c>
      <c r="E272" s="13">
        <f>VLOOKUP(A272,'2018 General'!E280:W576,19)</f>
        <v>2</v>
      </c>
      <c r="F272" s="12">
        <f t="shared" si="17"/>
        <v>1.75</v>
      </c>
      <c r="G272">
        <f t="shared" si="18"/>
        <v>0</v>
      </c>
      <c r="H272">
        <f t="shared" si="19"/>
        <v>1</v>
      </c>
      <c r="I272">
        <f t="shared" si="16"/>
        <v>0</v>
      </c>
      <c r="J272">
        <v>0</v>
      </c>
    </row>
    <row r="273" spans="1:10" x14ac:dyDescent="0.35">
      <c r="A273" t="s">
        <v>276</v>
      </c>
      <c r="B273" s="13">
        <f>VLOOKUP(A273,'2016 Primary'!E281:W577,19)</f>
        <v>3</v>
      </c>
      <c r="C273" s="13">
        <f>VLOOKUP(A273,'2016 General'!E281:W577,19)</f>
        <v>3</v>
      </c>
      <c r="D273" s="13">
        <f>VLOOKUP(A273,'2018 Primary'!E281:W577,19)</f>
        <v>3</v>
      </c>
      <c r="E273" s="13">
        <f>VLOOKUP(A273,'2018 General'!E281:W577,19)</f>
        <v>3</v>
      </c>
      <c r="F273" s="12">
        <f t="shared" si="17"/>
        <v>3</v>
      </c>
      <c r="G273">
        <f t="shared" si="18"/>
        <v>1</v>
      </c>
      <c r="H273">
        <f t="shared" si="19"/>
        <v>0</v>
      </c>
      <c r="I273">
        <f t="shared" si="16"/>
        <v>0</v>
      </c>
      <c r="J273">
        <v>0</v>
      </c>
    </row>
    <row r="274" spans="1:10" x14ac:dyDescent="0.35">
      <c r="A274" t="s">
        <v>277</v>
      </c>
      <c r="B274" s="13">
        <f>VLOOKUP(A274,'2016 Primary'!E282:W578,19)</f>
        <v>3</v>
      </c>
      <c r="C274" s="13">
        <f>VLOOKUP(A274,'2016 General'!E282:W578,19)</f>
        <v>2</v>
      </c>
      <c r="D274" s="13">
        <f>VLOOKUP(A274,'2018 Primary'!E282:W578,19)</f>
        <v>2</v>
      </c>
      <c r="E274" s="13">
        <f>VLOOKUP(A274,'2018 General'!E282:W578,19)</f>
        <v>2</v>
      </c>
      <c r="F274" s="12">
        <f t="shared" si="17"/>
        <v>2.25</v>
      </c>
      <c r="G274">
        <f t="shared" si="18"/>
        <v>0</v>
      </c>
      <c r="H274">
        <f t="shared" si="19"/>
        <v>1</v>
      </c>
      <c r="I274">
        <f t="shared" si="16"/>
        <v>0</v>
      </c>
      <c r="J274">
        <v>0</v>
      </c>
    </row>
    <row r="275" spans="1:10" x14ac:dyDescent="0.35">
      <c r="A275" t="s">
        <v>278</v>
      </c>
      <c r="B275" s="13">
        <f>VLOOKUP(A275,'2016 Primary'!E283:W579,19)</f>
        <v>2</v>
      </c>
      <c r="C275" s="13">
        <f>VLOOKUP(A275,'2016 General'!E283:W579,19)</f>
        <v>2</v>
      </c>
      <c r="D275" s="13">
        <f>VLOOKUP(A275,'2018 Primary'!E283:W579,19)</f>
        <v>1</v>
      </c>
      <c r="E275" s="13">
        <f>VLOOKUP(A275,'2018 General'!E283:W579,19)</f>
        <v>2</v>
      </c>
      <c r="F275" s="12">
        <f t="shared" si="17"/>
        <v>1.75</v>
      </c>
      <c r="G275">
        <f t="shared" si="18"/>
        <v>0</v>
      </c>
      <c r="H275">
        <f t="shared" si="19"/>
        <v>1</v>
      </c>
      <c r="I275">
        <f t="shared" si="16"/>
        <v>0</v>
      </c>
      <c r="J275">
        <v>0</v>
      </c>
    </row>
    <row r="276" spans="1:10" x14ac:dyDescent="0.35">
      <c r="A276" t="s">
        <v>279</v>
      </c>
      <c r="B276" s="13">
        <f>VLOOKUP(A276,'2016 Primary'!E284:W580,19)</f>
        <v>3</v>
      </c>
      <c r="C276" s="13">
        <f>VLOOKUP(A276,'2016 General'!E284:W580,19)</f>
        <v>3</v>
      </c>
      <c r="D276" s="13">
        <f>VLOOKUP(A276,'2018 Primary'!E284:W580,19)</f>
        <v>3</v>
      </c>
      <c r="E276" s="13">
        <f>VLOOKUP(A276,'2018 General'!E284:W580,19)</f>
        <v>3</v>
      </c>
      <c r="F276" s="12">
        <f t="shared" si="17"/>
        <v>3</v>
      </c>
      <c r="G276">
        <f t="shared" si="18"/>
        <v>1</v>
      </c>
      <c r="H276">
        <f t="shared" si="19"/>
        <v>0</v>
      </c>
      <c r="I276">
        <f t="shared" si="16"/>
        <v>0</v>
      </c>
      <c r="J276">
        <v>0</v>
      </c>
    </row>
    <row r="277" spans="1:10" x14ac:dyDescent="0.35">
      <c r="A277" t="s">
        <v>280</v>
      </c>
      <c r="B277" s="13">
        <f>VLOOKUP(A277,'2016 Primary'!E285:W581,19)</f>
        <v>1</v>
      </c>
      <c r="C277" s="13">
        <f>VLOOKUP(A277,'2016 General'!E285:W581,19)</f>
        <v>1</v>
      </c>
      <c r="D277" s="13">
        <f>VLOOKUP(A277,'2018 Primary'!E285:W581,19)</f>
        <v>1</v>
      </c>
      <c r="E277" s="13">
        <f>VLOOKUP(A277,'2018 General'!E285:W581,19)</f>
        <v>2</v>
      </c>
      <c r="F277" s="12">
        <f t="shared" si="17"/>
        <v>1.25</v>
      </c>
      <c r="G277">
        <f t="shared" si="18"/>
        <v>0</v>
      </c>
      <c r="H277">
        <f t="shared" si="19"/>
        <v>1</v>
      </c>
      <c r="I277">
        <f t="shared" si="16"/>
        <v>0</v>
      </c>
      <c r="J277">
        <v>0</v>
      </c>
    </row>
    <row r="278" spans="1:10" x14ac:dyDescent="0.35">
      <c r="A278" t="s">
        <v>281</v>
      </c>
      <c r="B278" s="13">
        <f>VLOOKUP(A278,'2016 Primary'!E286:W582,19)</f>
        <v>1</v>
      </c>
      <c r="C278" s="13">
        <f>VLOOKUP(A278,'2016 General'!E286:W582,19)</f>
        <v>1</v>
      </c>
      <c r="D278" s="13">
        <f>VLOOKUP(A278,'2018 Primary'!E286:W582,19)</f>
        <v>1</v>
      </c>
      <c r="E278" s="13">
        <f>VLOOKUP(A278,'2018 General'!E286:W582,19)</f>
        <v>2</v>
      </c>
      <c r="F278" s="12">
        <f t="shared" si="17"/>
        <v>1.25</v>
      </c>
      <c r="G278">
        <f t="shared" si="18"/>
        <v>0</v>
      </c>
      <c r="H278">
        <f t="shared" si="19"/>
        <v>1</v>
      </c>
      <c r="I278">
        <f t="shared" si="16"/>
        <v>0</v>
      </c>
      <c r="J278">
        <v>0</v>
      </c>
    </row>
    <row r="279" spans="1:10" x14ac:dyDescent="0.35">
      <c r="A279" t="s">
        <v>282</v>
      </c>
      <c r="B279" s="13">
        <f>VLOOKUP(A279,'2016 Primary'!E287:W583,19)</f>
        <v>1</v>
      </c>
      <c r="C279" s="13">
        <f>VLOOKUP(A279,'2016 General'!E287:W583,19)</f>
        <v>1</v>
      </c>
      <c r="D279" s="13">
        <f>VLOOKUP(A279,'2018 Primary'!E287:W583,19)</f>
        <v>1</v>
      </c>
      <c r="E279" s="13">
        <f>VLOOKUP(A279,'2018 General'!E287:W583,19)</f>
        <v>2</v>
      </c>
      <c r="F279" s="12">
        <f t="shared" si="17"/>
        <v>1.25</v>
      </c>
      <c r="G279">
        <f t="shared" si="18"/>
        <v>0</v>
      </c>
      <c r="H279">
        <f t="shared" si="19"/>
        <v>1</v>
      </c>
      <c r="I279">
        <f t="shared" si="16"/>
        <v>0</v>
      </c>
      <c r="J279">
        <v>0</v>
      </c>
    </row>
    <row r="280" spans="1:10" x14ac:dyDescent="0.35">
      <c r="A280" t="s">
        <v>283</v>
      </c>
      <c r="B280" s="13">
        <f>VLOOKUP(A280,'2016 Primary'!E288:W584,19)</f>
        <v>1</v>
      </c>
      <c r="C280" s="13">
        <f>VLOOKUP(A280,'2016 General'!E288:W584,19)</f>
        <v>1</v>
      </c>
      <c r="D280" s="13">
        <f>VLOOKUP(A280,'2018 Primary'!E288:W584,19)</f>
        <v>1</v>
      </c>
      <c r="E280" s="13">
        <f>VLOOKUP(A280,'2018 General'!E288:W584,19)</f>
        <v>1</v>
      </c>
      <c r="F280" s="12">
        <f t="shared" si="17"/>
        <v>1</v>
      </c>
      <c r="G280">
        <f t="shared" si="18"/>
        <v>1</v>
      </c>
      <c r="H280">
        <f t="shared" si="19"/>
        <v>0</v>
      </c>
      <c r="I280">
        <f t="shared" si="16"/>
        <v>0</v>
      </c>
      <c r="J280">
        <v>0</v>
      </c>
    </row>
    <row r="281" spans="1:10" x14ac:dyDescent="0.35">
      <c r="A281" t="s">
        <v>284</v>
      </c>
      <c r="B281" s="13">
        <f>VLOOKUP(A281,'2016 Primary'!E289:W585,19)</f>
        <v>1</v>
      </c>
      <c r="C281" s="13">
        <f>VLOOKUP(A281,'2016 General'!E289:W585,19)</f>
        <v>1</v>
      </c>
      <c r="D281" s="13">
        <f>VLOOKUP(A281,'2018 Primary'!E289:W585,19)</f>
        <v>1</v>
      </c>
      <c r="E281" s="13">
        <f>VLOOKUP(A281,'2018 General'!E289:W585,19)</f>
        <v>1</v>
      </c>
      <c r="F281" s="12">
        <f t="shared" si="17"/>
        <v>1</v>
      </c>
      <c r="G281">
        <f t="shared" si="18"/>
        <v>1</v>
      </c>
      <c r="H281">
        <f t="shared" si="19"/>
        <v>0</v>
      </c>
      <c r="I281">
        <f t="shared" si="16"/>
        <v>0</v>
      </c>
      <c r="J281">
        <v>0</v>
      </c>
    </row>
    <row r="282" spans="1:10" x14ac:dyDescent="0.35">
      <c r="A282" t="s">
        <v>285</v>
      </c>
      <c r="B282" s="13">
        <f>VLOOKUP(A282,'2016 Primary'!E290:W586,19)</f>
        <v>1</v>
      </c>
      <c r="C282" s="13">
        <f>VLOOKUP(A282,'2016 General'!E290:W586,19)</f>
        <v>1</v>
      </c>
      <c r="D282" s="13">
        <f>VLOOKUP(A282,'2018 Primary'!E290:W586,19)</f>
        <v>1</v>
      </c>
      <c r="E282" s="13">
        <f>VLOOKUP(A282,'2018 General'!E290:W586,19)</f>
        <v>1</v>
      </c>
      <c r="F282" s="12">
        <f t="shared" si="17"/>
        <v>1</v>
      </c>
      <c r="G282">
        <f t="shared" si="18"/>
        <v>1</v>
      </c>
      <c r="H282">
        <f t="shared" si="19"/>
        <v>0</v>
      </c>
      <c r="I282">
        <f t="shared" si="16"/>
        <v>0</v>
      </c>
      <c r="J282">
        <v>0</v>
      </c>
    </row>
    <row r="283" spans="1:10" x14ac:dyDescent="0.35">
      <c r="A283" t="s">
        <v>286</v>
      </c>
      <c r="B283" s="13">
        <f>VLOOKUP(A283,'2016 Primary'!E291:W587,19)</f>
        <v>2</v>
      </c>
      <c r="C283" s="13">
        <f>VLOOKUP(A283,'2016 General'!E291:W587,19)</f>
        <v>2</v>
      </c>
      <c r="D283" s="13">
        <f>VLOOKUP(A283,'2018 Primary'!E291:W587,19)</f>
        <v>3</v>
      </c>
      <c r="E283" s="13">
        <f>VLOOKUP(A283,'2018 General'!E291:W587,19)</f>
        <v>3</v>
      </c>
      <c r="F283" s="12">
        <f t="shared" si="17"/>
        <v>2.5</v>
      </c>
      <c r="G283">
        <f t="shared" si="18"/>
        <v>0</v>
      </c>
      <c r="H283">
        <f t="shared" si="19"/>
        <v>0</v>
      </c>
      <c r="I283">
        <f t="shared" si="16"/>
        <v>1</v>
      </c>
      <c r="J283">
        <v>0</v>
      </c>
    </row>
    <row r="284" spans="1:10" x14ac:dyDescent="0.35">
      <c r="A284" t="s">
        <v>287</v>
      </c>
      <c r="B284" s="13">
        <f>VLOOKUP(A284,'2016 Primary'!E292:W588,19)</f>
        <v>1</v>
      </c>
      <c r="C284" s="13">
        <f>VLOOKUP(A284,'2016 General'!E292:W588,19)</f>
        <v>1</v>
      </c>
      <c r="D284" s="13">
        <f>VLOOKUP(A284,'2018 Primary'!E292:W588,19)</f>
        <v>1</v>
      </c>
      <c r="E284" s="13">
        <f>VLOOKUP(A284,'2018 General'!E292:W588,19)</f>
        <v>1</v>
      </c>
      <c r="F284" s="12">
        <f t="shared" si="17"/>
        <v>1</v>
      </c>
      <c r="G284">
        <f t="shared" si="18"/>
        <v>1</v>
      </c>
      <c r="H284">
        <f t="shared" si="19"/>
        <v>0</v>
      </c>
      <c r="I284">
        <f t="shared" si="16"/>
        <v>0</v>
      </c>
      <c r="J284">
        <v>0</v>
      </c>
    </row>
    <row r="285" spans="1:10" x14ac:dyDescent="0.35">
      <c r="A285" t="s">
        <v>288</v>
      </c>
      <c r="B285" s="13">
        <f>VLOOKUP(A285,'2016 Primary'!E293:W589,19)</f>
        <v>3</v>
      </c>
      <c r="C285" s="13">
        <f>VLOOKUP(A285,'2016 General'!E293:W589,19)</f>
        <v>3</v>
      </c>
      <c r="D285" s="13">
        <f>VLOOKUP(A285,'2018 Primary'!E293:W589,19)</f>
        <v>3</v>
      </c>
      <c r="E285" s="13">
        <f>VLOOKUP(A285,'2018 General'!E293:W589,19)</f>
        <v>3</v>
      </c>
      <c r="F285" s="12">
        <f t="shared" si="17"/>
        <v>3</v>
      </c>
      <c r="G285">
        <f t="shared" si="18"/>
        <v>1</v>
      </c>
      <c r="H285">
        <f t="shared" si="19"/>
        <v>0</v>
      </c>
      <c r="I285">
        <f t="shared" si="16"/>
        <v>0</v>
      </c>
      <c r="J285">
        <v>0</v>
      </c>
    </row>
    <row r="286" spans="1:10" x14ac:dyDescent="0.35">
      <c r="A286" t="s">
        <v>289</v>
      </c>
      <c r="B286" s="13">
        <f>VLOOKUP(A286,'2016 Primary'!E294:W590,19)</f>
        <v>3</v>
      </c>
      <c r="C286" s="13">
        <f>VLOOKUP(A286,'2016 General'!E294:W590,19)</f>
        <v>3</v>
      </c>
      <c r="D286" s="13">
        <f>VLOOKUP(A286,'2018 Primary'!E294:W590,19)</f>
        <v>3</v>
      </c>
      <c r="E286" s="13">
        <f>VLOOKUP(A286,'2018 General'!E294:W590,19)</f>
        <v>3</v>
      </c>
      <c r="F286" s="12">
        <f t="shared" si="17"/>
        <v>3</v>
      </c>
      <c r="G286">
        <f t="shared" si="18"/>
        <v>1</v>
      </c>
      <c r="H286">
        <f t="shared" si="19"/>
        <v>0</v>
      </c>
      <c r="I286">
        <f t="shared" si="16"/>
        <v>0</v>
      </c>
      <c r="J286">
        <v>0</v>
      </c>
    </row>
    <row r="287" spans="1:10" x14ac:dyDescent="0.35">
      <c r="A287" t="s">
        <v>290</v>
      </c>
      <c r="B287" s="13">
        <f>VLOOKUP(A287,'2016 Primary'!E295:W591,19)</f>
        <v>2</v>
      </c>
      <c r="C287" s="13">
        <f>VLOOKUP(A287,'2016 General'!E295:W591,19)</f>
        <v>2</v>
      </c>
      <c r="D287" s="13">
        <f>VLOOKUP(A287,'2018 Primary'!E295:W591,19)</f>
        <v>2</v>
      </c>
      <c r="E287" s="13">
        <f>VLOOKUP(A287,'2018 General'!E295:W591,19)</f>
        <v>2</v>
      </c>
      <c r="F287" s="12">
        <f t="shared" si="17"/>
        <v>2</v>
      </c>
      <c r="G287">
        <f t="shared" si="18"/>
        <v>1</v>
      </c>
      <c r="H287">
        <f t="shared" si="19"/>
        <v>0</v>
      </c>
      <c r="I287">
        <f t="shared" si="16"/>
        <v>0</v>
      </c>
      <c r="J287">
        <v>0</v>
      </c>
    </row>
    <row r="288" spans="1:10" x14ac:dyDescent="0.35">
      <c r="A288" t="s">
        <v>291</v>
      </c>
      <c r="B288" s="13">
        <f>VLOOKUP(A288,'2016 Primary'!E296:W592,19)</f>
        <v>1</v>
      </c>
      <c r="C288" s="13">
        <f>VLOOKUP(A288,'2016 General'!E296:W592,19)</f>
        <v>1</v>
      </c>
      <c r="D288" s="13">
        <f>VLOOKUP(A288,'2018 Primary'!E296:W592,19)</f>
        <v>1</v>
      </c>
      <c r="E288" s="13">
        <f>VLOOKUP(A288,'2018 General'!E296:W592,19)</f>
        <v>1</v>
      </c>
      <c r="F288" s="12">
        <f t="shared" si="17"/>
        <v>1</v>
      </c>
      <c r="G288">
        <f t="shared" si="18"/>
        <v>1</v>
      </c>
      <c r="H288">
        <f t="shared" si="19"/>
        <v>0</v>
      </c>
      <c r="I288">
        <f t="shared" si="16"/>
        <v>0</v>
      </c>
      <c r="J288">
        <v>0</v>
      </c>
    </row>
    <row r="289" spans="1:10" x14ac:dyDescent="0.35">
      <c r="A289" t="s">
        <v>292</v>
      </c>
      <c r="B289" s="13">
        <f>VLOOKUP(A289,'2016 Primary'!E297:W593,19)</f>
        <v>2</v>
      </c>
      <c r="C289" s="13">
        <f>VLOOKUP(A289,'2016 General'!E297:W593,19)</f>
        <v>2</v>
      </c>
      <c r="D289" s="13">
        <f>VLOOKUP(A289,'2018 Primary'!E297:W593,19)</f>
        <v>3</v>
      </c>
      <c r="E289" s="13">
        <f>VLOOKUP(A289,'2018 General'!E297:W593,19)</f>
        <v>3</v>
      </c>
      <c r="F289" s="12">
        <f t="shared" si="17"/>
        <v>2.5</v>
      </c>
      <c r="G289">
        <f t="shared" si="18"/>
        <v>0</v>
      </c>
      <c r="H289">
        <f t="shared" si="19"/>
        <v>0</v>
      </c>
      <c r="I289">
        <f t="shared" si="16"/>
        <v>1</v>
      </c>
      <c r="J289">
        <v>0</v>
      </c>
    </row>
    <row r="290" spans="1:10" x14ac:dyDescent="0.35">
      <c r="A290" t="s">
        <v>293</v>
      </c>
      <c r="B290" s="13">
        <f>VLOOKUP(A290,'2016 Primary'!E298:W594,19)</f>
        <v>2</v>
      </c>
      <c r="C290" s="13">
        <f>VLOOKUP(A290,'2016 General'!E298:W594,19)</f>
        <v>2</v>
      </c>
      <c r="D290" s="13">
        <f>VLOOKUP(A290,'2018 Primary'!E298:W594,19)</f>
        <v>2</v>
      </c>
      <c r="E290" s="13">
        <f>VLOOKUP(A290,'2018 General'!E298:W594,19)</f>
        <v>2</v>
      </c>
      <c r="F290" s="12">
        <f t="shared" si="17"/>
        <v>2</v>
      </c>
      <c r="G290">
        <f t="shared" si="18"/>
        <v>1</v>
      </c>
      <c r="H290">
        <f t="shared" si="19"/>
        <v>0</v>
      </c>
      <c r="I290">
        <f t="shared" si="16"/>
        <v>0</v>
      </c>
      <c r="J290">
        <v>0</v>
      </c>
    </row>
    <row r="291" spans="1:10" x14ac:dyDescent="0.35">
      <c r="A291" t="s">
        <v>294</v>
      </c>
      <c r="B291" s="13">
        <f>VLOOKUP(A291,'2016 Primary'!E299:W595,19)</f>
        <v>2</v>
      </c>
      <c r="C291" s="13">
        <f>VLOOKUP(A291,'2016 General'!E299:W595,19)</f>
        <v>2</v>
      </c>
      <c r="D291" s="13">
        <f>VLOOKUP(A291,'2018 Primary'!E299:W595,19)</f>
        <v>2</v>
      </c>
      <c r="E291" s="13">
        <f>VLOOKUP(A291,'2018 General'!E299:W595,19)</f>
        <v>2</v>
      </c>
      <c r="F291" s="12">
        <f t="shared" si="17"/>
        <v>2</v>
      </c>
      <c r="G291">
        <f t="shared" si="18"/>
        <v>1</v>
      </c>
      <c r="H291">
        <f t="shared" si="19"/>
        <v>0</v>
      </c>
      <c r="I291">
        <f t="shared" si="16"/>
        <v>0</v>
      </c>
      <c r="J291">
        <v>0</v>
      </c>
    </row>
    <row r="292" spans="1:10" x14ac:dyDescent="0.35">
      <c r="A292" t="s">
        <v>295</v>
      </c>
      <c r="B292" s="13">
        <f>VLOOKUP(A292,'2016 Primary'!E300:W596,19)</f>
        <v>1</v>
      </c>
      <c r="C292" s="13">
        <f>VLOOKUP(A292,'2016 General'!E300:W596,19)</f>
        <v>1</v>
      </c>
      <c r="D292" s="13">
        <f>VLOOKUP(A292,'2018 Primary'!E300:W596,19)</f>
        <v>1</v>
      </c>
      <c r="E292" s="13">
        <f>VLOOKUP(A292,'2018 General'!E300:W596,19)</f>
        <v>1</v>
      </c>
      <c r="F292" s="12">
        <f t="shared" si="17"/>
        <v>1</v>
      </c>
      <c r="G292">
        <f t="shared" si="18"/>
        <v>1</v>
      </c>
      <c r="H292">
        <f t="shared" si="19"/>
        <v>0</v>
      </c>
      <c r="I292">
        <f t="shared" si="16"/>
        <v>0</v>
      </c>
      <c r="J292">
        <v>0</v>
      </c>
    </row>
    <row r="293" spans="1:10" x14ac:dyDescent="0.35">
      <c r="A293" t="s">
        <v>296</v>
      </c>
      <c r="B293" s="13">
        <f>VLOOKUP(A293,'2016 Primary'!E301:W597,19)</f>
        <v>1</v>
      </c>
      <c r="C293" s="13">
        <f>VLOOKUP(A293,'2016 General'!E301:W597,19)</f>
        <v>1</v>
      </c>
      <c r="D293" s="13">
        <f>VLOOKUP(A293,'2018 Primary'!E301:W597,19)</f>
        <v>1</v>
      </c>
      <c r="E293" s="13">
        <f>VLOOKUP(A293,'2018 General'!E301:W597,19)</f>
        <v>1</v>
      </c>
      <c r="F293" s="12">
        <f t="shared" si="17"/>
        <v>1</v>
      </c>
      <c r="G293">
        <f t="shared" si="18"/>
        <v>1</v>
      </c>
      <c r="H293">
        <f t="shared" si="19"/>
        <v>0</v>
      </c>
      <c r="I293">
        <f t="shared" si="16"/>
        <v>0</v>
      </c>
      <c r="J293">
        <v>0</v>
      </c>
    </row>
    <row r="294" spans="1:10" x14ac:dyDescent="0.35">
      <c r="A294" t="s">
        <v>297</v>
      </c>
      <c r="B294" s="13">
        <f>VLOOKUP(A294,'2016 Primary'!E302:W598,19)</f>
        <v>2</v>
      </c>
      <c r="C294" s="13">
        <f>VLOOKUP(A294,'2016 General'!E302:W598,19)</f>
        <v>2</v>
      </c>
      <c r="D294" s="13">
        <f>VLOOKUP(A294,'2018 Primary'!E302:W598,19)</f>
        <v>2</v>
      </c>
      <c r="E294" s="13">
        <f>VLOOKUP(A294,'2018 General'!E302:W598,19)</f>
        <v>2</v>
      </c>
      <c r="F294" s="12">
        <f t="shared" si="17"/>
        <v>2</v>
      </c>
      <c r="G294">
        <f t="shared" si="18"/>
        <v>1</v>
      </c>
      <c r="H294">
        <f t="shared" si="19"/>
        <v>0</v>
      </c>
      <c r="I294">
        <f t="shared" si="16"/>
        <v>0</v>
      </c>
      <c r="J294">
        <v>0</v>
      </c>
    </row>
    <row r="295" spans="1:10" x14ac:dyDescent="0.35">
      <c r="A295" t="s">
        <v>298</v>
      </c>
      <c r="B295" s="13">
        <f>VLOOKUP(A295,'2016 Primary'!E303:W599,19)</f>
        <v>1</v>
      </c>
      <c r="C295" s="13">
        <f>VLOOKUP(A295,'2016 General'!E303:W599,19)</f>
        <v>2</v>
      </c>
      <c r="D295" s="13">
        <f>VLOOKUP(A295,'2018 Primary'!E303:W599,19)</f>
        <v>1</v>
      </c>
      <c r="E295" s="13">
        <f>VLOOKUP(A295,'2018 General'!E303:W599,19)</f>
        <v>2</v>
      </c>
      <c r="F295" s="12">
        <f t="shared" si="17"/>
        <v>1.5</v>
      </c>
      <c r="G295">
        <f t="shared" si="18"/>
        <v>0</v>
      </c>
      <c r="H295">
        <f t="shared" si="19"/>
        <v>0</v>
      </c>
      <c r="I295">
        <f t="shared" si="16"/>
        <v>1</v>
      </c>
      <c r="J295">
        <v>0</v>
      </c>
    </row>
    <row r="296" spans="1:10" x14ac:dyDescent="0.35">
      <c r="A296" t="s">
        <v>299</v>
      </c>
      <c r="B296" s="13">
        <f>VLOOKUP(A296,'2016 Primary'!E304:W600,19)</f>
        <v>3</v>
      </c>
      <c r="C296" s="13">
        <f>VLOOKUP(A296,'2016 General'!E304:W600,19)</f>
        <v>3</v>
      </c>
      <c r="D296" s="13">
        <f>VLOOKUP(A296,'2018 Primary'!E304:W600,19)</f>
        <v>3</v>
      </c>
      <c r="E296" s="13">
        <f>VLOOKUP(A296,'2018 General'!E304:W600,19)</f>
        <v>3</v>
      </c>
      <c r="F296" s="12">
        <f t="shared" si="17"/>
        <v>3</v>
      </c>
      <c r="G296">
        <f t="shared" si="18"/>
        <v>1</v>
      </c>
      <c r="H296">
        <f t="shared" si="19"/>
        <v>0</v>
      </c>
      <c r="I296">
        <f t="shared" si="16"/>
        <v>0</v>
      </c>
      <c r="J296">
        <v>0</v>
      </c>
    </row>
    <row r="297" spans="1:10" x14ac:dyDescent="0.35">
      <c r="A297" t="s">
        <v>300</v>
      </c>
      <c r="B297" s="13">
        <f>VLOOKUP(A297,'2016 Primary'!E305:W601,19)</f>
        <v>1</v>
      </c>
      <c r="C297" s="13">
        <f>VLOOKUP(A297,'2016 General'!E305:W601,19)</f>
        <v>1</v>
      </c>
      <c r="D297" s="13">
        <f>VLOOKUP(A297,'2018 Primary'!E305:W601,19)</f>
        <v>1</v>
      </c>
      <c r="E297" s="13">
        <f>VLOOKUP(A297,'2018 General'!E305:W601,19)</f>
        <v>2</v>
      </c>
      <c r="F297" s="12">
        <f t="shared" si="17"/>
        <v>1.25</v>
      </c>
      <c r="G297">
        <f t="shared" si="18"/>
        <v>0</v>
      </c>
      <c r="H297">
        <f t="shared" si="19"/>
        <v>1</v>
      </c>
      <c r="I297">
        <f t="shared" si="16"/>
        <v>0</v>
      </c>
      <c r="J297">
        <v>0</v>
      </c>
    </row>
  </sheetData>
  <autoFilter ref="A1:J297" xr:uid="{039FB119-BEB6-48E2-B22D-4534845BE0BB}"/>
  <conditionalFormatting sqref="A1:E297">
    <cfRule type="colorScale" priority="3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B1:E1048576">
    <cfRule type="colorScale" priority="1">
      <colorScale>
        <cfvo type="num" val="1"/>
        <cfvo type="num" val="2"/>
        <cfvo type="num" val="3"/>
        <color rgb="FF00B050"/>
        <color rgb="FFFFEB84"/>
        <color rgb="FFFF33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5FAA-7955-4EF7-B0F6-DFF08858E15E}">
  <dimension ref="B1:L35"/>
  <sheetViews>
    <sheetView tabSelected="1" workbookViewId="0">
      <selection activeCell="K25" sqref="K25"/>
    </sheetView>
  </sheetViews>
  <sheetFormatPr defaultRowHeight="14.5" x14ac:dyDescent="0.35"/>
  <cols>
    <col min="2" max="2" width="23.7265625" bestFit="1" customWidth="1"/>
    <col min="3" max="3" width="13.6328125" customWidth="1"/>
    <col min="6" max="6" width="6.7265625" bestFit="1" customWidth="1"/>
    <col min="7" max="7" width="42.08984375" bestFit="1" customWidth="1"/>
    <col min="8" max="8" width="14.90625" bestFit="1" customWidth="1"/>
    <col min="9" max="9" width="14.90625" customWidth="1"/>
    <col min="11" max="11" width="7.81640625" style="20" customWidth="1"/>
    <col min="12" max="12" width="13.1796875" style="20" customWidth="1"/>
  </cols>
  <sheetData>
    <row r="1" spans="2:12" ht="15" thickBot="1" x14ac:dyDescent="0.4"/>
    <row r="2" spans="2:12" ht="15" thickBot="1" x14ac:dyDescent="0.4">
      <c r="B2" s="52" t="s">
        <v>363</v>
      </c>
      <c r="C2" s="53"/>
      <c r="D2" s="54"/>
      <c r="K2" s="68"/>
      <c r="L2" s="68"/>
    </row>
    <row r="3" spans="2:12" x14ac:dyDescent="0.35">
      <c r="B3" s="37" t="s">
        <v>357</v>
      </c>
      <c r="C3" s="21"/>
      <c r="D3" s="22">
        <v>155</v>
      </c>
      <c r="K3" s="69"/>
      <c r="L3" s="69"/>
    </row>
    <row r="4" spans="2:12" x14ac:dyDescent="0.35">
      <c r="B4" s="38" t="s">
        <v>359</v>
      </c>
      <c r="C4" s="17">
        <v>96</v>
      </c>
      <c r="D4" s="23"/>
    </row>
    <row r="5" spans="2:12" x14ac:dyDescent="0.35">
      <c r="B5" s="38" t="s">
        <v>360</v>
      </c>
      <c r="C5" s="17">
        <v>42</v>
      </c>
      <c r="D5" s="23"/>
    </row>
    <row r="6" spans="2:12" x14ac:dyDescent="0.35">
      <c r="B6" s="38" t="s">
        <v>361</v>
      </c>
      <c r="C6" s="17">
        <v>3</v>
      </c>
      <c r="D6" s="9"/>
    </row>
    <row r="7" spans="2:12" x14ac:dyDescent="0.35">
      <c r="B7" s="39" t="s">
        <v>358</v>
      </c>
      <c r="C7" s="17"/>
      <c r="D7" s="9">
        <f>C5+C4+C6</f>
        <v>141</v>
      </c>
      <c r="K7" s="69"/>
      <c r="L7" s="69"/>
    </row>
    <row r="8" spans="2:12" ht="15" thickBot="1" x14ac:dyDescent="0.4">
      <c r="B8" s="11"/>
      <c r="C8" s="24"/>
      <c r="D8" s="25">
        <f>D3+D7</f>
        <v>296</v>
      </c>
    </row>
    <row r="9" spans="2:12" x14ac:dyDescent="0.35">
      <c r="B9" s="37" t="s">
        <v>357</v>
      </c>
      <c r="C9" s="26"/>
      <c r="D9" s="27">
        <f>D3/D8</f>
        <v>0.52364864864864868</v>
      </c>
    </row>
    <row r="10" spans="2:12" x14ac:dyDescent="0.35">
      <c r="B10" s="38" t="s">
        <v>359</v>
      </c>
      <c r="C10" s="28">
        <f>C4/D8</f>
        <v>0.32432432432432434</v>
      </c>
      <c r="D10" s="29"/>
    </row>
    <row r="11" spans="2:12" x14ac:dyDescent="0.35">
      <c r="B11" s="38" t="s">
        <v>362</v>
      </c>
      <c r="C11" s="28">
        <f>C5/D8</f>
        <v>0.14189189189189189</v>
      </c>
      <c r="D11" s="29"/>
      <c r="K11" s="69"/>
      <c r="L11" s="69"/>
    </row>
    <row r="12" spans="2:12" x14ac:dyDescent="0.35">
      <c r="B12" s="38" t="s">
        <v>361</v>
      </c>
      <c r="C12" s="28">
        <f>C6/D8</f>
        <v>1.0135135135135136E-2</v>
      </c>
      <c r="D12" s="29"/>
    </row>
    <row r="13" spans="2:12" x14ac:dyDescent="0.35">
      <c r="B13" s="39" t="s">
        <v>358</v>
      </c>
      <c r="C13" s="20"/>
      <c r="D13" s="30">
        <f>D7/D8</f>
        <v>0.47635135135135137</v>
      </c>
    </row>
    <row r="14" spans="2:12" ht="15" thickBot="1" x14ac:dyDescent="0.4">
      <c r="B14" s="40"/>
      <c r="C14" s="31"/>
      <c r="D14" s="32">
        <f>D13+D9</f>
        <v>1</v>
      </c>
    </row>
    <row r="15" spans="2:12" x14ac:dyDescent="0.35">
      <c r="B15" s="37" t="s">
        <v>357</v>
      </c>
      <c r="C15" s="33">
        <f>D3/D8</f>
        <v>0.52364864864864868</v>
      </c>
      <c r="D15" s="34"/>
      <c r="K15" s="69"/>
      <c r="L15" s="69"/>
    </row>
    <row r="16" spans="2:12" x14ac:dyDescent="0.35">
      <c r="B16" s="39" t="s">
        <v>364</v>
      </c>
      <c r="C16" s="28">
        <f>(C4+C5)/D8</f>
        <v>0.46621621621621623</v>
      </c>
      <c r="D16" s="29"/>
    </row>
    <row r="17" spans="2:9" x14ac:dyDescent="0.35">
      <c r="B17" s="39" t="s">
        <v>361</v>
      </c>
      <c r="C17" s="7">
        <f>C6/D8</f>
        <v>1.0135135135135136E-2</v>
      </c>
      <c r="D17" s="9"/>
    </row>
    <row r="18" spans="2:9" ht="15" thickBot="1" x14ac:dyDescent="0.4">
      <c r="B18" s="11"/>
      <c r="C18" s="35">
        <f>SUM(C15:C17)</f>
        <v>1</v>
      </c>
      <c r="D18" s="36"/>
    </row>
    <row r="19" spans="2:9" ht="15" thickBot="1" x14ac:dyDescent="0.4">
      <c r="F19" s="55" t="s">
        <v>365</v>
      </c>
      <c r="G19" s="56"/>
      <c r="H19" s="56"/>
      <c r="I19" s="57"/>
    </row>
    <row r="20" spans="2:9" ht="15" thickBot="1" x14ac:dyDescent="0.4">
      <c r="F20" s="61" t="s">
        <v>317</v>
      </c>
      <c r="G20" s="62" t="s">
        <v>1</v>
      </c>
      <c r="H20" s="63" t="s">
        <v>367</v>
      </c>
      <c r="I20" s="67" t="s">
        <v>373</v>
      </c>
    </row>
    <row r="21" spans="2:9" x14ac:dyDescent="0.35">
      <c r="F21" s="10">
        <v>1</v>
      </c>
      <c r="G21" s="42" t="s">
        <v>312</v>
      </c>
      <c r="H21" s="64">
        <f>AVERAGEIF('2016 Primary'!$W$11:$W$306,1,'2016 Primary'!$L$11:$L$306)</f>
        <v>0.52877262241542489</v>
      </c>
      <c r="I21" s="70">
        <f>'2016 Primary'!M3</f>
        <v>73</v>
      </c>
    </row>
    <row r="22" spans="2:9" ht="30" customHeight="1" x14ac:dyDescent="0.35">
      <c r="F22" s="10">
        <v>2</v>
      </c>
      <c r="G22" s="43" t="s">
        <v>366</v>
      </c>
      <c r="H22" s="65">
        <f>AVERAGEIF('2016 Primary'!$W$11:$W$306,2,'2016 Primary'!$L$11:$L$306)</f>
        <v>0.41314445067199995</v>
      </c>
      <c r="I22" s="71">
        <f>'2016 Primary'!M4</f>
        <v>99</v>
      </c>
    </row>
    <row r="23" spans="2:9" ht="15" thickBot="1" x14ac:dyDescent="0.4">
      <c r="F23" s="10">
        <v>3</v>
      </c>
      <c r="G23" s="42" t="s">
        <v>310</v>
      </c>
      <c r="H23" s="66">
        <f>AVERAGEIF('2016 Primary'!$W$11:$W$306,3,'2016 Primary'!$L$11:$L$306)</f>
        <v>0.43336034598995232</v>
      </c>
      <c r="I23" s="71">
        <f>'2016 Primary'!M5</f>
        <v>124</v>
      </c>
    </row>
    <row r="24" spans="2:9" ht="15" thickBot="1" x14ac:dyDescent="0.4">
      <c r="F24" s="61"/>
      <c r="G24" s="62" t="s">
        <v>2</v>
      </c>
      <c r="H24" s="63"/>
      <c r="I24" s="67"/>
    </row>
    <row r="25" spans="2:9" x14ac:dyDescent="0.35">
      <c r="F25" s="10">
        <v>1</v>
      </c>
      <c r="G25" s="42" t="s">
        <v>312</v>
      </c>
      <c r="H25" s="64">
        <f>AVERAGEIF('2016 General'!$W$11:$W$306,1,'2016 General'!$L$11:$L$306)</f>
        <v>0.66713720704921531</v>
      </c>
      <c r="I25" s="71">
        <f>'2016 General'!M3</f>
        <v>71</v>
      </c>
    </row>
    <row r="26" spans="2:9" x14ac:dyDescent="0.35">
      <c r="F26" s="41">
        <v>2</v>
      </c>
      <c r="G26" s="42" t="s">
        <v>335</v>
      </c>
      <c r="H26" s="65">
        <f>AVERAGEIF('2016 General'!$W$11:$W$306,2,'2016 General'!$L$11:$L$306)</f>
        <v>0.59351665946207788</v>
      </c>
      <c r="I26" s="71">
        <f>'2016 General'!M4</f>
        <v>127</v>
      </c>
    </row>
    <row r="27" spans="2:9" ht="15" thickBot="1" x14ac:dyDescent="0.4">
      <c r="F27" s="41">
        <v>3</v>
      </c>
      <c r="G27" s="42" t="s">
        <v>310</v>
      </c>
      <c r="H27" s="66">
        <f>AVERAGEIF('2016 General'!$W$11:$W$306,3,'2016 General'!$L$11:$L$306)</f>
        <v>0.6193832895695025</v>
      </c>
      <c r="I27" s="71">
        <f>'2016 General'!M5</f>
        <v>98</v>
      </c>
    </row>
    <row r="28" spans="2:9" ht="15" thickBot="1" x14ac:dyDescent="0.4">
      <c r="F28" s="61"/>
      <c r="G28" s="62" t="s">
        <v>3</v>
      </c>
      <c r="H28" s="63"/>
      <c r="I28" s="67"/>
    </row>
    <row r="29" spans="2:9" x14ac:dyDescent="0.35">
      <c r="F29" s="10">
        <v>1</v>
      </c>
      <c r="G29" s="42" t="s">
        <v>312</v>
      </c>
      <c r="H29" s="64">
        <f>AVERAGEIF('2018 Primary'!$W$11:$W$306,1,'2018 Primary'!$L$11:$L$306)</f>
        <v>0.31934635280088963</v>
      </c>
      <c r="I29" s="71">
        <f>'2018 Primary'!M3</f>
        <v>56</v>
      </c>
    </row>
    <row r="30" spans="2:9" x14ac:dyDescent="0.35">
      <c r="F30" s="10">
        <v>2</v>
      </c>
      <c r="G30" s="42" t="s">
        <v>311</v>
      </c>
      <c r="H30" s="65">
        <f>AVERAGEIF('2018 Primary'!$W$11:$W$306,2,'2018 Primary'!$L$11:$L$306)</f>
        <v>0.28656143236959025</v>
      </c>
      <c r="I30" s="71">
        <f>'2018 Primary'!M4</f>
        <v>122</v>
      </c>
    </row>
    <row r="31" spans="2:9" ht="15" thickBot="1" x14ac:dyDescent="0.4">
      <c r="F31" s="10">
        <v>3</v>
      </c>
      <c r="G31" s="42" t="s">
        <v>310</v>
      </c>
      <c r="H31" s="66">
        <f>AVERAGEIF('2018 Primary'!$W$11:$W$306,3,'2018 Primary'!$L$11:$L$306)</f>
        <v>0.19621775993579868</v>
      </c>
      <c r="I31" s="71">
        <f>'2018 Primary'!M5</f>
        <v>118</v>
      </c>
    </row>
    <row r="32" spans="2:9" ht="15" thickBot="1" x14ac:dyDescent="0.4">
      <c r="F32" s="61"/>
      <c r="G32" s="62" t="s">
        <v>4</v>
      </c>
      <c r="H32" s="63"/>
      <c r="I32" s="67"/>
    </row>
    <row r="33" spans="6:9" x14ac:dyDescent="0.35">
      <c r="F33" s="10">
        <v>1</v>
      </c>
      <c r="G33" s="42" t="s">
        <v>312</v>
      </c>
      <c r="H33" s="64">
        <f>AVERAGEIF('2018 General'!$W$11:$W$306,1,'2018 General'!$L$11:$L$306)</f>
        <v>0.53880082939655116</v>
      </c>
      <c r="I33" s="71">
        <f>'2018 General'!M3</f>
        <v>47</v>
      </c>
    </row>
    <row r="34" spans="6:9" x14ac:dyDescent="0.35">
      <c r="F34" s="10">
        <v>2</v>
      </c>
      <c r="G34" s="42" t="s">
        <v>312</v>
      </c>
      <c r="H34" s="65">
        <f>AVERAGEIF('2018 General'!$W$11:$W$306,2,'2018 General'!$L$11:$L$306)</f>
        <v>0.55006336604909245</v>
      </c>
      <c r="I34" s="71">
        <f>'2018 General'!M4</f>
        <v>98</v>
      </c>
    </row>
    <row r="35" spans="6:9" ht="15" thickBot="1" x14ac:dyDescent="0.4">
      <c r="F35" s="11">
        <v>3</v>
      </c>
      <c r="G35" s="44" t="s">
        <v>310</v>
      </c>
      <c r="H35" s="66">
        <f>AVERAGEIF('2018 General'!$W$11:$W$306,3,'2018 General'!$L$11:$L$306)</f>
        <v>0.40535595516121431</v>
      </c>
      <c r="I35" s="72">
        <f>'2018 General'!M5</f>
        <v>151</v>
      </c>
    </row>
  </sheetData>
  <mergeCells count="2">
    <mergeCell ref="B2:D2"/>
    <mergeCell ref="F19:I19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A172-FD96-40DC-A2CA-AF4BA9C1C043}">
  <dimension ref="B1:D7"/>
  <sheetViews>
    <sheetView workbookViewId="0">
      <selection activeCell="E10" sqref="E10"/>
    </sheetView>
  </sheetViews>
  <sheetFormatPr defaultRowHeight="14.5" x14ac:dyDescent="0.35"/>
  <cols>
    <col min="2" max="2" width="15.81640625" customWidth="1"/>
    <col min="3" max="3" width="10.08984375" customWidth="1"/>
    <col min="4" max="4" width="10.36328125" customWidth="1"/>
  </cols>
  <sheetData>
    <row r="1" spans="2:4" ht="15" thickBot="1" x14ac:dyDescent="0.4"/>
    <row r="2" spans="2:4" x14ac:dyDescent="0.35">
      <c r="B2" s="58" t="s">
        <v>337</v>
      </c>
      <c r="C2" s="59"/>
      <c r="D2" s="60"/>
    </row>
    <row r="3" spans="2:4" x14ac:dyDescent="0.35">
      <c r="B3" s="45"/>
      <c r="C3" s="46" t="s">
        <v>371</v>
      </c>
      <c r="D3" s="47" t="s">
        <v>372</v>
      </c>
    </row>
    <row r="4" spans="2:4" x14ac:dyDescent="0.35">
      <c r="B4" s="10" t="s">
        <v>1</v>
      </c>
      <c r="C4" s="7">
        <f>'2016 Primary'!L7</f>
        <v>0.45012967890408112</v>
      </c>
      <c r="D4" s="49">
        <v>0.28499999999999998</v>
      </c>
    </row>
    <row r="5" spans="2:4" x14ac:dyDescent="0.35">
      <c r="B5" s="10" t="s">
        <v>2</v>
      </c>
      <c r="C5" s="7">
        <f>'2016 General'!L7</f>
        <v>0.61973959402023482</v>
      </c>
      <c r="D5" s="50">
        <v>0.61399999999999999</v>
      </c>
    </row>
    <row r="6" spans="2:4" x14ac:dyDescent="0.35">
      <c r="B6" s="10" t="s">
        <v>3</v>
      </c>
      <c r="C6" s="7">
        <f>'2018 Primary'!L7</f>
        <v>0.25674860195393256</v>
      </c>
      <c r="D6" s="50">
        <v>0.19600000000000001</v>
      </c>
    </row>
    <row r="7" spans="2:4" ht="15" thickBot="1" x14ac:dyDescent="0.4">
      <c r="B7" s="11" t="s">
        <v>4</v>
      </c>
      <c r="C7" s="48">
        <f>'2018 General'!L7</f>
        <v>0.47445472325605526</v>
      </c>
      <c r="D7" s="51">
        <v>0.53400000000000003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FBE4-1294-453E-86B6-D91420F70121}">
  <dimension ref="A1:Y310"/>
  <sheetViews>
    <sheetView zoomScaleNormal="100" workbookViewId="0">
      <selection activeCell="F314" sqref="F314"/>
    </sheetView>
  </sheetViews>
  <sheetFormatPr defaultRowHeight="14.5" x14ac:dyDescent="0.35"/>
  <cols>
    <col min="4" max="4" width="10.1796875" customWidth="1"/>
    <col min="8" max="8" width="11.36328125" bestFit="1" customWidth="1"/>
    <col min="10" max="10" width="10" bestFit="1" customWidth="1"/>
    <col min="11" max="11" width="13.26953125" bestFit="1" customWidth="1"/>
    <col min="12" max="12" width="13.453125" bestFit="1" customWidth="1"/>
    <col min="13" max="13" width="19.26953125" bestFit="1" customWidth="1"/>
    <col min="15" max="15" width="10.54296875" bestFit="1" customWidth="1"/>
    <col min="18" max="18" width="9.453125" bestFit="1" customWidth="1"/>
    <col min="23" max="23" width="9.54296875" bestFit="1" customWidth="1"/>
    <col min="24" max="24" width="9.7265625" bestFit="1" customWidth="1"/>
  </cols>
  <sheetData>
    <row r="1" spans="1:25" x14ac:dyDescent="0.35">
      <c r="F1">
        <v>5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W1">
        <v>23</v>
      </c>
    </row>
    <row r="2" spans="1:25" x14ac:dyDescent="0.35">
      <c r="D2" s="1" t="s">
        <v>301</v>
      </c>
      <c r="E2" s="1" t="s">
        <v>302</v>
      </c>
      <c r="F2" s="1" t="s">
        <v>0</v>
      </c>
      <c r="G2" s="1" t="s">
        <v>303</v>
      </c>
      <c r="H2" s="1" t="s">
        <v>304</v>
      </c>
      <c r="I2" s="1" t="s">
        <v>305</v>
      </c>
      <c r="J2" s="1" t="s">
        <v>306</v>
      </c>
      <c r="K2" s="1" t="s">
        <v>307</v>
      </c>
      <c r="L2" s="1" t="s">
        <v>308</v>
      </c>
      <c r="M2" s="1" t="s">
        <v>309</v>
      </c>
    </row>
    <row r="3" spans="1:25" x14ac:dyDescent="0.35">
      <c r="D3">
        <v>1</v>
      </c>
      <c r="E3">
        <v>296</v>
      </c>
      <c r="F3" t="str">
        <f t="shared" ref="F3:L5" si="0">VLOOKUP($E3,Primary6,F$1)</f>
        <v>028-015</v>
      </c>
      <c r="G3">
        <f t="shared" si="0"/>
        <v>0.68578785336220627</v>
      </c>
      <c r="H3">
        <f t="shared" si="0"/>
        <v>0.81401089517153413</v>
      </c>
      <c r="I3">
        <f t="shared" si="0"/>
        <v>1.2408880975556629</v>
      </c>
      <c r="J3">
        <f t="shared" si="0"/>
        <v>0.7439718061102627</v>
      </c>
      <c r="K3">
        <f t="shared" si="0"/>
        <v>0.70816564585317787</v>
      </c>
      <c r="L3">
        <f t="shared" si="0"/>
        <v>0.3724665667302175</v>
      </c>
      <c r="M3">
        <f>COUNTIF($W$11:$W$306,D3)</f>
        <v>73</v>
      </c>
      <c r="N3" s="2" t="s">
        <v>312</v>
      </c>
    </row>
    <row r="4" spans="1:25" x14ac:dyDescent="0.35">
      <c r="D4">
        <v>2</v>
      </c>
      <c r="E4">
        <v>123</v>
      </c>
      <c r="F4" t="str">
        <f t="shared" si="0"/>
        <v>016-006</v>
      </c>
      <c r="G4">
        <f t="shared" si="0"/>
        <v>0.20498916886383337</v>
      </c>
      <c r="H4">
        <f t="shared" si="0"/>
        <v>0.24927479300701633</v>
      </c>
      <c r="I4">
        <f t="shared" si="0"/>
        <v>-0.11775108280973501</v>
      </c>
      <c r="J4">
        <f t="shared" si="0"/>
        <v>0.29841661216258897</v>
      </c>
      <c r="K4">
        <f t="shared" si="0"/>
        <v>0.47637007064374665</v>
      </c>
      <c r="L4">
        <f t="shared" si="0"/>
        <v>-0.3781957177892124</v>
      </c>
      <c r="M4">
        <f>COUNTIF($W$11:$W$306,D4)</f>
        <v>99</v>
      </c>
      <c r="N4" s="2" t="s">
        <v>336</v>
      </c>
    </row>
    <row r="5" spans="1:25" ht="15" thickBot="1" x14ac:dyDescent="0.4">
      <c r="D5">
        <v>3</v>
      </c>
      <c r="E5">
        <v>128</v>
      </c>
      <c r="F5" t="str">
        <f t="shared" si="0"/>
        <v>016-011</v>
      </c>
      <c r="G5">
        <f t="shared" si="0"/>
        <v>-0.80721858797484647</v>
      </c>
      <c r="H5">
        <f t="shared" si="0"/>
        <v>-0.63376711219568427</v>
      </c>
      <c r="I5">
        <f t="shared" si="0"/>
        <v>-0.74481531990145711</v>
      </c>
      <c r="J5">
        <f t="shared" si="0"/>
        <v>-0.5369993764892993</v>
      </c>
      <c r="K5">
        <f t="shared" si="0"/>
        <v>-0.88178029965743931</v>
      </c>
      <c r="L5">
        <f t="shared" si="0"/>
        <v>-0.23993175114008744</v>
      </c>
      <c r="M5">
        <f>COUNTIF($W$11:$W$306,D5)</f>
        <v>124</v>
      </c>
      <c r="N5" s="2" t="s">
        <v>310</v>
      </c>
    </row>
    <row r="6" spans="1:25" x14ac:dyDescent="0.35">
      <c r="M6" s="3">
        <f>SUM(M3:M5)</f>
        <v>296</v>
      </c>
    </row>
    <row r="7" spans="1:25" x14ac:dyDescent="0.35">
      <c r="F7" s="4" t="s">
        <v>313</v>
      </c>
      <c r="G7">
        <f t="shared" ref="G7:L7" si="1">AVERAGE(G11:G306)</f>
        <v>353.49662162162161</v>
      </c>
      <c r="H7">
        <f t="shared" si="1"/>
        <v>101.72297297297297</v>
      </c>
      <c r="I7">
        <f t="shared" si="1"/>
        <v>17.253378378378379</v>
      </c>
      <c r="J7">
        <f t="shared" si="1"/>
        <v>25.641891891891891</v>
      </c>
      <c r="K7">
        <f t="shared" si="1"/>
        <v>1111.5574324324325</v>
      </c>
      <c r="L7">
        <f t="shared" si="1"/>
        <v>0.45012967890408112</v>
      </c>
    </row>
    <row r="8" spans="1:25" x14ac:dyDescent="0.35">
      <c r="F8" s="4" t="s">
        <v>314</v>
      </c>
      <c r="G8">
        <f t="shared" ref="G8:L8" si="2">STDEV(G11:G306)</f>
        <v>197.58789502328909</v>
      </c>
      <c r="H8">
        <f t="shared" si="2"/>
        <v>97.390621547296632</v>
      </c>
      <c r="I8">
        <f t="shared" si="2"/>
        <v>19.136795387431309</v>
      </c>
      <c r="J8">
        <f t="shared" si="2"/>
        <v>17.955126791630498</v>
      </c>
      <c r="K8">
        <f t="shared" si="2"/>
        <v>582.40973701946302</v>
      </c>
      <c r="L8">
        <f t="shared" si="2"/>
        <v>0.1127518792265344</v>
      </c>
      <c r="U8" s="4" t="s">
        <v>315</v>
      </c>
      <c r="V8">
        <f>SUM(V11:V306)</f>
        <v>1019.7677057524379</v>
      </c>
    </row>
    <row r="9" spans="1:25" x14ac:dyDescent="0.35">
      <c r="W9">
        <v>19</v>
      </c>
      <c r="X9" s="1" t="s">
        <v>316</v>
      </c>
      <c r="Y9" s="1" t="s">
        <v>317</v>
      </c>
    </row>
    <row r="10" spans="1:25" s="1" customFormat="1" x14ac:dyDescent="0.35">
      <c r="A10" s="1" t="s">
        <v>302</v>
      </c>
      <c r="B10" s="1" t="s">
        <v>318</v>
      </c>
      <c r="C10" s="1" t="s">
        <v>319</v>
      </c>
      <c r="D10" s="1" t="s">
        <v>320</v>
      </c>
      <c r="E10" s="1" t="s">
        <v>0</v>
      </c>
      <c r="F10" s="1" t="s">
        <v>321</v>
      </c>
      <c r="G10" s="1" t="s">
        <v>322</v>
      </c>
      <c r="H10" s="1" t="s">
        <v>323</v>
      </c>
      <c r="I10" s="1" t="s">
        <v>324</v>
      </c>
      <c r="J10" s="1" t="s">
        <v>325</v>
      </c>
      <c r="K10" s="1" t="s">
        <v>326</v>
      </c>
      <c r="L10" s="1" t="s">
        <v>327</v>
      </c>
      <c r="M10" s="5" t="s">
        <v>303</v>
      </c>
      <c r="N10" s="1" t="s">
        <v>304</v>
      </c>
      <c r="O10" s="1" t="s">
        <v>305</v>
      </c>
      <c r="P10" s="1" t="s">
        <v>306</v>
      </c>
      <c r="Q10" s="1" t="s">
        <v>307</v>
      </c>
      <c r="R10" s="6" t="s">
        <v>308</v>
      </c>
      <c r="S10" s="1" t="s">
        <v>328</v>
      </c>
      <c r="T10" s="1" t="s">
        <v>329</v>
      </c>
      <c r="U10" s="1" t="s">
        <v>330</v>
      </c>
      <c r="V10" s="5" t="s">
        <v>331</v>
      </c>
      <c r="W10" s="1" t="s">
        <v>301</v>
      </c>
      <c r="X10" s="1" t="s">
        <v>0</v>
      </c>
      <c r="Y10" s="1" t="s">
        <v>0</v>
      </c>
    </row>
    <row r="11" spans="1:25" x14ac:dyDescent="0.35">
      <c r="A11">
        <v>1</v>
      </c>
      <c r="B11" t="s">
        <v>332</v>
      </c>
      <c r="C11">
        <v>3</v>
      </c>
      <c r="D11">
        <v>46</v>
      </c>
      <c r="E11" t="s">
        <v>5</v>
      </c>
      <c r="F11" t="s">
        <v>333</v>
      </c>
      <c r="G11">
        <v>409</v>
      </c>
      <c r="H11">
        <v>129</v>
      </c>
      <c r="I11">
        <v>14</v>
      </c>
      <c r="J11">
        <v>21</v>
      </c>
      <c r="K11">
        <v>1078</v>
      </c>
      <c r="L11" s="7">
        <v>0.53153988868274582</v>
      </c>
      <c r="M11" s="8">
        <f>STANDARDIZE(G11,G$7,G$8)</f>
        <v>0.28090475062673437</v>
      </c>
      <c r="N11">
        <f t="shared" ref="N11:R26" si="3">STANDARDIZE(H11,H$7,H$8)</f>
        <v>0.2800785803978082</v>
      </c>
      <c r="O11">
        <f t="shared" si="3"/>
        <v>-0.17000643590071185</v>
      </c>
      <c r="P11">
        <f t="shared" si="3"/>
        <v>-0.25852738027200323</v>
      </c>
      <c r="Q11">
        <f t="shared" si="3"/>
        <v>-5.7618254468350484E-2</v>
      </c>
      <c r="R11" s="9">
        <f t="shared" si="3"/>
        <v>0.72202973766051493</v>
      </c>
      <c r="S11">
        <f>SUMXMY2($G$3:$L$3,$M11:$R11)</f>
        <v>4.1532614393370153</v>
      </c>
      <c r="T11">
        <f>SUMXMY2($G$4:$L$4,$M11:$R11)</f>
        <v>1.8152688656832452</v>
      </c>
      <c r="U11">
        <f>SUMXMY2($G$5:$L$5,$M11:$R11)</f>
        <v>4.0316912383502919</v>
      </c>
      <c r="V11" s="8">
        <f>MIN(S11:U11)</f>
        <v>1.8152688656832452</v>
      </c>
      <c r="W11">
        <f>MATCH(V11,S11:U11,0)</f>
        <v>2</v>
      </c>
      <c r="X11" t="str">
        <f>E11</f>
        <v>001-001</v>
      </c>
      <c r="Y11" t="str">
        <f>VLOOKUP(W11,$D$3:$F$5,3)</f>
        <v>016-006</v>
      </c>
    </row>
    <row r="12" spans="1:25" x14ac:dyDescent="0.35">
      <c r="A12">
        <v>2</v>
      </c>
      <c r="B12" t="s">
        <v>332</v>
      </c>
      <c r="C12">
        <v>3</v>
      </c>
      <c r="D12">
        <v>46</v>
      </c>
      <c r="E12" t="s">
        <v>6</v>
      </c>
      <c r="F12" t="s">
        <v>333</v>
      </c>
      <c r="G12">
        <v>536</v>
      </c>
      <c r="H12">
        <v>139</v>
      </c>
      <c r="I12">
        <v>25</v>
      </c>
      <c r="J12">
        <v>43</v>
      </c>
      <c r="K12">
        <v>1362</v>
      </c>
      <c r="L12" s="7">
        <v>0.54552129221732748</v>
      </c>
      <c r="M12" s="8">
        <f t="shared" ref="M12:R66" si="4">STANDARDIZE(G12,G$7,G$8)</f>
        <v>0.92365667621929604</v>
      </c>
      <c r="N12">
        <f t="shared" si="3"/>
        <v>0.38275787170044778</v>
      </c>
      <c r="O12">
        <f t="shared" si="3"/>
        <v>0.40480244810003341</v>
      </c>
      <c r="P12">
        <f t="shared" si="3"/>
        <v>0.96674940308409962</v>
      </c>
      <c r="Q12">
        <f t="shared" si="3"/>
        <v>0.43001095560186037</v>
      </c>
      <c r="R12" s="9">
        <f t="shared" si="3"/>
        <v>0.84603124992348178</v>
      </c>
      <c r="S12">
        <f t="shared" ref="S12:S75" si="5">SUMXMY2($G$3:$L$3,$M12:$R12)</f>
        <v>1.2928633589561931</v>
      </c>
      <c r="T12">
        <f t="shared" ref="T12:T75" si="6">SUMXMY2($G$4:$L$4,$M12:$R12)</f>
        <v>2.7549124665356777</v>
      </c>
      <c r="U12">
        <f t="shared" ref="U12:U75" si="7">SUMXMY2($G$5:$L$5,$M12:$R12)</f>
        <v>10.512245564711153</v>
      </c>
      <c r="V12" s="8">
        <f t="shared" ref="V12:V75" si="8">MIN(S12:U12)</f>
        <v>1.2928633589561931</v>
      </c>
      <c r="W12">
        <f t="shared" ref="W12:W75" si="9">MATCH(V12,S12:U12,0)</f>
        <v>1</v>
      </c>
      <c r="X12" t="str">
        <f t="shared" ref="X12:X75" si="10">E12</f>
        <v>001-002</v>
      </c>
      <c r="Y12" t="str">
        <f t="shared" ref="Y12:Y75" si="11">VLOOKUP(W12,$D$3:$F$5,3)</f>
        <v>028-015</v>
      </c>
    </row>
    <row r="13" spans="1:25" x14ac:dyDescent="0.35">
      <c r="A13">
        <v>3</v>
      </c>
      <c r="B13" t="s">
        <v>332</v>
      </c>
      <c r="C13">
        <v>3</v>
      </c>
      <c r="D13">
        <v>46</v>
      </c>
      <c r="E13" t="s">
        <v>7</v>
      </c>
      <c r="F13" t="s">
        <v>333</v>
      </c>
      <c r="G13">
        <v>389</v>
      </c>
      <c r="H13">
        <v>127</v>
      </c>
      <c r="I13">
        <v>29</v>
      </c>
      <c r="J13">
        <v>30</v>
      </c>
      <c r="K13">
        <v>1144</v>
      </c>
      <c r="L13" s="7">
        <v>0.5026223776223776</v>
      </c>
      <c r="M13" s="8">
        <f t="shared" si="4"/>
        <v>0.17968397494286636</v>
      </c>
      <c r="N13">
        <f t="shared" si="3"/>
        <v>0.2595427221372803</v>
      </c>
      <c r="O13">
        <f t="shared" si="3"/>
        <v>0.61382386046394077</v>
      </c>
      <c r="P13">
        <f t="shared" si="3"/>
        <v>0.24272221291912977</v>
      </c>
      <c r="Q13">
        <f t="shared" si="3"/>
        <v>5.5704026745149224E-2</v>
      </c>
      <c r="R13" s="9">
        <f t="shared" si="3"/>
        <v>0.46555941309706472</v>
      </c>
      <c r="S13">
        <f t="shared" si="5"/>
        <v>1.6424092452264927</v>
      </c>
      <c r="T13">
        <f t="shared" si="6"/>
        <v>1.4279321883271892</v>
      </c>
      <c r="U13">
        <f t="shared" si="7"/>
        <v>5.6024399532903137</v>
      </c>
      <c r="V13" s="8">
        <f t="shared" si="8"/>
        <v>1.4279321883271892</v>
      </c>
      <c r="W13">
        <f t="shared" si="9"/>
        <v>2</v>
      </c>
      <c r="X13" t="str">
        <f t="shared" si="10"/>
        <v>001-003</v>
      </c>
      <c r="Y13" t="str">
        <f t="shared" si="11"/>
        <v>016-006</v>
      </c>
    </row>
    <row r="14" spans="1:25" x14ac:dyDescent="0.35">
      <c r="A14">
        <v>4</v>
      </c>
      <c r="B14" t="s">
        <v>332</v>
      </c>
      <c r="C14">
        <v>3</v>
      </c>
      <c r="D14">
        <v>46</v>
      </c>
      <c r="E14" t="s">
        <v>8</v>
      </c>
      <c r="F14" t="s">
        <v>333</v>
      </c>
      <c r="G14">
        <v>664</v>
      </c>
      <c r="H14">
        <v>161</v>
      </c>
      <c r="I14">
        <v>59</v>
      </c>
      <c r="J14">
        <v>38</v>
      </c>
      <c r="K14">
        <v>1713</v>
      </c>
      <c r="L14" s="7">
        <v>0.53823701109165212</v>
      </c>
      <c r="M14" s="8">
        <f t="shared" si="4"/>
        <v>1.5714696405960511</v>
      </c>
      <c r="N14">
        <f t="shared" si="3"/>
        <v>0.60865231256625496</v>
      </c>
      <c r="O14">
        <f t="shared" si="3"/>
        <v>2.1814844531932458</v>
      </c>
      <c r="P14">
        <f t="shared" si="3"/>
        <v>0.6882774068668035</v>
      </c>
      <c r="Q14">
        <f t="shared" si="3"/>
        <v>1.0326794511463815</v>
      </c>
      <c r="R14" s="9">
        <f t="shared" si="3"/>
        <v>0.78142672913283295</v>
      </c>
      <c r="S14">
        <f t="shared" si="5"/>
        <v>1.986985370291428</v>
      </c>
      <c r="T14">
        <f t="shared" si="6"/>
        <v>9.0891009166970704</v>
      </c>
      <c r="U14">
        <f t="shared" si="7"/>
        <v>21.974626556286371</v>
      </c>
      <c r="V14" s="8">
        <f t="shared" si="8"/>
        <v>1.986985370291428</v>
      </c>
      <c r="W14">
        <f t="shared" si="9"/>
        <v>1</v>
      </c>
      <c r="X14" t="str">
        <f t="shared" si="10"/>
        <v>001-004</v>
      </c>
      <c r="Y14" t="str">
        <f t="shared" si="11"/>
        <v>028-015</v>
      </c>
    </row>
    <row r="15" spans="1:25" x14ac:dyDescent="0.35">
      <c r="A15">
        <v>5</v>
      </c>
      <c r="B15" t="s">
        <v>332</v>
      </c>
      <c r="C15">
        <v>3</v>
      </c>
      <c r="D15">
        <v>46</v>
      </c>
      <c r="E15" t="s">
        <v>9</v>
      </c>
      <c r="F15" t="s">
        <v>333</v>
      </c>
      <c r="G15">
        <v>914</v>
      </c>
      <c r="H15">
        <v>177</v>
      </c>
      <c r="I15">
        <v>29</v>
      </c>
      <c r="J15">
        <v>15</v>
      </c>
      <c r="K15">
        <v>2127</v>
      </c>
      <c r="L15" s="7">
        <v>0.53361542078044188</v>
      </c>
      <c r="M15" s="8">
        <f t="shared" si="4"/>
        <v>2.8367293366444004</v>
      </c>
      <c r="N15">
        <f t="shared" si="3"/>
        <v>0.77293917865047823</v>
      </c>
      <c r="O15">
        <f t="shared" si="3"/>
        <v>0.61382386046394077</v>
      </c>
      <c r="P15">
        <f t="shared" si="3"/>
        <v>-0.59269377573275861</v>
      </c>
      <c r="Q15">
        <f t="shared" si="3"/>
        <v>1.7435192151219707</v>
      </c>
      <c r="R15" s="9">
        <f t="shared" si="3"/>
        <v>0.74043769779327717</v>
      </c>
      <c r="S15">
        <f t="shared" si="5"/>
        <v>8.0154803522188143</v>
      </c>
      <c r="T15">
        <f t="shared" si="6"/>
        <v>11.386567993351552</v>
      </c>
      <c r="U15">
        <f t="shared" si="7"/>
        <v>24.959503153277048</v>
      </c>
      <c r="V15" s="8">
        <f t="shared" si="8"/>
        <v>8.0154803522188143</v>
      </c>
      <c r="W15">
        <f t="shared" si="9"/>
        <v>1</v>
      </c>
      <c r="X15" t="str">
        <f t="shared" si="10"/>
        <v>001-005</v>
      </c>
      <c r="Y15" t="str">
        <f t="shared" si="11"/>
        <v>028-015</v>
      </c>
    </row>
    <row r="16" spans="1:25" x14ac:dyDescent="0.35">
      <c r="A16">
        <v>6</v>
      </c>
      <c r="B16" t="s">
        <v>332</v>
      </c>
      <c r="C16">
        <v>3</v>
      </c>
      <c r="D16">
        <v>46</v>
      </c>
      <c r="E16" t="s">
        <v>10</v>
      </c>
      <c r="F16" t="s">
        <v>333</v>
      </c>
      <c r="G16">
        <v>277</v>
      </c>
      <c r="H16">
        <v>75</v>
      </c>
      <c r="I16">
        <v>23</v>
      </c>
      <c r="J16">
        <v>25</v>
      </c>
      <c r="K16">
        <v>811</v>
      </c>
      <c r="L16" s="7">
        <v>0.49321824907521578</v>
      </c>
      <c r="M16" s="8">
        <f t="shared" si="4"/>
        <v>-0.38715236888679433</v>
      </c>
      <c r="N16">
        <f t="shared" si="3"/>
        <v>-0.27438959263644563</v>
      </c>
      <c r="O16">
        <f t="shared" si="3"/>
        <v>0.30029174191807972</v>
      </c>
      <c r="P16">
        <f t="shared" si="3"/>
        <v>-3.5749783298166353E-2</v>
      </c>
      <c r="Q16">
        <f t="shared" si="3"/>
        <v>-0.51605839210478111</v>
      </c>
      <c r="R16" s="9">
        <f t="shared" si="3"/>
        <v>0.38215389815866085</v>
      </c>
      <c r="S16">
        <f t="shared" si="5"/>
        <v>5.3273219431129872</v>
      </c>
      <c r="T16">
        <f t="shared" si="6"/>
        <v>2.4743287648281513</v>
      </c>
      <c r="U16">
        <f t="shared" si="7"/>
        <v>2.1698508240502239</v>
      </c>
      <c r="V16" s="8">
        <f t="shared" si="8"/>
        <v>2.1698508240502239</v>
      </c>
      <c r="W16">
        <f t="shared" si="9"/>
        <v>3</v>
      </c>
      <c r="X16" t="str">
        <f t="shared" si="10"/>
        <v>002-001</v>
      </c>
      <c r="Y16" t="str">
        <f t="shared" si="11"/>
        <v>016-011</v>
      </c>
    </row>
    <row r="17" spans="1:25" x14ac:dyDescent="0.35">
      <c r="A17">
        <v>7</v>
      </c>
      <c r="B17" t="s">
        <v>332</v>
      </c>
      <c r="C17">
        <v>3</v>
      </c>
      <c r="D17">
        <v>46</v>
      </c>
      <c r="E17" t="s">
        <v>11</v>
      </c>
      <c r="F17" t="s">
        <v>333</v>
      </c>
      <c r="G17">
        <v>450</v>
      </c>
      <c r="H17">
        <v>89</v>
      </c>
      <c r="I17">
        <v>29</v>
      </c>
      <c r="J17">
        <v>38</v>
      </c>
      <c r="K17">
        <v>1180</v>
      </c>
      <c r="L17" s="7">
        <v>0.51355932203389831</v>
      </c>
      <c r="M17" s="8">
        <f t="shared" si="4"/>
        <v>0.48840734077866371</v>
      </c>
      <c r="N17">
        <f t="shared" si="3"/>
        <v>-0.1306385848127502</v>
      </c>
      <c r="O17">
        <f t="shared" si="3"/>
        <v>0.61382386046394077</v>
      </c>
      <c r="P17">
        <f t="shared" si="3"/>
        <v>0.6882774068668035</v>
      </c>
      <c r="Q17">
        <f t="shared" si="3"/>
        <v>0.11751618013433088</v>
      </c>
      <c r="R17" s="9">
        <f t="shared" si="3"/>
        <v>0.56255952064779435</v>
      </c>
      <c r="S17">
        <f t="shared" si="5"/>
        <v>1.7126352528119035</v>
      </c>
      <c r="T17">
        <f t="shared" si="6"/>
        <v>1.925649905071666</v>
      </c>
      <c r="U17">
        <f t="shared" si="7"/>
        <v>6.92157417640031</v>
      </c>
      <c r="V17" s="8">
        <f t="shared" si="8"/>
        <v>1.7126352528119035</v>
      </c>
      <c r="W17">
        <f t="shared" si="9"/>
        <v>1</v>
      </c>
      <c r="X17" t="str">
        <f t="shared" si="10"/>
        <v>002-002</v>
      </c>
      <c r="Y17" t="str">
        <f t="shared" si="11"/>
        <v>028-015</v>
      </c>
    </row>
    <row r="18" spans="1:25" x14ac:dyDescent="0.35">
      <c r="A18">
        <v>8</v>
      </c>
      <c r="B18" t="s">
        <v>332</v>
      </c>
      <c r="C18">
        <v>3</v>
      </c>
      <c r="D18">
        <v>46</v>
      </c>
      <c r="E18" t="s">
        <v>12</v>
      </c>
      <c r="F18" t="s">
        <v>333</v>
      </c>
      <c r="G18">
        <v>678</v>
      </c>
      <c r="H18">
        <v>106</v>
      </c>
      <c r="I18">
        <v>30</v>
      </c>
      <c r="J18">
        <v>38</v>
      </c>
      <c r="K18">
        <v>1758</v>
      </c>
      <c r="L18" s="7">
        <v>0.48464163822525597</v>
      </c>
      <c r="M18" s="8">
        <f t="shared" si="4"/>
        <v>1.6423241835747586</v>
      </c>
      <c r="N18">
        <f t="shared" si="3"/>
        <v>4.391621040173712E-2</v>
      </c>
      <c r="O18">
        <f t="shared" si="3"/>
        <v>0.66607921355491762</v>
      </c>
      <c r="P18">
        <f t="shared" si="3"/>
        <v>0.6882774068668035</v>
      </c>
      <c r="Q18">
        <f t="shared" si="3"/>
        <v>1.1099446428828585</v>
      </c>
      <c r="R18" s="9">
        <f t="shared" si="3"/>
        <v>0.30608766397441112</v>
      </c>
      <c r="S18">
        <f t="shared" si="5"/>
        <v>2.0073472149457028</v>
      </c>
      <c r="T18">
        <f t="shared" si="6"/>
        <v>3.7441459498560401</v>
      </c>
      <c r="U18">
        <f t="shared" si="7"/>
        <v>14.216546504165292</v>
      </c>
      <c r="V18" s="8">
        <f t="shared" si="8"/>
        <v>2.0073472149457028</v>
      </c>
      <c r="W18">
        <f t="shared" si="9"/>
        <v>1</v>
      </c>
      <c r="X18" t="str">
        <f t="shared" si="10"/>
        <v>002-003</v>
      </c>
      <c r="Y18" t="str">
        <f t="shared" si="11"/>
        <v>028-015</v>
      </c>
    </row>
    <row r="19" spans="1:25" x14ac:dyDescent="0.35">
      <c r="A19">
        <v>9</v>
      </c>
      <c r="B19" t="s">
        <v>332</v>
      </c>
      <c r="C19">
        <v>7</v>
      </c>
      <c r="D19">
        <v>46</v>
      </c>
      <c r="E19" t="s">
        <v>13</v>
      </c>
      <c r="F19" t="s">
        <v>333</v>
      </c>
      <c r="G19">
        <v>314</v>
      </c>
      <c r="H19">
        <v>36</v>
      </c>
      <c r="I19">
        <v>12</v>
      </c>
      <c r="J19">
        <v>49</v>
      </c>
      <c r="K19">
        <v>1273</v>
      </c>
      <c r="L19" s="7">
        <v>0.32285938727415553</v>
      </c>
      <c r="M19" s="8">
        <f t="shared" si="4"/>
        <v>-0.19989393387163856</v>
      </c>
      <c r="N19">
        <f t="shared" si="3"/>
        <v>-0.67483882871674006</v>
      </c>
      <c r="O19">
        <f t="shared" si="3"/>
        <v>-0.27451714208266553</v>
      </c>
      <c r="P19">
        <f t="shared" si="3"/>
        <v>1.300915798544855</v>
      </c>
      <c r="Q19">
        <f t="shared" si="3"/>
        <v>0.27719757638971682</v>
      </c>
      <c r="R19" s="9">
        <f t="shared" si="3"/>
        <v>-1.1287642609860333</v>
      </c>
      <c r="S19">
        <f t="shared" si="5"/>
        <v>8.0471728545748924</v>
      </c>
      <c r="T19">
        <f t="shared" si="6"/>
        <v>2.6505193492771397</v>
      </c>
      <c r="U19">
        <f t="shared" si="7"/>
        <v>6.1028956357858899</v>
      </c>
      <c r="V19" s="8">
        <f t="shared" si="8"/>
        <v>2.6505193492771397</v>
      </c>
      <c r="W19">
        <f t="shared" si="9"/>
        <v>2</v>
      </c>
      <c r="X19" t="str">
        <f t="shared" si="10"/>
        <v>003-001</v>
      </c>
      <c r="Y19" t="str">
        <f t="shared" si="11"/>
        <v>016-006</v>
      </c>
    </row>
    <row r="20" spans="1:25" x14ac:dyDescent="0.35">
      <c r="A20">
        <v>10</v>
      </c>
      <c r="B20" t="s">
        <v>332</v>
      </c>
      <c r="C20">
        <v>7</v>
      </c>
      <c r="D20">
        <v>46</v>
      </c>
      <c r="E20" t="s">
        <v>14</v>
      </c>
      <c r="F20" t="s">
        <v>333</v>
      </c>
      <c r="G20">
        <v>134</v>
      </c>
      <c r="H20">
        <v>27</v>
      </c>
      <c r="I20">
        <v>3</v>
      </c>
      <c r="J20">
        <v>13</v>
      </c>
      <c r="K20">
        <v>538</v>
      </c>
      <c r="L20" s="7">
        <v>0.32899628252788105</v>
      </c>
      <c r="M20" s="8">
        <f t="shared" si="4"/>
        <v>-1.1108809150264505</v>
      </c>
      <c r="N20">
        <f t="shared" si="3"/>
        <v>-0.76725019088911572</v>
      </c>
      <c r="O20">
        <f t="shared" si="3"/>
        <v>-0.74481531990145711</v>
      </c>
      <c r="P20">
        <f t="shared" si="3"/>
        <v>-0.70408257421967702</v>
      </c>
      <c r="Q20">
        <f t="shared" si="3"/>
        <v>-0.98480055530607535</v>
      </c>
      <c r="R20" s="9">
        <f t="shared" si="3"/>
        <v>-1.074335941956462</v>
      </c>
      <c r="S20">
        <f t="shared" si="5"/>
        <v>16.727656893496192</v>
      </c>
      <c r="T20">
        <f t="shared" si="6"/>
        <v>6.7826821065412064</v>
      </c>
      <c r="U20">
        <f t="shared" si="7"/>
        <v>0.84478886285751975</v>
      </c>
      <c r="V20" s="8">
        <f t="shared" si="8"/>
        <v>0.84478886285751975</v>
      </c>
      <c r="W20">
        <f t="shared" si="9"/>
        <v>3</v>
      </c>
      <c r="X20" t="str">
        <f t="shared" si="10"/>
        <v>003-002</v>
      </c>
      <c r="Y20" t="str">
        <f t="shared" si="11"/>
        <v>016-011</v>
      </c>
    </row>
    <row r="21" spans="1:25" x14ac:dyDescent="0.35">
      <c r="A21">
        <v>11</v>
      </c>
      <c r="B21" t="s">
        <v>332</v>
      </c>
      <c r="C21">
        <v>3</v>
      </c>
      <c r="D21">
        <v>46</v>
      </c>
      <c r="E21" t="s">
        <v>15</v>
      </c>
      <c r="F21" t="s">
        <v>333</v>
      </c>
      <c r="G21">
        <v>446</v>
      </c>
      <c r="H21">
        <v>70</v>
      </c>
      <c r="I21">
        <v>29</v>
      </c>
      <c r="J21">
        <v>17</v>
      </c>
      <c r="K21">
        <v>1102</v>
      </c>
      <c r="L21" s="7">
        <v>0.50998185117967332</v>
      </c>
      <c r="M21" s="8">
        <f t="shared" si="4"/>
        <v>0.46816318564189013</v>
      </c>
      <c r="N21">
        <f t="shared" si="3"/>
        <v>-0.32572923828776545</v>
      </c>
      <c r="O21">
        <f t="shared" si="3"/>
        <v>0.61382386046394077</v>
      </c>
      <c r="P21">
        <f t="shared" si="3"/>
        <v>-0.48130497724584015</v>
      </c>
      <c r="Q21">
        <f t="shared" si="3"/>
        <v>-1.6410152208896047E-2</v>
      </c>
      <c r="R21" s="9">
        <f t="shared" si="3"/>
        <v>0.53083081795329334</v>
      </c>
      <c r="S21">
        <f t="shared" si="5"/>
        <v>3.7909701442918387</v>
      </c>
      <c r="T21">
        <f t="shared" si="6"/>
        <v>2.6122194444465574</v>
      </c>
      <c r="U21">
        <f t="shared" si="7"/>
        <v>4.9134287187770758</v>
      </c>
      <c r="V21" s="8">
        <f t="shared" si="8"/>
        <v>2.6122194444465574</v>
      </c>
      <c r="W21">
        <f t="shared" si="9"/>
        <v>2</v>
      </c>
      <c r="X21" t="str">
        <f t="shared" si="10"/>
        <v>003-003</v>
      </c>
      <c r="Y21" t="str">
        <f t="shared" si="11"/>
        <v>016-006</v>
      </c>
    </row>
    <row r="22" spans="1:25" x14ac:dyDescent="0.35">
      <c r="A22">
        <v>12</v>
      </c>
      <c r="B22" t="s">
        <v>332</v>
      </c>
      <c r="C22">
        <v>7</v>
      </c>
      <c r="D22">
        <v>46</v>
      </c>
      <c r="E22" t="s">
        <v>16</v>
      </c>
      <c r="F22" t="s">
        <v>333</v>
      </c>
      <c r="G22">
        <v>118</v>
      </c>
      <c r="H22">
        <v>23</v>
      </c>
      <c r="I22">
        <v>9</v>
      </c>
      <c r="J22">
        <v>24</v>
      </c>
      <c r="K22">
        <v>401</v>
      </c>
      <c r="L22" s="7">
        <v>0.43391521197007482</v>
      </c>
      <c r="M22" s="8">
        <f t="shared" si="4"/>
        <v>-1.1918575355735448</v>
      </c>
      <c r="N22">
        <f t="shared" si="3"/>
        <v>-0.80832190741017151</v>
      </c>
      <c r="O22">
        <f t="shared" si="3"/>
        <v>-0.43128320135559606</v>
      </c>
      <c r="P22">
        <f t="shared" si="3"/>
        <v>-9.1444182541625577E-2</v>
      </c>
      <c r="Q22">
        <f t="shared" si="3"/>
        <v>-1.2200301390371278</v>
      </c>
      <c r="R22" s="9">
        <f t="shared" si="3"/>
        <v>-0.14380662251694407</v>
      </c>
      <c r="S22">
        <f t="shared" si="5"/>
        <v>13.636069646726254</v>
      </c>
      <c r="T22">
        <f t="shared" si="6"/>
        <v>6.2526972444260123</v>
      </c>
      <c r="U22">
        <f t="shared" si="7"/>
        <v>0.59889131094901182</v>
      </c>
      <c r="V22" s="8">
        <f t="shared" si="8"/>
        <v>0.59889131094901182</v>
      </c>
      <c r="W22">
        <f t="shared" si="9"/>
        <v>3</v>
      </c>
      <c r="X22" t="str">
        <f t="shared" si="10"/>
        <v>004-001</v>
      </c>
      <c r="Y22" t="str">
        <f t="shared" si="11"/>
        <v>016-011</v>
      </c>
    </row>
    <row r="23" spans="1:25" x14ac:dyDescent="0.35">
      <c r="A23">
        <v>13</v>
      </c>
      <c r="B23" t="s">
        <v>332</v>
      </c>
      <c r="C23">
        <v>7</v>
      </c>
      <c r="D23">
        <v>40</v>
      </c>
      <c r="E23" t="s">
        <v>17</v>
      </c>
      <c r="F23" t="s">
        <v>333</v>
      </c>
      <c r="G23">
        <v>451</v>
      </c>
      <c r="H23">
        <v>82</v>
      </c>
      <c r="I23">
        <v>49</v>
      </c>
      <c r="J23">
        <v>45</v>
      </c>
      <c r="K23">
        <v>1444</v>
      </c>
      <c r="L23" s="7">
        <v>0.43421052631578949</v>
      </c>
      <c r="M23" s="8">
        <f t="shared" si="4"/>
        <v>0.49346837956285711</v>
      </c>
      <c r="N23">
        <f t="shared" si="3"/>
        <v>-0.20251408872459792</v>
      </c>
      <c r="O23">
        <f t="shared" si="3"/>
        <v>1.6589309222834776</v>
      </c>
      <c r="P23">
        <f t="shared" si="3"/>
        <v>1.0781382015710181</v>
      </c>
      <c r="Q23">
        <f t="shared" si="3"/>
        <v>0.57080530498832971</v>
      </c>
      <c r="R23" s="9">
        <f t="shared" si="3"/>
        <v>-0.14118747020001157</v>
      </c>
      <c r="S23">
        <f t="shared" si="5"/>
        <v>1.6394451389463631</v>
      </c>
      <c r="T23">
        <f t="shared" si="6"/>
        <v>4.1169890757844998</v>
      </c>
      <c r="U23">
        <f t="shared" si="7"/>
        <v>12.384186522498609</v>
      </c>
      <c r="V23" s="8">
        <f t="shared" si="8"/>
        <v>1.6394451389463631</v>
      </c>
      <c r="W23">
        <f t="shared" si="9"/>
        <v>1</v>
      </c>
      <c r="X23" t="str">
        <f t="shared" si="10"/>
        <v>004-002</v>
      </c>
      <c r="Y23" t="str">
        <f t="shared" si="11"/>
        <v>028-015</v>
      </c>
    </row>
    <row r="24" spans="1:25" x14ac:dyDescent="0.35">
      <c r="A24">
        <v>14</v>
      </c>
      <c r="B24" t="s">
        <v>332</v>
      </c>
      <c r="C24">
        <v>7</v>
      </c>
      <c r="D24">
        <v>40</v>
      </c>
      <c r="E24" t="s">
        <v>18</v>
      </c>
      <c r="F24" t="s">
        <v>333</v>
      </c>
      <c r="G24">
        <v>154</v>
      </c>
      <c r="H24">
        <v>27</v>
      </c>
      <c r="I24">
        <v>3</v>
      </c>
      <c r="J24">
        <v>16</v>
      </c>
      <c r="K24">
        <v>461</v>
      </c>
      <c r="L24" s="7">
        <v>0.43383947939262474</v>
      </c>
      <c r="M24" s="8">
        <f t="shared" si="4"/>
        <v>-1.0096601393425824</v>
      </c>
      <c r="N24">
        <f t="shared" si="3"/>
        <v>-0.76725019088911572</v>
      </c>
      <c r="O24">
        <f t="shared" si="3"/>
        <v>-0.74481531990145711</v>
      </c>
      <c r="P24">
        <f t="shared" si="3"/>
        <v>-0.5369993764892993</v>
      </c>
      <c r="Q24">
        <f t="shared" si="3"/>
        <v>-1.1170098833884916</v>
      </c>
      <c r="R24" s="9">
        <f t="shared" si="3"/>
        <v>-0.14447829715305302</v>
      </c>
      <c r="S24">
        <f t="shared" si="5"/>
        <v>14.557333455845711</v>
      </c>
      <c r="T24">
        <f t="shared" si="6"/>
        <v>6.1933089269665889</v>
      </c>
      <c r="U24">
        <f t="shared" si="7"/>
        <v>0.12324463295799151</v>
      </c>
      <c r="V24" s="8">
        <f t="shared" si="8"/>
        <v>0.12324463295799151</v>
      </c>
      <c r="W24">
        <f t="shared" si="9"/>
        <v>3</v>
      </c>
      <c r="X24" t="str">
        <f t="shared" si="10"/>
        <v>004-003</v>
      </c>
      <c r="Y24" t="str">
        <f t="shared" si="11"/>
        <v>016-011</v>
      </c>
    </row>
    <row r="25" spans="1:25" x14ac:dyDescent="0.35">
      <c r="A25">
        <v>15</v>
      </c>
      <c r="B25" t="s">
        <v>332</v>
      </c>
      <c r="C25">
        <v>7</v>
      </c>
      <c r="D25">
        <v>46</v>
      </c>
      <c r="E25" t="s">
        <v>19</v>
      </c>
      <c r="F25" t="s">
        <v>333</v>
      </c>
      <c r="G25">
        <v>235</v>
      </c>
      <c r="H25">
        <v>46</v>
      </c>
      <c r="I25">
        <v>11</v>
      </c>
      <c r="J25">
        <v>9</v>
      </c>
      <c r="K25">
        <v>1139</v>
      </c>
      <c r="L25" s="7">
        <v>0.26426690079016679</v>
      </c>
      <c r="M25" s="8">
        <f t="shared" si="4"/>
        <v>-0.59971599782291707</v>
      </c>
      <c r="N25">
        <f t="shared" si="3"/>
        <v>-0.57215953741410053</v>
      </c>
      <c r="O25">
        <f t="shared" si="3"/>
        <v>-0.32677249517364237</v>
      </c>
      <c r="P25">
        <f t="shared" si="3"/>
        <v>-0.92686017119351394</v>
      </c>
      <c r="Q25">
        <f t="shared" si="3"/>
        <v>4.7119005441096214E-2</v>
      </c>
      <c r="R25" s="9">
        <f t="shared" si="3"/>
        <v>-1.6484228856220644</v>
      </c>
      <c r="S25">
        <f t="shared" si="5"/>
        <v>13.344204689392479</v>
      </c>
      <c r="T25">
        <f t="shared" si="6"/>
        <v>4.6650314460230993</v>
      </c>
      <c r="U25">
        <f t="shared" si="7"/>
        <v>3.2203052556709091</v>
      </c>
      <c r="V25" s="8">
        <f t="shared" si="8"/>
        <v>3.2203052556709091</v>
      </c>
      <c r="W25">
        <f t="shared" si="9"/>
        <v>3</v>
      </c>
      <c r="X25" t="str">
        <f t="shared" si="10"/>
        <v>005-001</v>
      </c>
      <c r="Y25" t="str">
        <f t="shared" si="11"/>
        <v>016-011</v>
      </c>
    </row>
    <row r="26" spans="1:25" x14ac:dyDescent="0.35">
      <c r="A26">
        <v>16</v>
      </c>
      <c r="B26" t="s">
        <v>332</v>
      </c>
      <c r="C26">
        <v>7</v>
      </c>
      <c r="D26">
        <v>45</v>
      </c>
      <c r="E26" t="s">
        <v>20</v>
      </c>
      <c r="F26" t="s">
        <v>333</v>
      </c>
      <c r="G26">
        <v>44</v>
      </c>
      <c r="H26">
        <v>1</v>
      </c>
      <c r="I26">
        <v>3</v>
      </c>
      <c r="J26">
        <v>16</v>
      </c>
      <c r="K26">
        <v>128</v>
      </c>
      <c r="L26" s="7">
        <v>0.5</v>
      </c>
      <c r="M26" s="8">
        <f t="shared" si="4"/>
        <v>-1.5663744056038564</v>
      </c>
      <c r="N26">
        <f t="shared" si="3"/>
        <v>-1.0342163482759787</v>
      </c>
      <c r="O26">
        <f t="shared" si="3"/>
        <v>-0.74481531990145711</v>
      </c>
      <c r="P26">
        <f t="shared" si="3"/>
        <v>-0.5369993764892993</v>
      </c>
      <c r="Q26">
        <f t="shared" si="3"/>
        <v>-1.688772302238422</v>
      </c>
      <c r="R26" s="9">
        <f t="shared" si="3"/>
        <v>0.44230146262770825</v>
      </c>
      <c r="S26">
        <f t="shared" si="5"/>
        <v>19.822272456570698</v>
      </c>
      <c r="T26">
        <f t="shared" si="6"/>
        <v>11.237264972159455</v>
      </c>
      <c r="U26">
        <f t="shared" si="7"/>
        <v>1.8533553963148615</v>
      </c>
      <c r="V26" s="8">
        <f t="shared" si="8"/>
        <v>1.8533553963148615</v>
      </c>
      <c r="W26">
        <f t="shared" si="9"/>
        <v>3</v>
      </c>
      <c r="X26" t="str">
        <f t="shared" si="10"/>
        <v>005-002</v>
      </c>
      <c r="Y26" t="str">
        <f t="shared" si="11"/>
        <v>016-011</v>
      </c>
    </row>
    <row r="27" spans="1:25" x14ac:dyDescent="0.35">
      <c r="A27">
        <v>17</v>
      </c>
      <c r="B27" t="s">
        <v>332</v>
      </c>
      <c r="C27">
        <v>7</v>
      </c>
      <c r="D27">
        <v>46</v>
      </c>
      <c r="E27" t="s">
        <v>21</v>
      </c>
      <c r="F27" t="s">
        <v>333</v>
      </c>
      <c r="G27">
        <v>244</v>
      </c>
      <c r="H27">
        <v>65</v>
      </c>
      <c r="I27">
        <v>6</v>
      </c>
      <c r="J27">
        <v>31</v>
      </c>
      <c r="K27">
        <v>1072</v>
      </c>
      <c r="L27" s="7">
        <v>0.32276119402985076</v>
      </c>
      <c r="M27" s="8">
        <f t="shared" si="4"/>
        <v>-0.55416664876517652</v>
      </c>
      <c r="N27">
        <f t="shared" si="4"/>
        <v>-0.37706888393908522</v>
      </c>
      <c r="O27">
        <f t="shared" si="4"/>
        <v>-0.58804926062852658</v>
      </c>
      <c r="P27">
        <f t="shared" si="4"/>
        <v>0.29841661216258897</v>
      </c>
      <c r="Q27">
        <f t="shared" si="4"/>
        <v>-6.7920280033214098E-2</v>
      </c>
      <c r="R27" s="9">
        <f t="shared" si="4"/>
        <v>-1.1296351399902536</v>
      </c>
      <c r="S27">
        <f t="shared" si="5"/>
        <v>9.358308400259169</v>
      </c>
      <c r="T27">
        <f t="shared" si="6"/>
        <v>2.0507175242278923</v>
      </c>
      <c r="U27">
        <f t="shared" si="7"/>
        <v>2.3063649874372416</v>
      </c>
      <c r="V27" s="8">
        <f t="shared" si="8"/>
        <v>2.0507175242278923</v>
      </c>
      <c r="W27">
        <f t="shared" si="9"/>
        <v>2</v>
      </c>
      <c r="X27" t="str">
        <f t="shared" si="10"/>
        <v>006-001</v>
      </c>
      <c r="Y27" t="str">
        <f t="shared" si="11"/>
        <v>016-006</v>
      </c>
    </row>
    <row r="28" spans="1:25" x14ac:dyDescent="0.35">
      <c r="A28">
        <v>18</v>
      </c>
      <c r="B28" t="s">
        <v>332</v>
      </c>
      <c r="C28">
        <v>7</v>
      </c>
      <c r="D28">
        <v>46</v>
      </c>
      <c r="E28" t="s">
        <v>22</v>
      </c>
      <c r="F28" t="s">
        <v>333</v>
      </c>
      <c r="G28">
        <v>142</v>
      </c>
      <c r="H28">
        <v>35</v>
      </c>
      <c r="I28">
        <v>7</v>
      </c>
      <c r="J28">
        <v>8</v>
      </c>
      <c r="K28">
        <v>576</v>
      </c>
      <c r="L28" s="7">
        <v>0.33333333333333331</v>
      </c>
      <c r="M28" s="8">
        <f t="shared" si="4"/>
        <v>-1.0703926047529033</v>
      </c>
      <c r="N28">
        <f t="shared" si="4"/>
        <v>-0.68510675784700403</v>
      </c>
      <c r="O28">
        <f t="shared" si="4"/>
        <v>-0.53579390753754974</v>
      </c>
      <c r="P28">
        <f t="shared" si="4"/>
        <v>-0.98255457043697314</v>
      </c>
      <c r="Q28">
        <f t="shared" si="4"/>
        <v>-0.91955439339527256</v>
      </c>
      <c r="R28" s="9">
        <f t="shared" si="4"/>
        <v>-1.0358705005358493</v>
      </c>
      <c r="S28">
        <f t="shared" si="5"/>
        <v>16.101901636399138</v>
      </c>
      <c r="T28">
        <f t="shared" si="6"/>
        <v>6.6964557541705281</v>
      </c>
      <c r="U28">
        <f t="shared" si="7"/>
        <v>0.94905107895045582</v>
      </c>
      <c r="V28" s="8">
        <f t="shared" si="8"/>
        <v>0.94905107895045582</v>
      </c>
      <c r="W28">
        <f t="shared" si="9"/>
        <v>3</v>
      </c>
      <c r="X28" t="str">
        <f t="shared" si="10"/>
        <v>006-002</v>
      </c>
      <c r="Y28" t="str">
        <f t="shared" si="11"/>
        <v>016-011</v>
      </c>
    </row>
    <row r="29" spans="1:25" x14ac:dyDescent="0.35">
      <c r="A29">
        <v>19</v>
      </c>
      <c r="B29" t="s">
        <v>332</v>
      </c>
      <c r="C29">
        <v>7</v>
      </c>
      <c r="D29">
        <v>45</v>
      </c>
      <c r="E29" t="s">
        <v>23</v>
      </c>
      <c r="F29" t="s">
        <v>333</v>
      </c>
      <c r="G29">
        <v>133</v>
      </c>
      <c r="H29">
        <v>25</v>
      </c>
      <c r="I29">
        <v>7</v>
      </c>
      <c r="J29">
        <v>10</v>
      </c>
      <c r="K29">
        <v>398</v>
      </c>
      <c r="L29" s="7">
        <v>0.43969849246231157</v>
      </c>
      <c r="M29" s="8">
        <f t="shared" si="4"/>
        <v>-1.1159419538106439</v>
      </c>
      <c r="N29">
        <f t="shared" si="4"/>
        <v>-0.78778604914964367</v>
      </c>
      <c r="O29">
        <f t="shared" si="4"/>
        <v>-0.53579390753754974</v>
      </c>
      <c r="P29">
        <f t="shared" si="4"/>
        <v>-0.87116577195005462</v>
      </c>
      <c r="Q29">
        <f t="shared" si="4"/>
        <v>-1.2251811518195597</v>
      </c>
      <c r="R29" s="9">
        <f t="shared" si="4"/>
        <v>-9.2514524044533433E-2</v>
      </c>
      <c r="S29">
        <f t="shared" si="5"/>
        <v>15.53128934702587</v>
      </c>
      <c r="T29">
        <f t="shared" si="6"/>
        <v>7.3399272848435189</v>
      </c>
      <c r="U29">
        <f t="shared" si="7"/>
        <v>0.41404506434546046</v>
      </c>
      <c r="V29" s="8">
        <f t="shared" si="8"/>
        <v>0.41404506434546046</v>
      </c>
      <c r="W29">
        <f t="shared" si="9"/>
        <v>3</v>
      </c>
      <c r="X29" t="str">
        <f t="shared" si="10"/>
        <v>006-003</v>
      </c>
      <c r="Y29" t="str">
        <f t="shared" si="11"/>
        <v>016-011</v>
      </c>
    </row>
    <row r="30" spans="1:25" x14ac:dyDescent="0.35">
      <c r="A30">
        <v>20</v>
      </c>
      <c r="B30" t="s">
        <v>332</v>
      </c>
      <c r="C30">
        <v>7</v>
      </c>
      <c r="D30">
        <v>46</v>
      </c>
      <c r="E30" t="s">
        <v>24</v>
      </c>
      <c r="F30" t="s">
        <v>333</v>
      </c>
      <c r="G30">
        <v>342</v>
      </c>
      <c r="H30">
        <v>65</v>
      </c>
      <c r="I30">
        <v>15</v>
      </c>
      <c r="J30">
        <v>14</v>
      </c>
      <c r="K30">
        <v>843</v>
      </c>
      <c r="L30" s="7">
        <v>0.51720047449584816</v>
      </c>
      <c r="M30" s="8">
        <f t="shared" si="4"/>
        <v>-5.8184847914223396E-2</v>
      </c>
      <c r="N30">
        <f t="shared" si="4"/>
        <v>-0.37706888393908522</v>
      </c>
      <c r="O30">
        <f t="shared" si="4"/>
        <v>-0.11775108280973501</v>
      </c>
      <c r="P30">
        <f t="shared" si="4"/>
        <v>-0.64838817497621781</v>
      </c>
      <c r="Q30">
        <f t="shared" si="4"/>
        <v>-0.46111425575884185</v>
      </c>
      <c r="R30" s="9">
        <f t="shared" si="4"/>
        <v>0.59485301754494369</v>
      </c>
      <c r="S30">
        <f t="shared" si="5"/>
        <v>7.1734043816256383</v>
      </c>
      <c r="T30">
        <f t="shared" si="6"/>
        <v>3.183706973292336</v>
      </c>
      <c r="U30">
        <f t="shared" si="7"/>
        <v>1.9063880765248826</v>
      </c>
      <c r="V30" s="8">
        <f t="shared" si="8"/>
        <v>1.9063880765248826</v>
      </c>
      <c r="W30">
        <f t="shared" si="9"/>
        <v>3</v>
      </c>
      <c r="X30" t="str">
        <f t="shared" si="10"/>
        <v>006-004</v>
      </c>
      <c r="Y30" t="str">
        <f t="shared" si="11"/>
        <v>016-011</v>
      </c>
    </row>
    <row r="31" spans="1:25" x14ac:dyDescent="0.35">
      <c r="A31">
        <v>21</v>
      </c>
      <c r="B31" t="s">
        <v>332</v>
      </c>
      <c r="C31">
        <v>3</v>
      </c>
      <c r="D31">
        <v>46</v>
      </c>
      <c r="E31" t="s">
        <v>25</v>
      </c>
      <c r="F31" t="s">
        <v>333</v>
      </c>
      <c r="G31">
        <v>619</v>
      </c>
      <c r="H31">
        <v>252</v>
      </c>
      <c r="I31">
        <v>17</v>
      </c>
      <c r="J31">
        <v>105</v>
      </c>
      <c r="K31">
        <v>1898</v>
      </c>
      <c r="L31" s="7">
        <v>0.52318229715489994</v>
      </c>
      <c r="M31" s="8">
        <f t="shared" si="4"/>
        <v>1.3437228953073481</v>
      </c>
      <c r="N31">
        <f t="shared" si="4"/>
        <v>1.5430338634202754</v>
      </c>
      <c r="O31">
        <f t="shared" si="4"/>
        <v>-1.3240376627781323E-2</v>
      </c>
      <c r="P31">
        <f t="shared" si="4"/>
        <v>4.4198021561785712</v>
      </c>
      <c r="Q31">
        <f t="shared" si="4"/>
        <v>1.350325239396343</v>
      </c>
      <c r="R31" s="9">
        <f t="shared" si="4"/>
        <v>0.64790599280430461</v>
      </c>
      <c r="S31">
        <f t="shared" si="5"/>
        <v>16.537155820910105</v>
      </c>
      <c r="T31">
        <f t="shared" si="6"/>
        <v>21.783950679619405</v>
      </c>
      <c r="U31">
        <f t="shared" si="7"/>
        <v>40.240646080878072</v>
      </c>
      <c r="V31" s="8">
        <f t="shared" si="8"/>
        <v>16.537155820910105</v>
      </c>
      <c r="W31">
        <f t="shared" si="9"/>
        <v>1</v>
      </c>
      <c r="X31" t="str">
        <f t="shared" si="10"/>
        <v>006-005</v>
      </c>
      <c r="Y31" t="str">
        <f t="shared" si="11"/>
        <v>028-015</v>
      </c>
    </row>
    <row r="32" spans="1:25" x14ac:dyDescent="0.35">
      <c r="A32">
        <v>22</v>
      </c>
      <c r="B32" t="s">
        <v>332</v>
      </c>
      <c r="C32">
        <v>7</v>
      </c>
      <c r="D32">
        <v>45</v>
      </c>
      <c r="E32" t="s">
        <v>26</v>
      </c>
      <c r="F32" t="s">
        <v>333</v>
      </c>
      <c r="G32">
        <v>193</v>
      </c>
      <c r="H32">
        <v>39</v>
      </c>
      <c r="I32">
        <v>9</v>
      </c>
      <c r="J32">
        <v>18</v>
      </c>
      <c r="K32">
        <v>845</v>
      </c>
      <c r="L32" s="7">
        <v>0.30650887573964497</v>
      </c>
      <c r="M32" s="8">
        <f t="shared" si="4"/>
        <v>-0.81227962675903986</v>
      </c>
      <c r="N32">
        <f t="shared" si="4"/>
        <v>-0.64403504132594824</v>
      </c>
      <c r="O32">
        <f t="shared" si="4"/>
        <v>-0.43128320135559606</v>
      </c>
      <c r="P32">
        <f t="shared" si="4"/>
        <v>-0.42561057800238089</v>
      </c>
      <c r="Q32">
        <f t="shared" si="4"/>
        <v>-0.45768024723722067</v>
      </c>
      <c r="R32" s="9">
        <f t="shared" si="4"/>
        <v>-1.2737774673882085</v>
      </c>
      <c r="S32">
        <f t="shared" si="5"/>
        <v>12.603500000369081</v>
      </c>
      <c r="T32">
        <f t="shared" si="6"/>
        <v>4.1298726906703722</v>
      </c>
      <c r="U32">
        <f t="shared" si="7"/>
        <v>1.3595387177378373</v>
      </c>
      <c r="V32" s="8">
        <f t="shared" si="8"/>
        <v>1.3595387177378373</v>
      </c>
      <c r="W32">
        <f t="shared" si="9"/>
        <v>3</v>
      </c>
      <c r="X32" t="str">
        <f t="shared" si="10"/>
        <v>007-001</v>
      </c>
      <c r="Y32" t="str">
        <f t="shared" si="11"/>
        <v>016-011</v>
      </c>
    </row>
    <row r="33" spans="1:25" x14ac:dyDescent="0.35">
      <c r="A33">
        <v>23</v>
      </c>
      <c r="B33" t="s">
        <v>332</v>
      </c>
      <c r="C33">
        <v>7</v>
      </c>
      <c r="D33">
        <v>45</v>
      </c>
      <c r="E33" t="s">
        <v>27</v>
      </c>
      <c r="F33" t="s">
        <v>333</v>
      </c>
      <c r="G33">
        <v>61</v>
      </c>
      <c r="H33">
        <v>10</v>
      </c>
      <c r="I33">
        <v>4</v>
      </c>
      <c r="J33">
        <v>38</v>
      </c>
      <c r="K33">
        <v>201</v>
      </c>
      <c r="L33" s="7">
        <v>0.56218905472636815</v>
      </c>
      <c r="M33" s="8">
        <f t="shared" si="4"/>
        <v>-1.4803367462725685</v>
      </c>
      <c r="N33">
        <f t="shared" si="4"/>
        <v>-0.94180498610360308</v>
      </c>
      <c r="O33">
        <f t="shared" si="4"/>
        <v>-0.69255996681048027</v>
      </c>
      <c r="P33">
        <f t="shared" si="4"/>
        <v>0.6882774068668035</v>
      </c>
      <c r="Q33">
        <f t="shared" si="4"/>
        <v>-1.5634309911992481</v>
      </c>
      <c r="R33" s="9">
        <f t="shared" si="4"/>
        <v>0.99385816530067728</v>
      </c>
      <c r="S33">
        <f t="shared" si="5"/>
        <v>17.062587274031014</v>
      </c>
      <c r="T33">
        <f t="shared" si="6"/>
        <v>10.784711402807989</v>
      </c>
      <c r="U33">
        <f t="shared" si="7"/>
        <v>4.0388944277403036</v>
      </c>
      <c r="V33" s="8">
        <f t="shared" si="8"/>
        <v>4.0388944277403036</v>
      </c>
      <c r="W33">
        <f t="shared" si="9"/>
        <v>3</v>
      </c>
      <c r="X33" t="str">
        <f t="shared" si="10"/>
        <v>007-002</v>
      </c>
      <c r="Y33" t="str">
        <f t="shared" si="11"/>
        <v>016-011</v>
      </c>
    </row>
    <row r="34" spans="1:25" x14ac:dyDescent="0.35">
      <c r="A34">
        <v>24</v>
      </c>
      <c r="B34" t="s">
        <v>332</v>
      </c>
      <c r="C34">
        <v>7</v>
      </c>
      <c r="D34">
        <v>45</v>
      </c>
      <c r="E34" t="s">
        <v>28</v>
      </c>
      <c r="F34" t="s">
        <v>333</v>
      </c>
      <c r="G34">
        <v>436</v>
      </c>
      <c r="H34">
        <v>81</v>
      </c>
      <c r="I34">
        <v>11</v>
      </c>
      <c r="J34">
        <v>49</v>
      </c>
      <c r="K34">
        <v>1741</v>
      </c>
      <c r="L34" s="7">
        <v>0.3314187248707639</v>
      </c>
      <c r="M34" s="8">
        <f t="shared" si="4"/>
        <v>0.41755279779995613</v>
      </c>
      <c r="N34">
        <f t="shared" si="4"/>
        <v>-0.21278201785486189</v>
      </c>
      <c r="O34">
        <f t="shared" si="4"/>
        <v>-0.32677249517364237</v>
      </c>
      <c r="P34">
        <f t="shared" si="4"/>
        <v>1.300915798544855</v>
      </c>
      <c r="Q34">
        <f t="shared" si="4"/>
        <v>1.0807555704490783</v>
      </c>
      <c r="R34" s="9">
        <f t="shared" si="4"/>
        <v>-1.0528512238346839</v>
      </c>
      <c r="S34">
        <f t="shared" si="5"/>
        <v>6.0643541319902861</v>
      </c>
      <c r="T34">
        <f t="shared" si="6"/>
        <v>2.127816246546463</v>
      </c>
      <c r="U34">
        <f t="shared" si="7"/>
        <v>9.7423705015379252</v>
      </c>
      <c r="V34" s="8">
        <f t="shared" si="8"/>
        <v>2.127816246546463</v>
      </c>
      <c r="W34">
        <f t="shared" si="9"/>
        <v>2</v>
      </c>
      <c r="X34" t="str">
        <f t="shared" si="10"/>
        <v>007-003</v>
      </c>
      <c r="Y34" t="str">
        <f t="shared" si="11"/>
        <v>016-006</v>
      </c>
    </row>
    <row r="35" spans="1:25" x14ac:dyDescent="0.35">
      <c r="A35">
        <v>25</v>
      </c>
      <c r="B35" t="s">
        <v>332</v>
      </c>
      <c r="C35">
        <v>7</v>
      </c>
      <c r="D35">
        <v>45</v>
      </c>
      <c r="E35" t="s">
        <v>29</v>
      </c>
      <c r="F35" t="s">
        <v>333</v>
      </c>
      <c r="G35">
        <v>394</v>
      </c>
      <c r="H35">
        <v>104</v>
      </c>
      <c r="I35">
        <v>7</v>
      </c>
      <c r="J35">
        <v>28</v>
      </c>
      <c r="K35">
        <v>1788</v>
      </c>
      <c r="L35" s="7">
        <v>0.29809843400447428</v>
      </c>
      <c r="M35" s="8">
        <f t="shared" si="4"/>
        <v>0.20498916886383337</v>
      </c>
      <c r="N35">
        <f t="shared" si="4"/>
        <v>2.3380352141209201E-2</v>
      </c>
      <c r="O35">
        <f t="shared" si="4"/>
        <v>-0.53579390753754974</v>
      </c>
      <c r="P35">
        <f t="shared" si="4"/>
        <v>0.1313334144322113</v>
      </c>
      <c r="Q35">
        <f t="shared" si="4"/>
        <v>1.1614547707071767</v>
      </c>
      <c r="R35" s="9">
        <f t="shared" si="4"/>
        <v>-1.3483699424127085</v>
      </c>
      <c r="S35">
        <f t="shared" si="5"/>
        <v>7.5549380986778161</v>
      </c>
      <c r="T35">
        <f t="shared" si="6"/>
        <v>1.6642839690690965</v>
      </c>
      <c r="U35">
        <f t="shared" si="7"/>
        <v>7.3502107797759564</v>
      </c>
      <c r="V35" s="8">
        <f t="shared" si="8"/>
        <v>1.6642839690690965</v>
      </c>
      <c r="W35">
        <f t="shared" si="9"/>
        <v>2</v>
      </c>
      <c r="X35" t="str">
        <f t="shared" si="10"/>
        <v>007-004</v>
      </c>
      <c r="Y35" t="str">
        <f t="shared" si="11"/>
        <v>016-006</v>
      </c>
    </row>
    <row r="36" spans="1:25" x14ac:dyDescent="0.35">
      <c r="A36">
        <v>26</v>
      </c>
      <c r="B36" t="s">
        <v>332</v>
      </c>
      <c r="C36">
        <v>3</v>
      </c>
      <c r="D36">
        <v>45</v>
      </c>
      <c r="E36" t="s">
        <v>30</v>
      </c>
      <c r="F36" t="s">
        <v>333</v>
      </c>
      <c r="G36">
        <v>27</v>
      </c>
      <c r="H36">
        <v>10</v>
      </c>
      <c r="I36">
        <v>1</v>
      </c>
      <c r="J36">
        <v>6</v>
      </c>
      <c r="K36">
        <v>64</v>
      </c>
      <c r="L36" s="7">
        <v>0.6875</v>
      </c>
      <c r="M36" s="8">
        <f t="shared" si="4"/>
        <v>-1.6524120649351441</v>
      </c>
      <c r="N36">
        <f t="shared" si="4"/>
        <v>-0.94180498610360308</v>
      </c>
      <c r="O36">
        <f t="shared" si="4"/>
        <v>-0.84932602608341079</v>
      </c>
      <c r="P36">
        <f t="shared" si="4"/>
        <v>-1.0939433689238915</v>
      </c>
      <c r="Q36">
        <f t="shared" si="4"/>
        <v>-1.7986605749303006</v>
      </c>
      <c r="R36" s="9">
        <f t="shared" si="4"/>
        <v>2.1052449211867104</v>
      </c>
      <c r="S36">
        <f t="shared" si="5"/>
        <v>25.583694067025341</v>
      </c>
      <c r="T36">
        <f t="shared" si="6"/>
        <v>18.685720443699395</v>
      </c>
      <c r="U36">
        <f t="shared" si="7"/>
        <v>7.4708715072838121</v>
      </c>
      <c r="V36" s="8">
        <f t="shared" si="8"/>
        <v>7.4708715072838121</v>
      </c>
      <c r="W36">
        <f t="shared" si="9"/>
        <v>3</v>
      </c>
      <c r="X36" t="str">
        <f t="shared" si="10"/>
        <v>008-001</v>
      </c>
      <c r="Y36" t="str">
        <f t="shared" si="11"/>
        <v>016-011</v>
      </c>
    </row>
    <row r="37" spans="1:25" x14ac:dyDescent="0.35">
      <c r="A37">
        <v>27</v>
      </c>
      <c r="B37" t="s">
        <v>332</v>
      </c>
      <c r="C37">
        <v>7</v>
      </c>
      <c r="D37">
        <v>45</v>
      </c>
      <c r="E37" t="s">
        <v>31</v>
      </c>
      <c r="F37" t="s">
        <v>333</v>
      </c>
      <c r="G37">
        <v>314</v>
      </c>
      <c r="H37">
        <v>88</v>
      </c>
      <c r="I37">
        <v>5</v>
      </c>
      <c r="J37">
        <v>40</v>
      </c>
      <c r="K37">
        <v>1207</v>
      </c>
      <c r="L37" s="7">
        <v>0.37033968516984256</v>
      </c>
      <c r="M37" s="8">
        <f t="shared" si="4"/>
        <v>-0.19989393387163856</v>
      </c>
      <c r="N37">
        <f t="shared" si="4"/>
        <v>-0.14090651394301415</v>
      </c>
      <c r="O37">
        <f t="shared" si="4"/>
        <v>-0.64030461371950342</v>
      </c>
      <c r="P37">
        <f t="shared" si="4"/>
        <v>0.79966620535372201</v>
      </c>
      <c r="Q37">
        <f t="shared" si="4"/>
        <v>0.16387529517621713</v>
      </c>
      <c r="R37" s="9">
        <f t="shared" si="4"/>
        <v>-0.70765999007368408</v>
      </c>
      <c r="S37">
        <f t="shared" si="5"/>
        <v>6.7012127340827812</v>
      </c>
      <c r="T37">
        <f t="shared" si="6"/>
        <v>1.0466848179209174</v>
      </c>
      <c r="U37">
        <f t="shared" si="7"/>
        <v>3.7215174986848063</v>
      </c>
      <c r="V37" s="8">
        <f t="shared" si="8"/>
        <v>1.0466848179209174</v>
      </c>
      <c r="W37">
        <f t="shared" si="9"/>
        <v>2</v>
      </c>
      <c r="X37" t="str">
        <f t="shared" si="10"/>
        <v>008-002</v>
      </c>
      <c r="Y37" t="str">
        <f t="shared" si="11"/>
        <v>016-006</v>
      </c>
    </row>
    <row r="38" spans="1:25" x14ac:dyDescent="0.35">
      <c r="A38">
        <v>28</v>
      </c>
      <c r="B38" t="s">
        <v>332</v>
      </c>
      <c r="C38">
        <v>7</v>
      </c>
      <c r="D38">
        <v>45</v>
      </c>
      <c r="E38" t="s">
        <v>32</v>
      </c>
      <c r="F38" t="s">
        <v>333</v>
      </c>
      <c r="G38">
        <v>391</v>
      </c>
      <c r="H38">
        <v>78</v>
      </c>
      <c r="I38">
        <v>4</v>
      </c>
      <c r="J38">
        <v>34</v>
      </c>
      <c r="K38">
        <v>1454</v>
      </c>
      <c r="L38" s="7">
        <v>0.34869325997248968</v>
      </c>
      <c r="M38" s="8">
        <f t="shared" si="4"/>
        <v>0.18980605251125315</v>
      </c>
      <c r="N38">
        <f t="shared" si="4"/>
        <v>-0.24358580524565376</v>
      </c>
      <c r="O38">
        <f t="shared" si="4"/>
        <v>-0.69255996681048027</v>
      </c>
      <c r="P38">
        <f t="shared" si="4"/>
        <v>0.46549980989296663</v>
      </c>
      <c r="Q38">
        <f t="shared" si="4"/>
        <v>0.58797534759643577</v>
      </c>
      <c r="R38" s="9">
        <f t="shared" si="4"/>
        <v>-0.89964282305034926</v>
      </c>
      <c r="S38">
        <f t="shared" si="5"/>
        <v>6.8129848051500392</v>
      </c>
      <c r="T38">
        <f t="shared" si="6"/>
        <v>0.88582696585105225</v>
      </c>
      <c r="U38">
        <f t="shared" si="7"/>
        <v>4.7494351876890821</v>
      </c>
      <c r="V38" s="8">
        <f t="shared" si="8"/>
        <v>0.88582696585105225</v>
      </c>
      <c r="W38">
        <f t="shared" si="9"/>
        <v>2</v>
      </c>
      <c r="X38" t="str">
        <f t="shared" si="10"/>
        <v>008-003</v>
      </c>
      <c r="Y38" t="str">
        <f t="shared" si="11"/>
        <v>016-006</v>
      </c>
    </row>
    <row r="39" spans="1:25" x14ac:dyDescent="0.35">
      <c r="A39">
        <v>29</v>
      </c>
      <c r="B39" t="s">
        <v>332</v>
      </c>
      <c r="C39">
        <v>7</v>
      </c>
      <c r="D39">
        <v>45</v>
      </c>
      <c r="E39" t="s">
        <v>33</v>
      </c>
      <c r="F39" t="s">
        <v>333</v>
      </c>
      <c r="G39">
        <v>90</v>
      </c>
      <c r="H39">
        <v>21</v>
      </c>
      <c r="I39">
        <v>4</v>
      </c>
      <c r="J39">
        <v>6</v>
      </c>
      <c r="K39">
        <v>374</v>
      </c>
      <c r="L39" s="7">
        <v>0.3235294117647059</v>
      </c>
      <c r="M39" s="8">
        <f t="shared" si="4"/>
        <v>-1.3335666215309601</v>
      </c>
      <c r="N39">
        <f t="shared" si="4"/>
        <v>-0.82885776567069946</v>
      </c>
      <c r="O39">
        <f t="shared" si="4"/>
        <v>-0.69255996681048027</v>
      </c>
      <c r="P39">
        <f t="shared" si="4"/>
        <v>-1.0939433689238915</v>
      </c>
      <c r="Q39">
        <f t="shared" si="4"/>
        <v>-1.266389254079014</v>
      </c>
      <c r="R39" s="9">
        <f t="shared" si="4"/>
        <v>-1.1228217924866464</v>
      </c>
      <c r="S39">
        <f t="shared" si="5"/>
        <v>20.02771787032631</v>
      </c>
      <c r="T39">
        <f t="shared" si="6"/>
        <v>9.3902733593230732</v>
      </c>
      <c r="U39">
        <f t="shared" si="7"/>
        <v>1.5554387210675276</v>
      </c>
      <c r="V39" s="8">
        <f t="shared" si="8"/>
        <v>1.5554387210675276</v>
      </c>
      <c r="W39">
        <f t="shared" si="9"/>
        <v>3</v>
      </c>
      <c r="X39" t="str">
        <f t="shared" si="10"/>
        <v>008-004</v>
      </c>
      <c r="Y39" t="str">
        <f t="shared" si="11"/>
        <v>016-011</v>
      </c>
    </row>
    <row r="40" spans="1:25" x14ac:dyDescent="0.35">
      <c r="A40">
        <v>30</v>
      </c>
      <c r="B40" t="s">
        <v>332</v>
      </c>
      <c r="C40">
        <v>7</v>
      </c>
      <c r="D40">
        <v>45</v>
      </c>
      <c r="E40" t="s">
        <v>34</v>
      </c>
      <c r="F40" t="s">
        <v>333</v>
      </c>
      <c r="G40">
        <v>362</v>
      </c>
      <c r="H40">
        <v>62</v>
      </c>
      <c r="I40">
        <v>6</v>
      </c>
      <c r="J40">
        <v>39</v>
      </c>
      <c r="K40">
        <v>1430</v>
      </c>
      <c r="L40" s="7">
        <v>0.32797202797202796</v>
      </c>
      <c r="M40" s="8">
        <f t="shared" si="4"/>
        <v>4.3035927769644586E-2</v>
      </c>
      <c r="N40">
        <f t="shared" si="4"/>
        <v>-0.40787267132987715</v>
      </c>
      <c r="O40">
        <f t="shared" si="4"/>
        <v>-0.58804926062852658</v>
      </c>
      <c r="P40">
        <f t="shared" si="4"/>
        <v>0.7439718061102627</v>
      </c>
      <c r="Q40">
        <f t="shared" si="4"/>
        <v>0.54676724533698129</v>
      </c>
      <c r="R40" s="9">
        <f t="shared" si="4"/>
        <v>-1.0834200881620895</v>
      </c>
      <c r="S40">
        <f t="shared" si="5"/>
        <v>7.3967967436836144</v>
      </c>
      <c r="T40">
        <f t="shared" si="6"/>
        <v>1.3800686238713569</v>
      </c>
      <c r="U40">
        <f t="shared" si="7"/>
        <v>5.1916444709501883</v>
      </c>
      <c r="V40" s="8">
        <f t="shared" si="8"/>
        <v>1.3800686238713569</v>
      </c>
      <c r="W40">
        <f t="shared" si="9"/>
        <v>2</v>
      </c>
      <c r="X40" t="str">
        <f t="shared" si="10"/>
        <v>008-005</v>
      </c>
      <c r="Y40" t="str">
        <f t="shared" si="11"/>
        <v>016-006</v>
      </c>
    </row>
    <row r="41" spans="1:25" x14ac:dyDescent="0.35">
      <c r="A41">
        <v>31</v>
      </c>
      <c r="B41" t="s">
        <v>332</v>
      </c>
      <c r="C41">
        <v>7</v>
      </c>
      <c r="D41">
        <v>45</v>
      </c>
      <c r="E41" t="s">
        <v>35</v>
      </c>
      <c r="F41" t="s">
        <v>333</v>
      </c>
      <c r="G41">
        <v>533</v>
      </c>
      <c r="H41">
        <v>81</v>
      </c>
      <c r="I41">
        <v>14</v>
      </c>
      <c r="J41">
        <v>28</v>
      </c>
      <c r="K41">
        <v>1781</v>
      </c>
      <c r="L41" s="7">
        <v>0.36833239752947783</v>
      </c>
      <c r="M41" s="8">
        <f t="shared" si="4"/>
        <v>0.90847355986671585</v>
      </c>
      <c r="N41">
        <f t="shared" si="4"/>
        <v>-0.21278201785486189</v>
      </c>
      <c r="O41">
        <f t="shared" si="4"/>
        <v>-0.17000643590071185</v>
      </c>
      <c r="P41">
        <f t="shared" si="4"/>
        <v>0.1313334144322113</v>
      </c>
      <c r="Q41">
        <f t="shared" si="4"/>
        <v>1.1494357408815026</v>
      </c>
      <c r="R41" s="9">
        <f t="shared" si="4"/>
        <v>-0.7254626879456354</v>
      </c>
      <c r="S41">
        <f t="shared" si="5"/>
        <v>4.8700097386569761</v>
      </c>
      <c r="T41">
        <f t="shared" si="6"/>
        <v>1.3126459467532388</v>
      </c>
      <c r="U41">
        <f t="shared" si="7"/>
        <v>8.2594808623074289</v>
      </c>
      <c r="V41" s="8">
        <f t="shared" si="8"/>
        <v>1.3126459467532388</v>
      </c>
      <c r="W41">
        <f t="shared" si="9"/>
        <v>2</v>
      </c>
      <c r="X41" t="str">
        <f t="shared" si="10"/>
        <v>008-006</v>
      </c>
      <c r="Y41" t="str">
        <f t="shared" si="11"/>
        <v>016-006</v>
      </c>
    </row>
    <row r="42" spans="1:25" x14ac:dyDescent="0.35">
      <c r="A42">
        <v>32</v>
      </c>
      <c r="B42" t="s">
        <v>332</v>
      </c>
      <c r="C42">
        <v>7</v>
      </c>
      <c r="D42">
        <v>45</v>
      </c>
      <c r="E42" t="s">
        <v>36</v>
      </c>
      <c r="F42" t="s">
        <v>333</v>
      </c>
      <c r="G42">
        <v>385</v>
      </c>
      <c r="H42">
        <v>44</v>
      </c>
      <c r="I42">
        <v>7</v>
      </c>
      <c r="J42">
        <v>43</v>
      </c>
      <c r="K42">
        <v>1437</v>
      </c>
      <c r="L42" s="7">
        <v>0.33333333333333331</v>
      </c>
      <c r="M42" s="8">
        <f t="shared" si="4"/>
        <v>0.15943981980609276</v>
      </c>
      <c r="N42">
        <f t="shared" si="4"/>
        <v>-0.59269539567462837</v>
      </c>
      <c r="O42">
        <f t="shared" si="4"/>
        <v>-0.53579390753754974</v>
      </c>
      <c r="P42">
        <f t="shared" si="4"/>
        <v>0.96674940308409962</v>
      </c>
      <c r="Q42">
        <f t="shared" si="4"/>
        <v>0.55878627516265555</v>
      </c>
      <c r="R42" s="9">
        <f t="shared" si="4"/>
        <v>-1.0358705005358493</v>
      </c>
      <c r="S42">
        <f t="shared" si="5"/>
        <v>7.4678211374935142</v>
      </c>
      <c r="T42">
        <f t="shared" si="6"/>
        <v>1.771745615183673</v>
      </c>
      <c r="U42">
        <f t="shared" si="7"/>
        <v>5.9498162554052456</v>
      </c>
      <c r="V42" s="8">
        <f t="shared" si="8"/>
        <v>1.771745615183673</v>
      </c>
      <c r="W42">
        <f t="shared" si="9"/>
        <v>2</v>
      </c>
      <c r="X42" t="str">
        <f t="shared" si="10"/>
        <v>008-007</v>
      </c>
      <c r="Y42" t="str">
        <f t="shared" si="11"/>
        <v>016-006</v>
      </c>
    </row>
    <row r="43" spans="1:25" x14ac:dyDescent="0.35">
      <c r="A43">
        <v>33</v>
      </c>
      <c r="B43" t="s">
        <v>332</v>
      </c>
      <c r="C43">
        <v>3</v>
      </c>
      <c r="D43">
        <v>43</v>
      </c>
      <c r="E43" t="s">
        <v>37</v>
      </c>
      <c r="F43" t="s">
        <v>333</v>
      </c>
      <c r="G43">
        <v>401</v>
      </c>
      <c r="H43">
        <v>66</v>
      </c>
      <c r="I43">
        <v>13</v>
      </c>
      <c r="J43">
        <v>17</v>
      </c>
      <c r="K43">
        <v>777</v>
      </c>
      <c r="L43" s="7">
        <v>0.63963963963963966</v>
      </c>
      <c r="M43" s="8">
        <f t="shared" si="4"/>
        <v>0.24041644035318716</v>
      </c>
      <c r="N43">
        <f t="shared" si="4"/>
        <v>-0.3668009548088213</v>
      </c>
      <c r="O43">
        <f t="shared" si="4"/>
        <v>-0.22226178899168869</v>
      </c>
      <c r="P43">
        <f t="shared" si="4"/>
        <v>-0.48130497724584015</v>
      </c>
      <c r="Q43">
        <f t="shared" si="4"/>
        <v>-0.57443653697234154</v>
      </c>
      <c r="R43" s="9">
        <f t="shared" si="4"/>
        <v>1.6807698641971753</v>
      </c>
      <c r="S43">
        <f t="shared" si="5"/>
        <v>8.5915089844663868</v>
      </c>
      <c r="T43">
        <f t="shared" si="6"/>
        <v>6.3432264577224569</v>
      </c>
      <c r="U43">
        <f t="shared" si="7"/>
        <v>5.2285290241637474</v>
      </c>
      <c r="V43" s="8">
        <f t="shared" si="8"/>
        <v>5.2285290241637474</v>
      </c>
      <c r="W43">
        <f t="shared" si="9"/>
        <v>3</v>
      </c>
      <c r="X43" t="str">
        <f t="shared" si="10"/>
        <v>008-008</v>
      </c>
      <c r="Y43" t="str">
        <f t="shared" si="11"/>
        <v>016-011</v>
      </c>
    </row>
    <row r="44" spans="1:25" x14ac:dyDescent="0.35">
      <c r="A44">
        <v>34</v>
      </c>
      <c r="B44" t="s">
        <v>332</v>
      </c>
      <c r="C44">
        <v>3</v>
      </c>
      <c r="D44">
        <v>45</v>
      </c>
      <c r="E44" t="s">
        <v>38</v>
      </c>
      <c r="F44" t="s">
        <v>333</v>
      </c>
      <c r="G44">
        <v>17</v>
      </c>
      <c r="H44">
        <v>2</v>
      </c>
      <c r="I44">
        <v>1</v>
      </c>
      <c r="J44">
        <v>0</v>
      </c>
      <c r="K44">
        <v>53</v>
      </c>
      <c r="L44" s="7">
        <v>0.37735849056603776</v>
      </c>
      <c r="M44" s="8">
        <f t="shared" si="4"/>
        <v>-1.7030224527770781</v>
      </c>
      <c r="N44">
        <f t="shared" si="4"/>
        <v>-1.0239484191457147</v>
      </c>
      <c r="O44">
        <f t="shared" si="4"/>
        <v>-0.84932602608341079</v>
      </c>
      <c r="P44">
        <f t="shared" si="4"/>
        <v>-1.428109764384647</v>
      </c>
      <c r="Q44">
        <f t="shared" si="4"/>
        <v>-1.8175476217992173</v>
      </c>
      <c r="R44" s="9">
        <f t="shared" si="4"/>
        <v>-0.64540998196434307</v>
      </c>
      <c r="S44">
        <f t="shared" si="5"/>
        <v>25.586742730124374</v>
      </c>
      <c r="T44">
        <f t="shared" si="6"/>
        <v>14.111162765502016</v>
      </c>
      <c r="U44">
        <f t="shared" si="7"/>
        <v>2.7997793044702588</v>
      </c>
      <c r="V44" s="8">
        <f t="shared" si="8"/>
        <v>2.7997793044702588</v>
      </c>
      <c r="W44">
        <f t="shared" si="9"/>
        <v>3</v>
      </c>
      <c r="X44" t="str">
        <f t="shared" si="10"/>
        <v>008-009</v>
      </c>
      <c r="Y44" t="str">
        <f t="shared" si="11"/>
        <v>016-011</v>
      </c>
    </row>
    <row r="45" spans="1:25" x14ac:dyDescent="0.35">
      <c r="A45">
        <v>35</v>
      </c>
      <c r="B45" t="s">
        <v>332</v>
      </c>
      <c r="C45">
        <v>7</v>
      </c>
      <c r="D45">
        <v>45</v>
      </c>
      <c r="E45" t="s">
        <v>39</v>
      </c>
      <c r="F45" t="s">
        <v>333</v>
      </c>
      <c r="G45">
        <v>706</v>
      </c>
      <c r="H45">
        <v>234</v>
      </c>
      <c r="I45">
        <v>28</v>
      </c>
      <c r="J45">
        <v>44</v>
      </c>
      <c r="K45">
        <v>2553</v>
      </c>
      <c r="L45" s="7">
        <v>0.3963963963963964</v>
      </c>
      <c r="M45" s="8">
        <f t="shared" si="4"/>
        <v>1.7840332695321739</v>
      </c>
      <c r="N45">
        <f t="shared" si="4"/>
        <v>1.358211139075524</v>
      </c>
      <c r="O45">
        <f t="shared" si="4"/>
        <v>0.56156850737296393</v>
      </c>
      <c r="P45">
        <f t="shared" si="4"/>
        <v>1.0224438023275588</v>
      </c>
      <c r="Q45">
        <f t="shared" si="4"/>
        <v>2.4749630302272871</v>
      </c>
      <c r="R45" s="9">
        <f t="shared" si="4"/>
        <v>-0.47656219014963813</v>
      </c>
      <c r="S45">
        <f t="shared" si="5"/>
        <v>5.8837414853268912</v>
      </c>
      <c r="T45">
        <f t="shared" si="6"/>
        <v>8.7128603501729618</v>
      </c>
      <c r="U45">
        <f t="shared" si="7"/>
        <v>26.144785022085131</v>
      </c>
      <c r="V45" s="8">
        <f t="shared" si="8"/>
        <v>5.8837414853268912</v>
      </c>
      <c r="W45">
        <f t="shared" si="9"/>
        <v>1</v>
      </c>
      <c r="X45" t="str">
        <f t="shared" si="10"/>
        <v>008-010</v>
      </c>
      <c r="Y45" t="str">
        <f t="shared" si="11"/>
        <v>028-015</v>
      </c>
    </row>
    <row r="46" spans="1:25" x14ac:dyDescent="0.35">
      <c r="A46">
        <v>36</v>
      </c>
      <c r="B46" t="s">
        <v>332</v>
      </c>
      <c r="C46">
        <v>7</v>
      </c>
      <c r="D46">
        <v>45</v>
      </c>
      <c r="E46" t="s">
        <v>40</v>
      </c>
      <c r="F46" t="s">
        <v>333</v>
      </c>
      <c r="G46">
        <v>127</v>
      </c>
      <c r="H46">
        <v>18</v>
      </c>
      <c r="I46">
        <v>1</v>
      </c>
      <c r="J46">
        <v>4</v>
      </c>
      <c r="K46">
        <v>467</v>
      </c>
      <c r="L46" s="7">
        <v>0.32119914346895073</v>
      </c>
      <c r="M46" s="8">
        <f t="shared" si="4"/>
        <v>-1.1463081865158042</v>
      </c>
      <c r="N46">
        <f t="shared" si="4"/>
        <v>-0.85966155306149139</v>
      </c>
      <c r="O46">
        <f t="shared" si="4"/>
        <v>-0.84932602608341079</v>
      </c>
      <c r="P46">
        <f t="shared" si="4"/>
        <v>-1.20533216741081</v>
      </c>
      <c r="Q46">
        <f t="shared" si="4"/>
        <v>-1.106707857823628</v>
      </c>
      <c r="R46" s="9">
        <f t="shared" si="4"/>
        <v>-1.1434890160552516</v>
      </c>
      <c r="S46">
        <f t="shared" si="5"/>
        <v>19.918423590482881</v>
      </c>
      <c r="T46">
        <f t="shared" si="6"/>
        <v>8.9440162119536133</v>
      </c>
      <c r="U46">
        <f t="shared" si="7"/>
        <v>1.490609398783906</v>
      </c>
      <c r="V46" s="8">
        <f t="shared" si="8"/>
        <v>1.490609398783906</v>
      </c>
      <c r="W46">
        <f t="shared" si="9"/>
        <v>3</v>
      </c>
      <c r="X46" t="str">
        <f t="shared" si="10"/>
        <v>008-011</v>
      </c>
      <c r="Y46" t="str">
        <f t="shared" si="11"/>
        <v>016-011</v>
      </c>
    </row>
    <row r="47" spans="1:25" x14ac:dyDescent="0.35">
      <c r="A47">
        <v>37</v>
      </c>
      <c r="B47" t="s">
        <v>332</v>
      </c>
      <c r="C47">
        <v>7</v>
      </c>
      <c r="D47">
        <v>43</v>
      </c>
      <c r="E47" t="s">
        <v>41</v>
      </c>
      <c r="F47" t="s">
        <v>333</v>
      </c>
      <c r="G47">
        <v>148</v>
      </c>
      <c r="H47">
        <v>55</v>
      </c>
      <c r="I47">
        <v>3</v>
      </c>
      <c r="J47">
        <v>16</v>
      </c>
      <c r="K47">
        <v>597</v>
      </c>
      <c r="L47" s="7">
        <v>0.37185929648241206</v>
      </c>
      <c r="M47" s="8">
        <f t="shared" si="4"/>
        <v>-1.0400263720477427</v>
      </c>
      <c r="N47">
        <f t="shared" si="4"/>
        <v>-0.47974817524172486</v>
      </c>
      <c r="O47">
        <f t="shared" si="4"/>
        <v>-0.74481531990145711</v>
      </c>
      <c r="P47">
        <f t="shared" si="4"/>
        <v>-0.5369993764892993</v>
      </c>
      <c r="Q47">
        <f t="shared" si="4"/>
        <v>-0.88349730391824988</v>
      </c>
      <c r="R47" s="9">
        <f t="shared" si="4"/>
        <v>-0.69418250905080559</v>
      </c>
      <c r="S47">
        <f t="shared" si="5"/>
        <v>13.90728370219492</v>
      </c>
      <c r="T47">
        <f t="shared" si="6"/>
        <v>5.1217545455301199</v>
      </c>
      <c r="U47">
        <f t="shared" si="7"/>
        <v>0.28426799643145351</v>
      </c>
      <c r="V47" s="8">
        <f t="shared" si="8"/>
        <v>0.28426799643145351</v>
      </c>
      <c r="W47">
        <f t="shared" si="9"/>
        <v>3</v>
      </c>
      <c r="X47" t="str">
        <f t="shared" si="10"/>
        <v>009-001</v>
      </c>
      <c r="Y47" t="str">
        <f t="shared" si="11"/>
        <v>016-011</v>
      </c>
    </row>
    <row r="48" spans="1:25" x14ac:dyDescent="0.35">
      <c r="A48">
        <v>38</v>
      </c>
      <c r="B48" t="s">
        <v>332</v>
      </c>
      <c r="C48">
        <v>7</v>
      </c>
      <c r="D48">
        <v>43</v>
      </c>
      <c r="E48" t="s">
        <v>42</v>
      </c>
      <c r="F48" t="s">
        <v>333</v>
      </c>
      <c r="G48">
        <v>220</v>
      </c>
      <c r="H48">
        <v>56</v>
      </c>
      <c r="I48">
        <v>13</v>
      </c>
      <c r="J48">
        <v>29</v>
      </c>
      <c r="K48">
        <v>742</v>
      </c>
      <c r="L48" s="7">
        <v>0.42857142857142855</v>
      </c>
      <c r="M48" s="8">
        <f t="shared" si="4"/>
        <v>-0.6756315795858181</v>
      </c>
      <c r="N48">
        <f t="shared" si="4"/>
        <v>-0.46948024611146089</v>
      </c>
      <c r="O48">
        <f t="shared" si="4"/>
        <v>-0.22226178899168869</v>
      </c>
      <c r="P48">
        <f t="shared" si="4"/>
        <v>0.18702781367567053</v>
      </c>
      <c r="Q48">
        <f t="shared" si="4"/>
        <v>-0.63453168610071264</v>
      </c>
      <c r="R48" s="9">
        <f t="shared" si="4"/>
        <v>-0.19120080729953079</v>
      </c>
      <c r="S48">
        <f t="shared" si="5"/>
        <v>8.0723636171546431</v>
      </c>
      <c r="T48">
        <f t="shared" si="6"/>
        <v>2.5845014706802076</v>
      </c>
      <c r="U48">
        <f t="shared" si="7"/>
        <v>0.90508946170231253</v>
      </c>
      <c r="V48" s="8">
        <f t="shared" si="8"/>
        <v>0.90508946170231253</v>
      </c>
      <c r="W48">
        <f t="shared" si="9"/>
        <v>3</v>
      </c>
      <c r="X48" t="str">
        <f t="shared" si="10"/>
        <v>009-002</v>
      </c>
      <c r="Y48" t="str">
        <f t="shared" si="11"/>
        <v>016-011</v>
      </c>
    </row>
    <row r="49" spans="1:25" x14ac:dyDescent="0.35">
      <c r="A49">
        <v>39</v>
      </c>
      <c r="B49" t="s">
        <v>332</v>
      </c>
      <c r="C49">
        <v>7</v>
      </c>
      <c r="D49">
        <v>43</v>
      </c>
      <c r="E49" t="s">
        <v>43</v>
      </c>
      <c r="F49" t="s">
        <v>333</v>
      </c>
      <c r="G49">
        <v>381</v>
      </c>
      <c r="H49">
        <v>96</v>
      </c>
      <c r="I49">
        <v>7</v>
      </c>
      <c r="J49">
        <v>48</v>
      </c>
      <c r="K49">
        <v>1179</v>
      </c>
      <c r="L49" s="7">
        <v>0.45122985581000846</v>
      </c>
      <c r="M49" s="8">
        <f t="shared" si="4"/>
        <v>0.13919566466931918</v>
      </c>
      <c r="N49">
        <f t="shared" si="4"/>
        <v>-5.876308090090248E-2</v>
      </c>
      <c r="O49">
        <f t="shared" si="4"/>
        <v>-0.53579390753754974</v>
      </c>
      <c r="P49">
        <f t="shared" si="4"/>
        <v>1.2452213993013956</v>
      </c>
      <c r="Q49">
        <f t="shared" si="4"/>
        <v>0.11579917587352027</v>
      </c>
      <c r="R49" s="9">
        <f t="shared" si="4"/>
        <v>9.7575039411709596E-3</v>
      </c>
      <c r="S49">
        <f t="shared" si="5"/>
        <v>4.9508034349311538</v>
      </c>
      <c r="T49">
        <f t="shared" si="6"/>
        <v>1.4509342976176616</v>
      </c>
      <c r="U49">
        <f t="shared" si="7"/>
        <v>5.5038399522035126</v>
      </c>
      <c r="V49" s="8">
        <f t="shared" si="8"/>
        <v>1.4509342976176616</v>
      </c>
      <c r="W49">
        <f t="shared" si="9"/>
        <v>2</v>
      </c>
      <c r="X49" t="str">
        <f t="shared" si="10"/>
        <v>009-003</v>
      </c>
      <c r="Y49" t="str">
        <f t="shared" si="11"/>
        <v>016-006</v>
      </c>
    </row>
    <row r="50" spans="1:25" x14ac:dyDescent="0.35">
      <c r="A50">
        <v>40</v>
      </c>
      <c r="B50" t="s">
        <v>332</v>
      </c>
      <c r="C50">
        <v>7</v>
      </c>
      <c r="D50">
        <v>43</v>
      </c>
      <c r="E50" t="s">
        <v>44</v>
      </c>
      <c r="F50" t="s">
        <v>333</v>
      </c>
      <c r="G50">
        <v>629</v>
      </c>
      <c r="H50">
        <v>276</v>
      </c>
      <c r="I50">
        <v>90</v>
      </c>
      <c r="J50">
        <v>43</v>
      </c>
      <c r="K50">
        <v>1777</v>
      </c>
      <c r="L50" s="7">
        <v>0.5841305571187394</v>
      </c>
      <c r="M50" s="8">
        <f t="shared" si="4"/>
        <v>1.3943332831492821</v>
      </c>
      <c r="N50">
        <f t="shared" si="4"/>
        <v>1.7894641625466103</v>
      </c>
      <c r="O50">
        <f t="shared" si="4"/>
        <v>3.8014003990135277</v>
      </c>
      <c r="P50">
        <f t="shared" si="4"/>
        <v>0.96674940308409962</v>
      </c>
      <c r="Q50">
        <f t="shared" si="4"/>
        <v>1.1425677238382601</v>
      </c>
      <c r="R50" s="9">
        <f t="shared" si="4"/>
        <v>1.188458047297213</v>
      </c>
      <c r="S50">
        <f t="shared" si="5"/>
        <v>8.913946068251029</v>
      </c>
      <c r="T50">
        <f t="shared" si="6"/>
        <v>22.491363105907965</v>
      </c>
      <c r="U50">
        <f t="shared" si="7"/>
        <v>39.786500543628186</v>
      </c>
      <c r="V50" s="8">
        <f t="shared" si="8"/>
        <v>8.913946068251029</v>
      </c>
      <c r="W50">
        <f t="shared" si="9"/>
        <v>1</v>
      </c>
      <c r="X50" t="str">
        <f t="shared" si="10"/>
        <v>009-004</v>
      </c>
      <c r="Y50" t="str">
        <f t="shared" si="11"/>
        <v>028-015</v>
      </c>
    </row>
    <row r="51" spans="1:25" x14ac:dyDescent="0.35">
      <c r="A51">
        <v>41</v>
      </c>
      <c r="B51" t="s">
        <v>332</v>
      </c>
      <c r="C51">
        <v>7</v>
      </c>
      <c r="D51">
        <v>43</v>
      </c>
      <c r="E51" t="s">
        <v>45</v>
      </c>
      <c r="F51" t="s">
        <v>333</v>
      </c>
      <c r="G51">
        <v>436</v>
      </c>
      <c r="H51">
        <v>259</v>
      </c>
      <c r="I51">
        <v>29</v>
      </c>
      <c r="J51">
        <v>21</v>
      </c>
      <c r="K51">
        <v>1401</v>
      </c>
      <c r="L51" s="7">
        <v>0.53176302640970741</v>
      </c>
      <c r="M51" s="8">
        <f t="shared" si="4"/>
        <v>0.41755279779995613</v>
      </c>
      <c r="N51">
        <f t="shared" si="4"/>
        <v>1.6149093673321231</v>
      </c>
      <c r="O51">
        <f t="shared" si="4"/>
        <v>0.61382386046394077</v>
      </c>
      <c r="P51">
        <f t="shared" si="4"/>
        <v>-0.25852738027200323</v>
      </c>
      <c r="Q51">
        <f t="shared" si="4"/>
        <v>0.49697412177347383</v>
      </c>
      <c r="R51" s="9">
        <f t="shared" si="4"/>
        <v>0.72400875325202696</v>
      </c>
      <c r="S51">
        <f t="shared" si="5"/>
        <v>2.2797863526258202</v>
      </c>
      <c r="T51">
        <f t="shared" si="6"/>
        <v>3.9708088181797292</v>
      </c>
      <c r="U51">
        <f t="shared" si="7"/>
        <v>11.310202982718526</v>
      </c>
      <c r="V51" s="8">
        <f t="shared" si="8"/>
        <v>2.2797863526258202</v>
      </c>
      <c r="W51">
        <f t="shared" si="9"/>
        <v>1</v>
      </c>
      <c r="X51" t="str">
        <f t="shared" si="10"/>
        <v>009-005</v>
      </c>
      <c r="Y51" t="str">
        <f t="shared" si="11"/>
        <v>028-015</v>
      </c>
    </row>
    <row r="52" spans="1:25" x14ac:dyDescent="0.35">
      <c r="A52">
        <v>42</v>
      </c>
      <c r="B52" t="s">
        <v>332</v>
      </c>
      <c r="C52">
        <v>7</v>
      </c>
      <c r="D52">
        <v>43</v>
      </c>
      <c r="E52" t="s">
        <v>46</v>
      </c>
      <c r="F52" t="s">
        <v>333</v>
      </c>
      <c r="G52">
        <v>537</v>
      </c>
      <c r="H52">
        <v>282</v>
      </c>
      <c r="I52">
        <v>19</v>
      </c>
      <c r="J52">
        <v>11</v>
      </c>
      <c r="K52">
        <v>1682</v>
      </c>
      <c r="L52" s="7">
        <v>0.50475624256837104</v>
      </c>
      <c r="M52" s="8">
        <f t="shared" si="4"/>
        <v>0.92871771500348943</v>
      </c>
      <c r="N52">
        <f t="shared" si="4"/>
        <v>1.8510717373281942</v>
      </c>
      <c r="O52">
        <f t="shared" si="4"/>
        <v>9.1270329554172358E-2</v>
      </c>
      <c r="P52">
        <f t="shared" si="4"/>
        <v>-0.81547137270659542</v>
      </c>
      <c r="Q52">
        <f t="shared" si="4"/>
        <v>0.97945231906125285</v>
      </c>
      <c r="R52" s="9">
        <f t="shared" si="4"/>
        <v>0.48448472911513485</v>
      </c>
      <c r="S52">
        <f t="shared" si="5"/>
        <v>4.9741386762392885</v>
      </c>
      <c r="T52">
        <f t="shared" si="6"/>
        <v>5.3712821551405145</v>
      </c>
      <c r="U52">
        <f t="shared" si="7"/>
        <v>13.953450919851941</v>
      </c>
      <c r="V52" s="8">
        <f t="shared" si="8"/>
        <v>4.9741386762392885</v>
      </c>
      <c r="W52">
        <f t="shared" si="9"/>
        <v>1</v>
      </c>
      <c r="X52" t="str">
        <f t="shared" si="10"/>
        <v>009-006</v>
      </c>
      <c r="Y52" t="str">
        <f t="shared" si="11"/>
        <v>028-015</v>
      </c>
    </row>
    <row r="53" spans="1:25" x14ac:dyDescent="0.35">
      <c r="A53">
        <v>43</v>
      </c>
      <c r="B53" t="s">
        <v>332</v>
      </c>
      <c r="C53">
        <v>7</v>
      </c>
      <c r="D53">
        <v>43</v>
      </c>
      <c r="E53" t="s">
        <v>47</v>
      </c>
      <c r="F53" t="s">
        <v>333</v>
      </c>
      <c r="G53">
        <v>461</v>
      </c>
      <c r="H53">
        <v>114</v>
      </c>
      <c r="I53">
        <v>16</v>
      </c>
      <c r="J53">
        <v>45</v>
      </c>
      <c r="K53">
        <v>1538</v>
      </c>
      <c r="L53" s="7">
        <v>0.41352405721716518</v>
      </c>
      <c r="M53" s="8">
        <f t="shared" si="4"/>
        <v>0.54407876740479111</v>
      </c>
      <c r="N53">
        <f t="shared" si="4"/>
        <v>0.12605964344384879</v>
      </c>
      <c r="O53">
        <f t="shared" si="4"/>
        <v>-6.5495729718758167E-2</v>
      </c>
      <c r="P53">
        <f t="shared" si="4"/>
        <v>1.0781382015710181</v>
      </c>
      <c r="Q53">
        <f t="shared" si="4"/>
        <v>0.73220370550452629</v>
      </c>
      <c r="R53" s="9">
        <f t="shared" si="4"/>
        <v>-0.32465642203062617</v>
      </c>
      <c r="S53">
        <f t="shared" si="5"/>
        <v>2.7982225635866262</v>
      </c>
      <c r="T53">
        <f t="shared" si="6"/>
        <v>0.80917741275321542</v>
      </c>
      <c r="U53">
        <f t="shared" si="7"/>
        <v>8.0856083816864093</v>
      </c>
      <c r="V53" s="8">
        <f t="shared" si="8"/>
        <v>0.80917741275321542</v>
      </c>
      <c r="W53">
        <f t="shared" si="9"/>
        <v>2</v>
      </c>
      <c r="X53" t="str">
        <f t="shared" si="10"/>
        <v>009-007</v>
      </c>
      <c r="Y53" t="str">
        <f t="shared" si="11"/>
        <v>016-006</v>
      </c>
    </row>
    <row r="54" spans="1:25" x14ac:dyDescent="0.35">
      <c r="A54">
        <v>44</v>
      </c>
      <c r="B54" t="s">
        <v>332</v>
      </c>
      <c r="C54">
        <v>7</v>
      </c>
      <c r="D54">
        <v>43</v>
      </c>
      <c r="E54" t="s">
        <v>48</v>
      </c>
      <c r="F54" t="s">
        <v>333</v>
      </c>
      <c r="G54">
        <v>289</v>
      </c>
      <c r="H54">
        <v>56</v>
      </c>
      <c r="I54">
        <v>4</v>
      </c>
      <c r="J54">
        <v>21</v>
      </c>
      <c r="K54">
        <v>1210</v>
      </c>
      <c r="L54" s="7">
        <v>0.30578512396694213</v>
      </c>
      <c r="M54" s="8">
        <f t="shared" si="4"/>
        <v>-0.32641990347647354</v>
      </c>
      <c r="N54">
        <f t="shared" si="4"/>
        <v>-0.46948024611146089</v>
      </c>
      <c r="O54">
        <f t="shared" si="4"/>
        <v>-0.69255996681048027</v>
      </c>
      <c r="P54">
        <f t="shared" si="4"/>
        <v>-0.25852738027200323</v>
      </c>
      <c r="Q54">
        <f t="shared" si="4"/>
        <v>0.16902630795864892</v>
      </c>
      <c r="R54" s="9">
        <f t="shared" si="4"/>
        <v>-1.2801964448604042</v>
      </c>
      <c r="S54">
        <f t="shared" si="5"/>
        <v>10.437106344599743</v>
      </c>
      <c r="T54">
        <f t="shared" si="6"/>
        <v>2.347661772357347</v>
      </c>
      <c r="U54">
        <f t="shared" si="7"/>
        <v>2.5247799835977061</v>
      </c>
      <c r="V54" s="8">
        <f t="shared" si="8"/>
        <v>2.347661772357347</v>
      </c>
      <c r="W54">
        <f t="shared" si="9"/>
        <v>2</v>
      </c>
      <c r="X54" t="str">
        <f t="shared" si="10"/>
        <v>009-008</v>
      </c>
      <c r="Y54" t="str">
        <f t="shared" si="11"/>
        <v>016-006</v>
      </c>
    </row>
    <row r="55" spans="1:25" x14ac:dyDescent="0.35">
      <c r="A55">
        <v>45</v>
      </c>
      <c r="B55" t="s">
        <v>332</v>
      </c>
      <c r="C55">
        <v>7</v>
      </c>
      <c r="D55">
        <v>43</v>
      </c>
      <c r="E55" t="s">
        <v>49</v>
      </c>
      <c r="F55" t="s">
        <v>333</v>
      </c>
      <c r="G55">
        <v>230</v>
      </c>
      <c r="H55">
        <v>52</v>
      </c>
      <c r="I55">
        <v>3</v>
      </c>
      <c r="J55">
        <v>21</v>
      </c>
      <c r="K55">
        <v>737</v>
      </c>
      <c r="L55" s="7">
        <v>0.41519674355495251</v>
      </c>
      <c r="M55" s="8">
        <f t="shared" si="4"/>
        <v>-0.62502119174388404</v>
      </c>
      <c r="N55">
        <f t="shared" si="4"/>
        <v>-0.51055196263251668</v>
      </c>
      <c r="O55">
        <f t="shared" si="4"/>
        <v>-0.74481531990145711</v>
      </c>
      <c r="P55">
        <f t="shared" si="4"/>
        <v>-0.25852738027200323</v>
      </c>
      <c r="Q55">
        <f t="shared" si="4"/>
        <v>-0.64311670740476568</v>
      </c>
      <c r="R55" s="9">
        <f t="shared" si="4"/>
        <v>-0.30982131374452243</v>
      </c>
      <c r="S55">
        <f t="shared" si="5"/>
        <v>10.712190547873005</v>
      </c>
      <c r="T55">
        <f t="shared" si="6"/>
        <v>3.2275757708041635</v>
      </c>
      <c r="U55">
        <f t="shared" si="7"/>
        <v>0.18776937818045153</v>
      </c>
      <c r="V55" s="8">
        <f t="shared" si="8"/>
        <v>0.18776937818045153</v>
      </c>
      <c r="W55">
        <f t="shared" si="9"/>
        <v>3</v>
      </c>
      <c r="X55" t="str">
        <f t="shared" si="10"/>
        <v>009-009</v>
      </c>
      <c r="Y55" t="str">
        <f t="shared" si="11"/>
        <v>016-011</v>
      </c>
    </row>
    <row r="56" spans="1:25" x14ac:dyDescent="0.35">
      <c r="A56">
        <v>46</v>
      </c>
      <c r="B56" t="s">
        <v>332</v>
      </c>
      <c r="C56">
        <v>7</v>
      </c>
      <c r="D56">
        <v>43</v>
      </c>
      <c r="E56" t="s">
        <v>50</v>
      </c>
      <c r="F56" t="s">
        <v>333</v>
      </c>
      <c r="G56">
        <v>354</v>
      </c>
      <c r="H56">
        <v>45</v>
      </c>
      <c r="I56">
        <v>7</v>
      </c>
      <c r="J56">
        <v>36</v>
      </c>
      <c r="K56">
        <v>1021</v>
      </c>
      <c r="L56" s="7">
        <v>0.43290891283055827</v>
      </c>
      <c r="M56" s="8">
        <f t="shared" si="4"/>
        <v>2.5476174960973917E-3</v>
      </c>
      <c r="N56">
        <f t="shared" si="4"/>
        <v>-0.58242746654436439</v>
      </c>
      <c r="O56">
        <f t="shared" si="4"/>
        <v>-0.53579390753754974</v>
      </c>
      <c r="P56">
        <f t="shared" si="4"/>
        <v>0.57688860837988509</v>
      </c>
      <c r="Q56">
        <f t="shared" si="4"/>
        <v>-0.15548749733455478</v>
      </c>
      <c r="R56" s="9">
        <f t="shared" si="4"/>
        <v>-0.15273152156447795</v>
      </c>
      <c r="S56">
        <f t="shared" si="5"/>
        <v>6.6231028438504582</v>
      </c>
      <c r="T56">
        <f t="shared" si="6"/>
        <v>1.4350957762374237</v>
      </c>
      <c r="U56">
        <f t="shared" si="7"/>
        <v>2.4778985751450171</v>
      </c>
      <c r="V56" s="8">
        <f t="shared" si="8"/>
        <v>1.4350957762374237</v>
      </c>
      <c r="W56">
        <f t="shared" si="9"/>
        <v>2</v>
      </c>
      <c r="X56" t="str">
        <f t="shared" si="10"/>
        <v>009-010</v>
      </c>
      <c r="Y56" t="str">
        <f t="shared" si="11"/>
        <v>016-006</v>
      </c>
    </row>
    <row r="57" spans="1:25" x14ac:dyDescent="0.35">
      <c r="A57">
        <v>47</v>
      </c>
      <c r="B57" t="s">
        <v>332</v>
      </c>
      <c r="C57">
        <v>7</v>
      </c>
      <c r="D57">
        <v>43</v>
      </c>
      <c r="E57" t="s">
        <v>51</v>
      </c>
      <c r="F57" t="s">
        <v>333</v>
      </c>
      <c r="G57">
        <v>46</v>
      </c>
      <c r="H57">
        <v>9</v>
      </c>
      <c r="I57">
        <v>1</v>
      </c>
      <c r="J57">
        <v>3</v>
      </c>
      <c r="K57">
        <v>269</v>
      </c>
      <c r="L57" s="7">
        <v>0.21933085501858737</v>
      </c>
      <c r="M57" s="8">
        <f t="shared" si="4"/>
        <v>-1.5562523280354694</v>
      </c>
      <c r="N57">
        <f t="shared" si="4"/>
        <v>-0.95207291523386706</v>
      </c>
      <c r="O57">
        <f t="shared" si="4"/>
        <v>-0.84932602608341079</v>
      </c>
      <c r="P57">
        <f t="shared" si="4"/>
        <v>-1.2610265666542693</v>
      </c>
      <c r="Q57">
        <f t="shared" si="4"/>
        <v>-1.4466747014641272</v>
      </c>
      <c r="R57" s="9">
        <f t="shared" si="4"/>
        <v>-2.0469621035919623</v>
      </c>
      <c r="S57">
        <f t="shared" si="5"/>
        <v>27.03178177102998</v>
      </c>
      <c r="T57">
        <f t="shared" si="6"/>
        <v>13.995155297996625</v>
      </c>
      <c r="U57">
        <f t="shared" si="7"/>
        <v>4.7819723676767021</v>
      </c>
      <c r="V57" s="8">
        <f t="shared" si="8"/>
        <v>4.7819723676767021</v>
      </c>
      <c r="W57">
        <f t="shared" si="9"/>
        <v>3</v>
      </c>
      <c r="X57" t="str">
        <f t="shared" si="10"/>
        <v>009-011</v>
      </c>
      <c r="Y57" t="str">
        <f t="shared" si="11"/>
        <v>016-011</v>
      </c>
    </row>
    <row r="58" spans="1:25" x14ac:dyDescent="0.35">
      <c r="A58">
        <v>48</v>
      </c>
      <c r="B58" t="s">
        <v>332</v>
      </c>
      <c r="C58">
        <v>7</v>
      </c>
      <c r="D58">
        <v>43</v>
      </c>
      <c r="E58" t="s">
        <v>52</v>
      </c>
      <c r="F58" t="s">
        <v>333</v>
      </c>
      <c r="G58">
        <v>359</v>
      </c>
      <c r="H58">
        <v>60</v>
      </c>
      <c r="I58">
        <v>6</v>
      </c>
      <c r="J58">
        <v>46</v>
      </c>
      <c r="K58">
        <v>1281</v>
      </c>
      <c r="L58" s="7">
        <v>0.36768149882903983</v>
      </c>
      <c r="M58" s="8">
        <f t="shared" si="4"/>
        <v>2.7852811417064388E-2</v>
      </c>
      <c r="N58">
        <f t="shared" si="4"/>
        <v>-0.42840852959040504</v>
      </c>
      <c r="O58">
        <f t="shared" si="4"/>
        <v>-0.58804926062852658</v>
      </c>
      <c r="P58">
        <f t="shared" si="4"/>
        <v>1.1338326008144772</v>
      </c>
      <c r="Q58">
        <f t="shared" si="4"/>
        <v>0.29093361047620164</v>
      </c>
      <c r="R58" s="9">
        <f t="shared" si="4"/>
        <v>-0.73123552920471757</v>
      </c>
      <c r="S58">
        <f t="shared" si="5"/>
        <v>6.8657287337702897</v>
      </c>
      <c r="T58">
        <f t="shared" si="6"/>
        <v>1.5687560142148427</v>
      </c>
      <c r="U58">
        <f t="shared" si="7"/>
        <v>5.1724088006143383</v>
      </c>
      <c r="V58" s="8">
        <f t="shared" si="8"/>
        <v>1.5687560142148427</v>
      </c>
      <c r="W58">
        <f t="shared" si="9"/>
        <v>2</v>
      </c>
      <c r="X58" t="str">
        <f t="shared" si="10"/>
        <v>009-012</v>
      </c>
      <c r="Y58" t="str">
        <f t="shared" si="11"/>
        <v>016-006</v>
      </c>
    </row>
    <row r="59" spans="1:25" x14ac:dyDescent="0.35">
      <c r="A59">
        <v>49</v>
      </c>
      <c r="B59" t="s">
        <v>332</v>
      </c>
      <c r="C59">
        <v>7</v>
      </c>
      <c r="D59">
        <v>45</v>
      </c>
      <c r="E59" t="s">
        <v>53</v>
      </c>
      <c r="F59" t="s">
        <v>333</v>
      </c>
      <c r="G59">
        <v>106</v>
      </c>
      <c r="H59">
        <v>38</v>
      </c>
      <c r="I59">
        <v>3</v>
      </c>
      <c r="J59">
        <v>17</v>
      </c>
      <c r="K59">
        <v>505</v>
      </c>
      <c r="L59" s="7">
        <v>0.32475247524752476</v>
      </c>
      <c r="M59" s="8">
        <f t="shared" si="4"/>
        <v>-1.2525900009838655</v>
      </c>
      <c r="N59">
        <f t="shared" si="4"/>
        <v>-0.65430297045621222</v>
      </c>
      <c r="O59">
        <f t="shared" si="4"/>
        <v>-0.74481531990145711</v>
      </c>
      <c r="P59">
        <f t="shared" si="4"/>
        <v>-0.48130497724584015</v>
      </c>
      <c r="Q59">
        <f t="shared" si="4"/>
        <v>-1.0414616959128251</v>
      </c>
      <c r="R59" s="9">
        <f t="shared" si="4"/>
        <v>-1.1119744035898143</v>
      </c>
      <c r="S59">
        <f t="shared" si="5"/>
        <v>16.622336401566187</v>
      </c>
      <c r="T59">
        <f t="shared" si="6"/>
        <v>6.7844095567316494</v>
      </c>
      <c r="U59">
        <f t="shared" si="7"/>
        <v>0.98783581910886098</v>
      </c>
      <c r="V59" s="8">
        <f t="shared" si="8"/>
        <v>0.98783581910886098</v>
      </c>
      <c r="W59">
        <f t="shared" si="9"/>
        <v>3</v>
      </c>
      <c r="X59" t="str">
        <f t="shared" si="10"/>
        <v>009-013</v>
      </c>
      <c r="Y59" t="str">
        <f t="shared" si="11"/>
        <v>016-011</v>
      </c>
    </row>
    <row r="60" spans="1:25" x14ac:dyDescent="0.35">
      <c r="A60">
        <v>50</v>
      </c>
      <c r="B60" t="s">
        <v>332</v>
      </c>
      <c r="C60">
        <v>7</v>
      </c>
      <c r="D60">
        <v>43</v>
      </c>
      <c r="E60" t="s">
        <v>54</v>
      </c>
      <c r="F60" t="s">
        <v>333</v>
      </c>
      <c r="G60">
        <v>387</v>
      </c>
      <c r="H60">
        <v>44</v>
      </c>
      <c r="I60">
        <v>7</v>
      </c>
      <c r="J60">
        <v>59</v>
      </c>
      <c r="K60">
        <v>1305</v>
      </c>
      <c r="L60" s="7">
        <v>0.38084291187739466</v>
      </c>
      <c r="M60" s="8">
        <f t="shared" si="4"/>
        <v>0.16956189737447955</v>
      </c>
      <c r="N60">
        <f t="shared" si="4"/>
        <v>-0.59269539567462837</v>
      </c>
      <c r="O60">
        <f t="shared" si="4"/>
        <v>-0.53579390753754974</v>
      </c>
      <c r="P60">
        <f t="shared" si="4"/>
        <v>1.8578597909794474</v>
      </c>
      <c r="Q60">
        <f t="shared" si="4"/>
        <v>0.33214171273565607</v>
      </c>
      <c r="R60" s="9">
        <f t="shared" si="4"/>
        <v>-0.61450653862255888</v>
      </c>
      <c r="S60">
        <f t="shared" si="5"/>
        <v>7.7581671253664553</v>
      </c>
      <c r="T60">
        <f t="shared" si="6"/>
        <v>3.3934363447264184</v>
      </c>
      <c r="U60">
        <f t="shared" si="7"/>
        <v>8.3487403088829915</v>
      </c>
      <c r="V60" s="8">
        <f t="shared" si="8"/>
        <v>3.3934363447264184</v>
      </c>
      <c r="W60">
        <f t="shared" si="9"/>
        <v>2</v>
      </c>
      <c r="X60" t="str">
        <f t="shared" si="10"/>
        <v>009-014</v>
      </c>
      <c r="Y60" t="str">
        <f t="shared" si="11"/>
        <v>016-006</v>
      </c>
    </row>
    <row r="61" spans="1:25" x14ac:dyDescent="0.35">
      <c r="A61">
        <v>51</v>
      </c>
      <c r="B61" t="s">
        <v>332</v>
      </c>
      <c r="C61">
        <v>7</v>
      </c>
      <c r="D61">
        <v>45</v>
      </c>
      <c r="E61" t="s">
        <v>55</v>
      </c>
      <c r="F61" t="s">
        <v>333</v>
      </c>
      <c r="G61">
        <v>405</v>
      </c>
      <c r="H61">
        <v>64</v>
      </c>
      <c r="I61">
        <v>9</v>
      </c>
      <c r="J61">
        <v>54</v>
      </c>
      <c r="K61">
        <v>1510</v>
      </c>
      <c r="L61" s="7">
        <v>0.352317880794702</v>
      </c>
      <c r="M61" s="8">
        <f t="shared" si="4"/>
        <v>0.26066059548996073</v>
      </c>
      <c r="N61">
        <f t="shared" si="4"/>
        <v>-0.3873368130693492</v>
      </c>
      <c r="O61">
        <f t="shared" si="4"/>
        <v>-0.43128320135559606</v>
      </c>
      <c r="P61">
        <f t="shared" si="4"/>
        <v>1.5793877947621511</v>
      </c>
      <c r="Q61">
        <f t="shared" si="4"/>
        <v>0.68412758620182945</v>
      </c>
      <c r="R61" s="9">
        <f t="shared" si="4"/>
        <v>-0.86749594579139078</v>
      </c>
      <c r="S61">
        <f t="shared" si="5"/>
        <v>6.6561310892500778</v>
      </c>
      <c r="T61">
        <f t="shared" si="6"/>
        <v>2.4301411031379456</v>
      </c>
      <c r="U61">
        <f t="shared" si="7"/>
        <v>8.6243952162071125</v>
      </c>
      <c r="V61" s="8">
        <f t="shared" si="8"/>
        <v>2.4301411031379456</v>
      </c>
      <c r="W61">
        <f t="shared" si="9"/>
        <v>2</v>
      </c>
      <c r="X61" t="str">
        <f t="shared" si="10"/>
        <v>009-015</v>
      </c>
      <c r="Y61" t="str">
        <f t="shared" si="11"/>
        <v>016-006</v>
      </c>
    </row>
    <row r="62" spans="1:25" x14ac:dyDescent="0.35">
      <c r="A62">
        <v>52</v>
      </c>
      <c r="B62" t="s">
        <v>332</v>
      </c>
      <c r="C62">
        <v>7</v>
      </c>
      <c r="D62">
        <v>45</v>
      </c>
      <c r="E62" t="s">
        <v>56</v>
      </c>
      <c r="F62" t="s">
        <v>333</v>
      </c>
      <c r="G62">
        <v>319</v>
      </c>
      <c r="H62">
        <v>31</v>
      </c>
      <c r="I62">
        <v>1</v>
      </c>
      <c r="J62">
        <v>33</v>
      </c>
      <c r="K62">
        <v>933</v>
      </c>
      <c r="L62" s="7">
        <v>0.41157556270096463</v>
      </c>
      <c r="M62" s="8">
        <f t="shared" si="4"/>
        <v>-0.17458873995067159</v>
      </c>
      <c r="N62">
        <f t="shared" si="4"/>
        <v>-0.72617847436805993</v>
      </c>
      <c r="O62">
        <f t="shared" si="4"/>
        <v>-0.84932602608341079</v>
      </c>
      <c r="P62">
        <f t="shared" si="4"/>
        <v>0.40980541064950743</v>
      </c>
      <c r="Q62">
        <f t="shared" si="4"/>
        <v>-0.30658387228588774</v>
      </c>
      <c r="R62" s="9">
        <f t="shared" si="4"/>
        <v>-0.34193768181597972</v>
      </c>
      <c r="S62">
        <f t="shared" si="5"/>
        <v>9.1331834537832606</v>
      </c>
      <c r="T62">
        <f t="shared" si="6"/>
        <v>2.2575293496686433</v>
      </c>
      <c r="U62">
        <f t="shared" si="7"/>
        <v>1.6573783170793079</v>
      </c>
      <c r="V62" s="8">
        <f t="shared" si="8"/>
        <v>1.6573783170793079</v>
      </c>
      <c r="W62">
        <f t="shared" si="9"/>
        <v>3</v>
      </c>
      <c r="X62" t="str">
        <f t="shared" si="10"/>
        <v>010-001</v>
      </c>
      <c r="Y62" t="str">
        <f t="shared" si="11"/>
        <v>016-011</v>
      </c>
    </row>
    <row r="63" spans="1:25" x14ac:dyDescent="0.35">
      <c r="A63">
        <v>53</v>
      </c>
      <c r="B63" t="s">
        <v>332</v>
      </c>
      <c r="C63">
        <v>7</v>
      </c>
      <c r="D63">
        <v>45</v>
      </c>
      <c r="E63" t="s">
        <v>57</v>
      </c>
      <c r="F63" t="s">
        <v>333</v>
      </c>
      <c r="G63">
        <v>350</v>
      </c>
      <c r="H63">
        <v>42</v>
      </c>
      <c r="I63">
        <v>8</v>
      </c>
      <c r="J63">
        <v>61</v>
      </c>
      <c r="K63">
        <v>1080</v>
      </c>
      <c r="L63" s="7">
        <v>0.42685185185185187</v>
      </c>
      <c r="M63" s="8">
        <f t="shared" si="4"/>
        <v>-1.7696537640676205E-2</v>
      </c>
      <c r="N63">
        <f t="shared" si="4"/>
        <v>-0.61323125393515632</v>
      </c>
      <c r="O63">
        <f t="shared" si="4"/>
        <v>-0.4835385544465729</v>
      </c>
      <c r="P63">
        <f t="shared" si="4"/>
        <v>1.9692485894663658</v>
      </c>
      <c r="Q63">
        <f t="shared" si="4"/>
        <v>-5.4184245946729284E-2</v>
      </c>
      <c r="R63" s="9">
        <f t="shared" si="4"/>
        <v>-0.20645178787185284</v>
      </c>
      <c r="S63">
        <f t="shared" si="5"/>
        <v>7.9231847333609986</v>
      </c>
      <c r="T63">
        <f t="shared" si="6"/>
        <v>4.029969435996791</v>
      </c>
      <c r="U63">
        <f t="shared" si="7"/>
        <v>7.6593473405198251</v>
      </c>
      <c r="V63" s="8">
        <f t="shared" si="8"/>
        <v>4.029969435996791</v>
      </c>
      <c r="W63">
        <f t="shared" si="9"/>
        <v>2</v>
      </c>
      <c r="X63" t="str">
        <f t="shared" si="10"/>
        <v>010-002</v>
      </c>
      <c r="Y63" t="str">
        <f t="shared" si="11"/>
        <v>016-006</v>
      </c>
    </row>
    <row r="64" spans="1:25" x14ac:dyDescent="0.35">
      <c r="A64">
        <v>54</v>
      </c>
      <c r="B64" t="s">
        <v>332</v>
      </c>
      <c r="C64">
        <v>7</v>
      </c>
      <c r="D64">
        <v>46</v>
      </c>
      <c r="E64" t="s">
        <v>58</v>
      </c>
      <c r="F64" t="s">
        <v>333</v>
      </c>
      <c r="G64">
        <v>41</v>
      </c>
      <c r="H64">
        <v>8</v>
      </c>
      <c r="I64">
        <v>1</v>
      </c>
      <c r="J64">
        <v>56</v>
      </c>
      <c r="K64">
        <v>466</v>
      </c>
      <c r="L64" s="7">
        <v>0.22746781115879827</v>
      </c>
      <c r="M64" s="8">
        <f t="shared" si="4"/>
        <v>-1.5815575219564366</v>
      </c>
      <c r="N64">
        <f t="shared" si="4"/>
        <v>-0.96234084436413092</v>
      </c>
      <c r="O64">
        <f t="shared" si="4"/>
        <v>-0.84932602608341079</v>
      </c>
      <c r="P64">
        <f t="shared" si="4"/>
        <v>1.6907765932490695</v>
      </c>
      <c r="Q64">
        <f t="shared" si="4"/>
        <v>-1.1084248620844386</v>
      </c>
      <c r="R64" s="9">
        <f t="shared" si="4"/>
        <v>-1.9747951810002546</v>
      </c>
      <c r="S64">
        <f t="shared" si="5"/>
        <v>22.371353727027202</v>
      </c>
      <c r="T64">
        <f t="shared" si="6"/>
        <v>12.194334570486896</v>
      </c>
      <c r="U64">
        <f t="shared" si="7"/>
        <v>8.7425886191451383</v>
      </c>
      <c r="V64" s="8">
        <f t="shared" si="8"/>
        <v>8.7425886191451383</v>
      </c>
      <c r="W64">
        <f t="shared" si="9"/>
        <v>3</v>
      </c>
      <c r="X64" t="str">
        <f t="shared" si="10"/>
        <v>010-003</v>
      </c>
      <c r="Y64" t="str">
        <f t="shared" si="11"/>
        <v>016-011</v>
      </c>
    </row>
    <row r="65" spans="1:25" x14ac:dyDescent="0.35">
      <c r="A65">
        <v>55</v>
      </c>
      <c r="B65" t="s">
        <v>332</v>
      </c>
      <c r="C65">
        <v>7</v>
      </c>
      <c r="D65">
        <v>45</v>
      </c>
      <c r="E65" t="s">
        <v>59</v>
      </c>
      <c r="F65" t="s">
        <v>333</v>
      </c>
      <c r="G65">
        <v>181</v>
      </c>
      <c r="H65">
        <v>15</v>
      </c>
      <c r="I65">
        <v>1</v>
      </c>
      <c r="J65">
        <v>8</v>
      </c>
      <c r="K65">
        <v>530</v>
      </c>
      <c r="L65" s="7">
        <v>0.3867924528301887</v>
      </c>
      <c r="M65" s="8">
        <f t="shared" si="4"/>
        <v>-0.8730120921693606</v>
      </c>
      <c r="N65">
        <f t="shared" si="4"/>
        <v>-0.8904653404522832</v>
      </c>
      <c r="O65">
        <f t="shared" si="4"/>
        <v>-0.84932602608341079</v>
      </c>
      <c r="P65">
        <f t="shared" si="4"/>
        <v>-0.98255457043697314</v>
      </c>
      <c r="Q65">
        <f t="shared" si="4"/>
        <v>-0.99853658939256018</v>
      </c>
      <c r="R65" s="9">
        <f t="shared" si="4"/>
        <v>-0.5617398708418776</v>
      </c>
      <c r="S65">
        <f t="shared" si="5"/>
        <v>16.470559107363083</v>
      </c>
      <c r="T65">
        <f t="shared" si="6"/>
        <v>6.8462214708226554</v>
      </c>
      <c r="U65">
        <f t="shared" si="7"/>
        <v>0.39685718124338365</v>
      </c>
      <c r="V65" s="8">
        <f t="shared" si="8"/>
        <v>0.39685718124338365</v>
      </c>
      <c r="W65">
        <f t="shared" si="9"/>
        <v>3</v>
      </c>
      <c r="X65" t="str">
        <f t="shared" si="10"/>
        <v>010-004</v>
      </c>
      <c r="Y65" t="str">
        <f t="shared" si="11"/>
        <v>016-011</v>
      </c>
    </row>
    <row r="66" spans="1:25" x14ac:dyDescent="0.35">
      <c r="A66">
        <v>56</v>
      </c>
      <c r="B66" t="s">
        <v>332</v>
      </c>
      <c r="C66">
        <v>7</v>
      </c>
      <c r="D66">
        <v>45</v>
      </c>
      <c r="E66" t="s">
        <v>60</v>
      </c>
      <c r="F66" t="s">
        <v>333</v>
      </c>
      <c r="G66">
        <v>522</v>
      </c>
      <c r="H66">
        <v>84</v>
      </c>
      <c r="I66">
        <v>53</v>
      </c>
      <c r="J66">
        <v>53</v>
      </c>
      <c r="K66">
        <v>1074</v>
      </c>
      <c r="L66" s="7">
        <v>0.66294227188081933</v>
      </c>
      <c r="M66" s="8">
        <f t="shared" si="4"/>
        <v>0.8528021332405884</v>
      </c>
      <c r="N66">
        <f t="shared" si="4"/>
        <v>-0.18197823046407</v>
      </c>
      <c r="O66">
        <f t="shared" si="4"/>
        <v>1.867952334647385</v>
      </c>
      <c r="P66">
        <f t="shared" si="4"/>
        <v>1.5236933955186918</v>
      </c>
      <c r="Q66">
        <f t="shared" si="4"/>
        <v>-6.4486271511592891E-2</v>
      </c>
      <c r="R66" s="9">
        <f t="shared" si="4"/>
        <v>1.887441650078113</v>
      </c>
      <c r="S66">
        <f t="shared" si="5"/>
        <v>4.9132039110691199</v>
      </c>
      <c r="T66">
        <f t="shared" si="6"/>
        <v>11.475600330526351</v>
      </c>
      <c r="U66">
        <f t="shared" si="7"/>
        <v>19.226478622437114</v>
      </c>
      <c r="V66" s="8">
        <f t="shared" si="8"/>
        <v>4.9132039110691199</v>
      </c>
      <c r="W66">
        <f t="shared" si="9"/>
        <v>1</v>
      </c>
      <c r="X66" t="str">
        <f t="shared" si="10"/>
        <v>011-001</v>
      </c>
      <c r="Y66" t="str">
        <f t="shared" si="11"/>
        <v>028-015</v>
      </c>
    </row>
    <row r="67" spans="1:25" x14ac:dyDescent="0.35">
      <c r="A67">
        <v>57</v>
      </c>
      <c r="B67" t="s">
        <v>332</v>
      </c>
      <c r="C67">
        <v>7</v>
      </c>
      <c r="D67">
        <v>45</v>
      </c>
      <c r="E67" t="s">
        <v>61</v>
      </c>
      <c r="F67" t="s">
        <v>333</v>
      </c>
      <c r="G67">
        <v>175</v>
      </c>
      <c r="H67">
        <v>29</v>
      </c>
      <c r="I67">
        <v>11</v>
      </c>
      <c r="J67">
        <v>15</v>
      </c>
      <c r="K67">
        <v>364</v>
      </c>
      <c r="L67" s="7">
        <v>0.63186813186813184</v>
      </c>
      <c r="M67" s="8">
        <f t="shared" ref="M67:R109" si="12">STANDARDIZE(G67,G$7,G$8)</f>
        <v>-0.90337832487452108</v>
      </c>
      <c r="N67">
        <f t="shared" si="12"/>
        <v>-0.74671433262858777</v>
      </c>
      <c r="O67">
        <f t="shared" si="12"/>
        <v>-0.32677249517364237</v>
      </c>
      <c r="P67">
        <f t="shared" si="12"/>
        <v>-0.59269377573275861</v>
      </c>
      <c r="Q67">
        <f t="shared" si="12"/>
        <v>-1.2835592966871201</v>
      </c>
      <c r="R67" s="9">
        <f t="shared" si="12"/>
        <v>1.611844114801072</v>
      </c>
      <c r="S67">
        <f t="shared" si="5"/>
        <v>14.708571943822685</v>
      </c>
      <c r="T67">
        <f t="shared" si="6"/>
        <v>10.115850427091408</v>
      </c>
      <c r="U67">
        <f t="shared" si="7"/>
        <v>3.7903656591539407</v>
      </c>
      <c r="V67" s="8">
        <f t="shared" si="8"/>
        <v>3.7903656591539407</v>
      </c>
      <c r="W67">
        <f t="shared" si="9"/>
        <v>3</v>
      </c>
      <c r="X67" t="str">
        <f t="shared" si="10"/>
        <v>011-002</v>
      </c>
      <c r="Y67" t="str">
        <f t="shared" si="11"/>
        <v>016-011</v>
      </c>
    </row>
    <row r="68" spans="1:25" x14ac:dyDescent="0.35">
      <c r="A68">
        <v>58</v>
      </c>
      <c r="B68" t="s">
        <v>332</v>
      </c>
      <c r="C68">
        <v>7</v>
      </c>
      <c r="D68">
        <v>40</v>
      </c>
      <c r="E68" t="s">
        <v>62</v>
      </c>
      <c r="F68" t="s">
        <v>333</v>
      </c>
      <c r="G68">
        <v>570</v>
      </c>
      <c r="H68">
        <v>102</v>
      </c>
      <c r="I68">
        <v>34</v>
      </c>
      <c r="J68">
        <v>36</v>
      </c>
      <c r="K68">
        <v>1202</v>
      </c>
      <c r="L68" s="7">
        <v>0.61730449251247921</v>
      </c>
      <c r="M68" s="8">
        <f t="shared" si="12"/>
        <v>1.0957319948818716</v>
      </c>
      <c r="N68">
        <f t="shared" si="12"/>
        <v>2.8444938806812797E-3</v>
      </c>
      <c r="O68">
        <f t="shared" si="12"/>
        <v>0.87510062591882498</v>
      </c>
      <c r="P68">
        <f t="shared" si="12"/>
        <v>0.57688860837988509</v>
      </c>
      <c r="Q68">
        <f t="shared" si="12"/>
        <v>0.15529027387216413</v>
      </c>
      <c r="R68" s="9">
        <f t="shared" si="12"/>
        <v>1.4826787345381653</v>
      </c>
      <c r="S68">
        <f t="shared" si="5"/>
        <v>2.5260046336116941</v>
      </c>
      <c r="T68">
        <f t="shared" si="6"/>
        <v>5.483397805852162</v>
      </c>
      <c r="U68">
        <f t="shared" si="7"/>
        <v>11.934271631994292</v>
      </c>
      <c r="V68" s="8">
        <f t="shared" si="8"/>
        <v>2.5260046336116941</v>
      </c>
      <c r="W68">
        <f t="shared" si="9"/>
        <v>1</v>
      </c>
      <c r="X68" t="str">
        <f t="shared" si="10"/>
        <v>011-003</v>
      </c>
      <c r="Y68" t="str">
        <f t="shared" si="11"/>
        <v>028-015</v>
      </c>
    </row>
    <row r="69" spans="1:25" x14ac:dyDescent="0.35">
      <c r="A69">
        <v>59</v>
      </c>
      <c r="B69" t="s">
        <v>332</v>
      </c>
      <c r="C69">
        <v>7</v>
      </c>
      <c r="D69" t="s">
        <v>334</v>
      </c>
      <c r="E69" t="s">
        <v>63</v>
      </c>
      <c r="F69" t="s">
        <v>333</v>
      </c>
      <c r="G69">
        <v>16</v>
      </c>
      <c r="H69">
        <v>3</v>
      </c>
      <c r="I69">
        <v>1</v>
      </c>
      <c r="J69">
        <v>38</v>
      </c>
      <c r="K69">
        <v>55</v>
      </c>
      <c r="L69" s="7">
        <v>1</v>
      </c>
      <c r="M69" s="8">
        <f t="shared" si="12"/>
        <v>-1.7080834915612715</v>
      </c>
      <c r="N69">
        <f t="shared" si="12"/>
        <v>-1.0136804900154508</v>
      </c>
      <c r="O69">
        <f t="shared" si="12"/>
        <v>-0.84932602608341079</v>
      </c>
      <c r="P69">
        <f t="shared" si="12"/>
        <v>0.6882774068668035</v>
      </c>
      <c r="Q69">
        <f t="shared" si="12"/>
        <v>-1.8141136132775959</v>
      </c>
      <c r="R69" s="9">
        <f t="shared" si="12"/>
        <v>4.8768173521183797</v>
      </c>
      <c r="S69">
        <f t="shared" si="5"/>
        <v>40.094241423168043</v>
      </c>
      <c r="T69">
        <f t="shared" si="6"/>
        <v>38.80357425906314</v>
      </c>
      <c r="U69">
        <f t="shared" si="7"/>
        <v>29.518484226080599</v>
      </c>
      <c r="V69" s="8">
        <f t="shared" si="8"/>
        <v>29.518484226080599</v>
      </c>
      <c r="W69">
        <f t="shared" si="9"/>
        <v>3</v>
      </c>
      <c r="X69" t="str">
        <f t="shared" si="10"/>
        <v>011-004</v>
      </c>
      <c r="Y69" t="str">
        <f t="shared" si="11"/>
        <v>016-011</v>
      </c>
    </row>
    <row r="70" spans="1:25" x14ac:dyDescent="0.35">
      <c r="A70">
        <v>60</v>
      </c>
      <c r="B70" t="s">
        <v>332</v>
      </c>
      <c r="C70">
        <v>7</v>
      </c>
      <c r="D70">
        <v>40</v>
      </c>
      <c r="E70" t="s">
        <v>64</v>
      </c>
      <c r="F70" t="s">
        <v>333</v>
      </c>
      <c r="G70">
        <v>364</v>
      </c>
      <c r="H70">
        <v>70</v>
      </c>
      <c r="I70">
        <v>28</v>
      </c>
      <c r="J70">
        <v>35</v>
      </c>
      <c r="K70">
        <v>1069</v>
      </c>
      <c r="L70" s="7">
        <v>0.46492048643592143</v>
      </c>
      <c r="M70" s="8">
        <f t="shared" si="12"/>
        <v>5.3158005338031382E-2</v>
      </c>
      <c r="N70">
        <f t="shared" si="12"/>
        <v>-0.32572923828776545</v>
      </c>
      <c r="O70">
        <f t="shared" si="12"/>
        <v>0.56156850737296393</v>
      </c>
      <c r="P70">
        <f t="shared" si="12"/>
        <v>0.52119420913642589</v>
      </c>
      <c r="Q70">
        <f t="shared" si="12"/>
        <v>-7.3071292815645894E-2</v>
      </c>
      <c r="R70" s="9">
        <f t="shared" si="12"/>
        <v>0.13118014203668832</v>
      </c>
      <c r="S70">
        <f t="shared" si="5"/>
        <v>2.878883352830361</v>
      </c>
      <c r="T70">
        <f t="shared" si="6"/>
        <v>1.4261368799957683</v>
      </c>
      <c r="U70">
        <f t="shared" si="7"/>
        <v>4.4532818779102685</v>
      </c>
      <c r="V70" s="8">
        <f t="shared" si="8"/>
        <v>1.4261368799957683</v>
      </c>
      <c r="W70">
        <f t="shared" si="9"/>
        <v>2</v>
      </c>
      <c r="X70" t="str">
        <f t="shared" si="10"/>
        <v>011-005</v>
      </c>
      <c r="Y70" t="str">
        <f t="shared" si="11"/>
        <v>016-006</v>
      </c>
    </row>
    <row r="71" spans="1:25" x14ac:dyDescent="0.35">
      <c r="A71">
        <v>61</v>
      </c>
      <c r="B71" t="s">
        <v>332</v>
      </c>
      <c r="C71">
        <v>7</v>
      </c>
      <c r="D71">
        <v>40</v>
      </c>
      <c r="E71" t="s">
        <v>65</v>
      </c>
      <c r="F71" t="s">
        <v>333</v>
      </c>
      <c r="G71">
        <v>747</v>
      </c>
      <c r="H71">
        <v>95</v>
      </c>
      <c r="I71">
        <v>47</v>
      </c>
      <c r="J71">
        <v>90</v>
      </c>
      <c r="K71">
        <v>1738</v>
      </c>
      <c r="L71" s="7">
        <v>0.56329113924050633</v>
      </c>
      <c r="M71" s="8">
        <f t="shared" si="12"/>
        <v>1.9915358596841033</v>
      </c>
      <c r="N71">
        <f t="shared" si="12"/>
        <v>-6.9031010031166434E-2</v>
      </c>
      <c r="O71">
        <f t="shared" si="12"/>
        <v>1.5544202161015239</v>
      </c>
      <c r="P71">
        <f t="shared" si="12"/>
        <v>3.584386167526683</v>
      </c>
      <c r="Q71">
        <f t="shared" si="12"/>
        <v>1.0756045576666466</v>
      </c>
      <c r="R71" s="9">
        <f t="shared" si="12"/>
        <v>1.0036325878796921</v>
      </c>
      <c r="S71">
        <f t="shared" si="5"/>
        <v>11.184378896426457</v>
      </c>
      <c r="T71">
        <f t="shared" si="6"/>
        <v>19.155351871196299</v>
      </c>
      <c r="U71">
        <f t="shared" si="7"/>
        <v>35.802063920784889</v>
      </c>
      <c r="V71" s="8">
        <f t="shared" si="8"/>
        <v>11.184378896426457</v>
      </c>
      <c r="W71">
        <f t="shared" si="9"/>
        <v>1</v>
      </c>
      <c r="X71" t="str">
        <f t="shared" si="10"/>
        <v>011-006</v>
      </c>
      <c r="Y71" t="str">
        <f t="shared" si="11"/>
        <v>028-015</v>
      </c>
    </row>
    <row r="72" spans="1:25" x14ac:dyDescent="0.35">
      <c r="A72">
        <v>62</v>
      </c>
      <c r="B72" t="s">
        <v>332</v>
      </c>
      <c r="C72">
        <v>7</v>
      </c>
      <c r="D72">
        <v>45</v>
      </c>
      <c r="E72" t="s">
        <v>66</v>
      </c>
      <c r="F72" t="s">
        <v>333</v>
      </c>
      <c r="G72">
        <v>485</v>
      </c>
      <c r="H72">
        <v>67</v>
      </c>
      <c r="I72">
        <v>24</v>
      </c>
      <c r="J72">
        <v>71</v>
      </c>
      <c r="K72">
        <v>957</v>
      </c>
      <c r="L72" s="7">
        <v>0.67607105538140022</v>
      </c>
      <c r="M72" s="8">
        <f t="shared" si="12"/>
        <v>0.66554369822543269</v>
      </c>
      <c r="N72">
        <f t="shared" si="12"/>
        <v>-0.35653302567855732</v>
      </c>
      <c r="O72">
        <f t="shared" si="12"/>
        <v>0.35254709500905657</v>
      </c>
      <c r="P72">
        <f t="shared" si="12"/>
        <v>2.5261925819009581</v>
      </c>
      <c r="Q72">
        <f t="shared" si="12"/>
        <v>-0.26537577002643331</v>
      </c>
      <c r="R72" s="9">
        <f t="shared" si="12"/>
        <v>2.0038812481641308</v>
      </c>
      <c r="S72">
        <f t="shared" si="5"/>
        <v>8.9453402781527984</v>
      </c>
      <c r="T72">
        <f t="shared" si="6"/>
        <v>11.98775729897646</v>
      </c>
      <c r="U72">
        <f t="shared" si="7"/>
        <v>18.247888053982049</v>
      </c>
      <c r="V72" s="8">
        <f t="shared" si="8"/>
        <v>8.9453402781527984</v>
      </c>
      <c r="W72">
        <f t="shared" si="9"/>
        <v>1</v>
      </c>
      <c r="X72" t="str">
        <f t="shared" si="10"/>
        <v>011-007</v>
      </c>
      <c r="Y72" t="str">
        <f t="shared" si="11"/>
        <v>028-015</v>
      </c>
    </row>
    <row r="73" spans="1:25" x14ac:dyDescent="0.35">
      <c r="A73">
        <v>63</v>
      </c>
      <c r="B73" t="s">
        <v>332</v>
      </c>
      <c r="C73">
        <v>3</v>
      </c>
      <c r="D73">
        <v>43</v>
      </c>
      <c r="E73" t="s">
        <v>67</v>
      </c>
      <c r="F73" t="s">
        <v>333</v>
      </c>
      <c r="G73">
        <v>1034</v>
      </c>
      <c r="H73">
        <v>205</v>
      </c>
      <c r="I73">
        <v>73</v>
      </c>
      <c r="J73">
        <v>34</v>
      </c>
      <c r="K73">
        <v>2114</v>
      </c>
      <c r="L73" s="7">
        <v>0.63670766319772942</v>
      </c>
      <c r="M73" s="8">
        <f t="shared" si="12"/>
        <v>3.4440539907476087</v>
      </c>
      <c r="N73">
        <f t="shared" si="12"/>
        <v>1.0604411942978691</v>
      </c>
      <c r="O73">
        <f t="shared" si="12"/>
        <v>2.9130593964669216</v>
      </c>
      <c r="P73">
        <f t="shared" si="12"/>
        <v>0.46549980989296663</v>
      </c>
      <c r="Q73">
        <f t="shared" si="12"/>
        <v>1.7211981597314328</v>
      </c>
      <c r="R73" s="9">
        <f t="shared" si="12"/>
        <v>1.6547660719586488</v>
      </c>
      <c r="S73">
        <f t="shared" si="5"/>
        <v>13.212990377837869</v>
      </c>
      <c r="T73">
        <f t="shared" si="6"/>
        <v>26.045791417161656</v>
      </c>
      <c r="U73">
        <f t="shared" si="7"/>
        <v>45.694089084630939</v>
      </c>
      <c r="V73" s="8">
        <f t="shared" si="8"/>
        <v>13.212990377837869</v>
      </c>
      <c r="W73">
        <f t="shared" si="9"/>
        <v>1</v>
      </c>
      <c r="X73" t="str">
        <f t="shared" si="10"/>
        <v>012-001</v>
      </c>
      <c r="Y73" t="str">
        <f t="shared" si="11"/>
        <v>028-015</v>
      </c>
    </row>
    <row r="74" spans="1:25" x14ac:dyDescent="0.35">
      <c r="A74">
        <v>64</v>
      </c>
      <c r="B74" t="s">
        <v>332</v>
      </c>
      <c r="C74">
        <v>7</v>
      </c>
      <c r="D74">
        <v>43</v>
      </c>
      <c r="E74" t="s">
        <v>68</v>
      </c>
      <c r="F74" t="s">
        <v>333</v>
      </c>
      <c r="G74">
        <v>97</v>
      </c>
      <c r="H74">
        <v>31</v>
      </c>
      <c r="I74">
        <v>7</v>
      </c>
      <c r="J74">
        <v>12</v>
      </c>
      <c r="K74">
        <v>211</v>
      </c>
      <c r="L74" s="7">
        <v>0.69668246445497628</v>
      </c>
      <c r="M74" s="8">
        <f t="shared" si="12"/>
        <v>-1.2981393500416061</v>
      </c>
      <c r="N74">
        <f t="shared" si="12"/>
        <v>-0.72617847436805993</v>
      </c>
      <c r="O74">
        <f t="shared" si="12"/>
        <v>-0.53579390753754974</v>
      </c>
      <c r="P74">
        <f t="shared" si="12"/>
        <v>-0.75977697346313622</v>
      </c>
      <c r="Q74">
        <f t="shared" si="12"/>
        <v>-1.546260948591142</v>
      </c>
      <c r="R74" s="9">
        <f t="shared" si="12"/>
        <v>2.1866844902472615</v>
      </c>
      <c r="S74">
        <f t="shared" si="5"/>
        <v>20.099835725487281</v>
      </c>
      <c r="T74">
        <f t="shared" si="6"/>
        <v>15.175084610693803</v>
      </c>
      <c r="U74">
        <f t="shared" si="7"/>
        <v>6.6728637787990213</v>
      </c>
      <c r="V74" s="8">
        <f t="shared" si="8"/>
        <v>6.6728637787990213</v>
      </c>
      <c r="W74">
        <f t="shared" si="9"/>
        <v>3</v>
      </c>
      <c r="X74" t="str">
        <f t="shared" si="10"/>
        <v>012-002</v>
      </c>
      <c r="Y74" t="str">
        <f t="shared" si="11"/>
        <v>016-011</v>
      </c>
    </row>
    <row r="75" spans="1:25" x14ac:dyDescent="0.35">
      <c r="A75">
        <v>65</v>
      </c>
      <c r="B75" t="s">
        <v>332</v>
      </c>
      <c r="C75">
        <v>7</v>
      </c>
      <c r="D75">
        <v>43</v>
      </c>
      <c r="E75" t="s">
        <v>69</v>
      </c>
      <c r="F75" t="s">
        <v>333</v>
      </c>
      <c r="G75">
        <v>279</v>
      </c>
      <c r="H75">
        <v>16</v>
      </c>
      <c r="I75">
        <v>6</v>
      </c>
      <c r="J75">
        <v>18</v>
      </c>
      <c r="K75">
        <v>491</v>
      </c>
      <c r="L75" s="7">
        <v>0.64969450101832993</v>
      </c>
      <c r="M75" s="8">
        <f t="shared" si="12"/>
        <v>-0.37703029131840754</v>
      </c>
      <c r="N75">
        <f t="shared" si="12"/>
        <v>-0.88019741132201934</v>
      </c>
      <c r="O75">
        <f t="shared" si="12"/>
        <v>-0.58804926062852658</v>
      </c>
      <c r="P75">
        <f t="shared" si="12"/>
        <v>-0.42561057800238089</v>
      </c>
      <c r="Q75">
        <f t="shared" si="12"/>
        <v>-1.0654997555641736</v>
      </c>
      <c r="R75" s="9">
        <f t="shared" si="12"/>
        <v>1.7699467492980314</v>
      </c>
      <c r="S75">
        <f t="shared" si="5"/>
        <v>13.811698824697222</v>
      </c>
      <c r="T75">
        <f t="shared" si="6"/>
        <v>9.351728480414689</v>
      </c>
      <c r="U75">
        <f t="shared" si="7"/>
        <v>4.3561373496780345</v>
      </c>
      <c r="V75" s="8">
        <f t="shared" si="8"/>
        <v>4.3561373496780345</v>
      </c>
      <c r="W75">
        <f t="shared" si="9"/>
        <v>3</v>
      </c>
      <c r="X75" t="str">
        <f t="shared" si="10"/>
        <v>012-003</v>
      </c>
      <c r="Y75" t="str">
        <f t="shared" si="11"/>
        <v>016-011</v>
      </c>
    </row>
    <row r="76" spans="1:25" x14ac:dyDescent="0.35">
      <c r="A76">
        <v>66</v>
      </c>
      <c r="B76" t="s">
        <v>332</v>
      </c>
      <c r="C76">
        <v>7</v>
      </c>
      <c r="D76">
        <v>43</v>
      </c>
      <c r="E76" t="s">
        <v>70</v>
      </c>
      <c r="F76" t="s">
        <v>333</v>
      </c>
      <c r="G76">
        <v>396</v>
      </c>
      <c r="H76">
        <v>74</v>
      </c>
      <c r="I76">
        <v>28</v>
      </c>
      <c r="J76">
        <v>75</v>
      </c>
      <c r="K76">
        <v>1013</v>
      </c>
      <c r="L76" s="7">
        <v>0.56564659427443242</v>
      </c>
      <c r="M76" s="8">
        <f t="shared" si="12"/>
        <v>0.21511124643222015</v>
      </c>
      <c r="N76">
        <f t="shared" si="12"/>
        <v>-0.28465752176670961</v>
      </c>
      <c r="O76">
        <f t="shared" si="12"/>
        <v>0.56156850737296393</v>
      </c>
      <c r="P76">
        <f t="shared" si="12"/>
        <v>2.7489701788747949</v>
      </c>
      <c r="Q76">
        <f t="shared" si="12"/>
        <v>-0.1692235314210396</v>
      </c>
      <c r="R76" s="9">
        <f t="shared" si="12"/>
        <v>1.0245231934295442</v>
      </c>
      <c r="S76">
        <f t="shared" ref="S76:S139" si="13">SUMXMY2($G$3:$L$3,$M76:$R76)</f>
        <v>7.1050919519035567</v>
      </c>
      <c r="T76">
        <f t="shared" ref="T76:T139" si="14">SUMXMY2($G$4:$L$4,$M76:$R76)</f>
        <v>9.1362855050635527</v>
      </c>
      <c r="U76">
        <f t="shared" ref="U76:U139" si="15">SUMXMY2($G$5:$L$5,$M76:$R76)</f>
        <v>15.777853874198225</v>
      </c>
      <c r="V76" s="8">
        <f t="shared" ref="V76:V139" si="16">MIN(S76:U76)</f>
        <v>7.1050919519035567</v>
      </c>
      <c r="W76">
        <f t="shared" ref="W76:W139" si="17">MATCH(V76,S76:U76,0)</f>
        <v>1</v>
      </c>
      <c r="X76" t="str">
        <f t="shared" ref="X76:X139" si="18">E76</f>
        <v>012-004</v>
      </c>
      <c r="Y76" t="str">
        <f t="shared" ref="Y76:Y139" si="19">VLOOKUP(W76,$D$3:$F$5,3)</f>
        <v>028-015</v>
      </c>
    </row>
    <row r="77" spans="1:25" x14ac:dyDescent="0.35">
      <c r="A77">
        <v>67</v>
      </c>
      <c r="B77" t="s">
        <v>332</v>
      </c>
      <c r="C77">
        <v>7</v>
      </c>
      <c r="D77">
        <v>43</v>
      </c>
      <c r="E77" t="s">
        <v>71</v>
      </c>
      <c r="F77" t="s">
        <v>333</v>
      </c>
      <c r="G77">
        <v>425</v>
      </c>
      <c r="H77">
        <v>53</v>
      </c>
      <c r="I77">
        <v>22</v>
      </c>
      <c r="J77">
        <v>19</v>
      </c>
      <c r="K77">
        <v>821</v>
      </c>
      <c r="L77" s="7">
        <v>0.63215590742996342</v>
      </c>
      <c r="M77" s="8">
        <f t="shared" si="12"/>
        <v>0.36188137117382874</v>
      </c>
      <c r="N77">
        <f t="shared" si="12"/>
        <v>-0.50028403350225281</v>
      </c>
      <c r="O77">
        <f t="shared" si="12"/>
        <v>0.24803638882710288</v>
      </c>
      <c r="P77">
        <f t="shared" si="12"/>
        <v>-0.36991617875892169</v>
      </c>
      <c r="Q77">
        <f t="shared" si="12"/>
        <v>-0.4988883494966751</v>
      </c>
      <c r="R77" s="9">
        <f t="shared" si="12"/>
        <v>1.6143964054041704</v>
      </c>
      <c r="S77">
        <f t="shared" si="13"/>
        <v>7.0581565989811921</v>
      </c>
      <c r="T77">
        <f t="shared" si="14"/>
        <v>6.0884751468381442</v>
      </c>
      <c r="U77">
        <f t="shared" si="15"/>
        <v>5.9834229149186786</v>
      </c>
      <c r="V77" s="8">
        <f t="shared" si="16"/>
        <v>5.9834229149186786</v>
      </c>
      <c r="W77">
        <f t="shared" si="17"/>
        <v>3</v>
      </c>
      <c r="X77" t="str">
        <f t="shared" si="18"/>
        <v>012-005</v>
      </c>
      <c r="Y77" t="str">
        <f t="shared" si="19"/>
        <v>016-011</v>
      </c>
    </row>
    <row r="78" spans="1:25" x14ac:dyDescent="0.35">
      <c r="A78">
        <v>68</v>
      </c>
      <c r="B78" t="s">
        <v>332</v>
      </c>
      <c r="C78">
        <v>7</v>
      </c>
      <c r="D78">
        <v>43</v>
      </c>
      <c r="E78" t="s">
        <v>72</v>
      </c>
      <c r="F78" t="s">
        <v>333</v>
      </c>
      <c r="G78">
        <v>315</v>
      </c>
      <c r="H78">
        <v>41</v>
      </c>
      <c r="I78">
        <v>22</v>
      </c>
      <c r="J78">
        <v>35</v>
      </c>
      <c r="K78">
        <v>601</v>
      </c>
      <c r="L78" s="7">
        <v>0.68718801996672207</v>
      </c>
      <c r="M78" s="8">
        <f t="shared" si="12"/>
        <v>-0.19483289508744517</v>
      </c>
      <c r="N78">
        <f t="shared" si="12"/>
        <v>-0.62349918306542029</v>
      </c>
      <c r="O78">
        <f t="shared" si="12"/>
        <v>0.24803638882710288</v>
      </c>
      <c r="P78">
        <f t="shared" si="12"/>
        <v>0.52119420913642589</v>
      </c>
      <c r="Q78">
        <f t="shared" si="12"/>
        <v>-0.87662928687500752</v>
      </c>
      <c r="R78" s="9">
        <f t="shared" si="12"/>
        <v>2.1024779603571604</v>
      </c>
      <c r="S78">
        <f t="shared" si="13"/>
        <v>9.3818269017514666</v>
      </c>
      <c r="T78">
        <f t="shared" si="14"/>
        <v>9.0893715871458731</v>
      </c>
      <c r="U78">
        <f t="shared" si="15"/>
        <v>7.9675596368557606</v>
      </c>
      <c r="V78" s="8">
        <f t="shared" si="16"/>
        <v>7.9675596368557606</v>
      </c>
      <c r="W78">
        <f t="shared" si="17"/>
        <v>3</v>
      </c>
      <c r="X78" t="str">
        <f t="shared" si="18"/>
        <v>012-006</v>
      </c>
      <c r="Y78" t="str">
        <f t="shared" si="19"/>
        <v>016-011</v>
      </c>
    </row>
    <row r="79" spans="1:25" x14ac:dyDescent="0.35">
      <c r="A79">
        <v>69</v>
      </c>
      <c r="B79" t="s">
        <v>332</v>
      </c>
      <c r="C79">
        <v>7</v>
      </c>
      <c r="D79">
        <v>43</v>
      </c>
      <c r="E79" t="s">
        <v>73</v>
      </c>
      <c r="F79" t="s">
        <v>333</v>
      </c>
      <c r="G79">
        <v>460</v>
      </c>
      <c r="H79">
        <v>38</v>
      </c>
      <c r="I79">
        <v>12</v>
      </c>
      <c r="J79">
        <v>21</v>
      </c>
      <c r="K79">
        <v>1165</v>
      </c>
      <c r="L79" s="7">
        <v>0.455793991416309</v>
      </c>
      <c r="M79" s="8">
        <f t="shared" si="12"/>
        <v>0.53901772862059771</v>
      </c>
      <c r="N79">
        <f t="shared" si="12"/>
        <v>-0.65430297045621222</v>
      </c>
      <c r="O79">
        <f t="shared" si="12"/>
        <v>-0.27451714208266553</v>
      </c>
      <c r="P79">
        <f t="shared" si="12"/>
        <v>-0.25852738027200323</v>
      </c>
      <c r="Q79">
        <f t="shared" si="12"/>
        <v>9.1761116222171854E-2</v>
      </c>
      <c r="R79" s="9">
        <f t="shared" si="12"/>
        <v>5.0236967677030682E-2</v>
      </c>
      <c r="S79">
        <f t="shared" si="13"/>
        <v>5.9627311951873665</v>
      </c>
      <c r="T79">
        <f t="shared" si="14"/>
        <v>1.5942686752044093</v>
      </c>
      <c r="U79">
        <f t="shared" si="15"/>
        <v>3.1434817441447334</v>
      </c>
      <c r="V79" s="8">
        <f t="shared" si="16"/>
        <v>1.5942686752044093</v>
      </c>
      <c r="W79">
        <f t="shared" si="17"/>
        <v>2</v>
      </c>
      <c r="X79" t="str">
        <f t="shared" si="18"/>
        <v>012-007</v>
      </c>
      <c r="Y79" t="str">
        <f t="shared" si="19"/>
        <v>016-006</v>
      </c>
    </row>
    <row r="80" spans="1:25" x14ac:dyDescent="0.35">
      <c r="A80">
        <v>70</v>
      </c>
      <c r="B80" t="s">
        <v>332</v>
      </c>
      <c r="C80">
        <v>7</v>
      </c>
      <c r="D80">
        <v>43</v>
      </c>
      <c r="E80" t="s">
        <v>74</v>
      </c>
      <c r="F80" t="s">
        <v>333</v>
      </c>
      <c r="G80">
        <v>530</v>
      </c>
      <c r="H80">
        <v>54</v>
      </c>
      <c r="I80">
        <v>56</v>
      </c>
      <c r="J80">
        <v>69</v>
      </c>
      <c r="K80">
        <v>964</v>
      </c>
      <c r="L80" s="7">
        <v>0.73547717842323657</v>
      </c>
      <c r="M80" s="8">
        <f t="shared" si="12"/>
        <v>0.89329044351413567</v>
      </c>
      <c r="N80">
        <f t="shared" si="12"/>
        <v>-0.49001610437198878</v>
      </c>
      <c r="O80">
        <f t="shared" si="12"/>
        <v>2.0247183939203155</v>
      </c>
      <c r="P80">
        <f t="shared" si="12"/>
        <v>2.4148037834140395</v>
      </c>
      <c r="Q80">
        <f t="shared" si="12"/>
        <v>-0.25335674020075905</v>
      </c>
      <c r="R80" s="9">
        <f t="shared" si="12"/>
        <v>2.5307560412882535</v>
      </c>
      <c r="S80">
        <f t="shared" si="13"/>
        <v>10.732351925209048</v>
      </c>
      <c r="T80">
        <f t="shared" si="14"/>
        <v>19.084081348095509</v>
      </c>
      <c r="U80">
        <f t="shared" si="15"/>
        <v>27.367481218428317</v>
      </c>
      <c r="V80" s="8">
        <f t="shared" si="16"/>
        <v>10.732351925209048</v>
      </c>
      <c r="W80">
        <f t="shared" si="17"/>
        <v>1</v>
      </c>
      <c r="X80" t="str">
        <f t="shared" si="18"/>
        <v>012-008</v>
      </c>
      <c r="Y80" t="str">
        <f t="shared" si="19"/>
        <v>028-015</v>
      </c>
    </row>
    <row r="81" spans="1:25" x14ac:dyDescent="0.35">
      <c r="A81">
        <v>71</v>
      </c>
      <c r="B81" t="s">
        <v>332</v>
      </c>
      <c r="C81">
        <v>7</v>
      </c>
      <c r="D81">
        <v>43</v>
      </c>
      <c r="E81" t="s">
        <v>75</v>
      </c>
      <c r="F81" t="s">
        <v>333</v>
      </c>
      <c r="G81">
        <v>484</v>
      </c>
      <c r="H81">
        <v>70</v>
      </c>
      <c r="I81">
        <v>32</v>
      </c>
      <c r="J81">
        <v>19</v>
      </c>
      <c r="K81">
        <v>1292</v>
      </c>
      <c r="L81" s="7">
        <v>0.46826625386996906</v>
      </c>
      <c r="M81" s="8">
        <f t="shared" si="12"/>
        <v>0.66048265944123929</v>
      </c>
      <c r="N81">
        <f t="shared" si="12"/>
        <v>-0.32572923828776545</v>
      </c>
      <c r="O81">
        <f t="shared" si="12"/>
        <v>0.7705899197368713</v>
      </c>
      <c r="P81">
        <f t="shared" si="12"/>
        <v>-0.36991617875892169</v>
      </c>
      <c r="Q81">
        <f t="shared" si="12"/>
        <v>0.30982065734511827</v>
      </c>
      <c r="R81" s="9">
        <f t="shared" si="12"/>
        <v>0.16085385973433763</v>
      </c>
      <c r="S81">
        <f t="shared" si="13"/>
        <v>2.9650334111844185</v>
      </c>
      <c r="T81">
        <f t="shared" si="14"/>
        <v>2.0922355662885201</v>
      </c>
      <c r="U81">
        <f t="shared" si="15"/>
        <v>6.1539460653289515</v>
      </c>
      <c r="V81" s="8">
        <f t="shared" si="16"/>
        <v>2.0922355662885201</v>
      </c>
      <c r="W81">
        <f t="shared" si="17"/>
        <v>2</v>
      </c>
      <c r="X81" t="str">
        <f t="shared" si="18"/>
        <v>012-009</v>
      </c>
      <c r="Y81" t="str">
        <f t="shared" si="19"/>
        <v>016-006</v>
      </c>
    </row>
    <row r="82" spans="1:25" x14ac:dyDescent="0.35">
      <c r="A82">
        <v>72</v>
      </c>
      <c r="B82" t="s">
        <v>332</v>
      </c>
      <c r="C82">
        <v>7</v>
      </c>
      <c r="D82">
        <v>43</v>
      </c>
      <c r="E82" t="s">
        <v>76</v>
      </c>
      <c r="F82" t="s">
        <v>333</v>
      </c>
      <c r="G82">
        <v>349</v>
      </c>
      <c r="H82">
        <v>57</v>
      </c>
      <c r="I82">
        <v>31</v>
      </c>
      <c r="J82">
        <v>41</v>
      </c>
      <c r="K82">
        <v>1121</v>
      </c>
      <c r="L82" s="7">
        <v>0.42640499553969669</v>
      </c>
      <c r="M82" s="8">
        <f t="shared" si="12"/>
        <v>-2.2757576424869603E-2</v>
      </c>
      <c r="N82">
        <f t="shared" si="12"/>
        <v>-0.45921231698119691</v>
      </c>
      <c r="O82">
        <f t="shared" si="12"/>
        <v>0.71833456664589446</v>
      </c>
      <c r="P82">
        <f t="shared" si="12"/>
        <v>0.85536060459718122</v>
      </c>
      <c r="Q82">
        <f t="shared" si="12"/>
        <v>1.6212928746505387E-2</v>
      </c>
      <c r="R82" s="9">
        <f t="shared" si="12"/>
        <v>-0.21041497070499557</v>
      </c>
      <c r="S82">
        <f t="shared" si="13"/>
        <v>3.2271530805254409</v>
      </c>
      <c r="T82">
        <f t="shared" si="14"/>
        <v>1.8029433632748488</v>
      </c>
      <c r="U82">
        <f t="shared" si="15"/>
        <v>5.5325854411956481</v>
      </c>
      <c r="V82" s="8">
        <f t="shared" si="16"/>
        <v>1.8029433632748488</v>
      </c>
      <c r="W82">
        <f t="shared" si="17"/>
        <v>2</v>
      </c>
      <c r="X82" t="str">
        <f t="shared" si="18"/>
        <v>012-010</v>
      </c>
      <c r="Y82" t="str">
        <f t="shared" si="19"/>
        <v>016-006</v>
      </c>
    </row>
    <row r="83" spans="1:25" x14ac:dyDescent="0.35">
      <c r="A83">
        <v>73</v>
      </c>
      <c r="B83" t="s">
        <v>332</v>
      </c>
      <c r="C83">
        <v>7</v>
      </c>
      <c r="D83">
        <v>43</v>
      </c>
      <c r="E83" t="s">
        <v>77</v>
      </c>
      <c r="F83" t="s">
        <v>333</v>
      </c>
      <c r="G83">
        <v>200</v>
      </c>
      <c r="H83">
        <v>43</v>
      </c>
      <c r="I83">
        <v>10</v>
      </c>
      <c r="J83">
        <v>1</v>
      </c>
      <c r="K83">
        <v>702</v>
      </c>
      <c r="L83" s="7">
        <v>0.36182336182336183</v>
      </c>
      <c r="M83" s="8">
        <f t="shared" si="12"/>
        <v>-0.7768523552696861</v>
      </c>
      <c r="N83">
        <f t="shared" si="12"/>
        <v>-0.60296332480489234</v>
      </c>
      <c r="O83">
        <f t="shared" si="12"/>
        <v>-0.37902784826461922</v>
      </c>
      <c r="P83">
        <f t="shared" si="12"/>
        <v>-1.3724153651411877</v>
      </c>
      <c r="Q83">
        <f t="shared" si="12"/>
        <v>-0.70321185653313667</v>
      </c>
      <c r="R83" s="9">
        <f t="shared" si="12"/>
        <v>-0.78319153247370243</v>
      </c>
      <c r="S83">
        <f t="shared" si="13"/>
        <v>14.577886746642934</v>
      </c>
      <c r="T83">
        <f t="shared" si="14"/>
        <v>6.1057027653461162</v>
      </c>
      <c r="U83">
        <f t="shared" si="15"/>
        <v>1.160609208802488</v>
      </c>
      <c r="V83" s="8">
        <f t="shared" si="16"/>
        <v>1.160609208802488</v>
      </c>
      <c r="W83">
        <f t="shared" si="17"/>
        <v>3</v>
      </c>
      <c r="X83" t="str">
        <f t="shared" si="18"/>
        <v>012-011</v>
      </c>
      <c r="Y83" t="str">
        <f t="shared" si="19"/>
        <v>016-011</v>
      </c>
    </row>
    <row r="84" spans="1:25" x14ac:dyDescent="0.35">
      <c r="A84">
        <v>74</v>
      </c>
      <c r="B84" t="s">
        <v>332</v>
      </c>
      <c r="C84">
        <v>7</v>
      </c>
      <c r="D84">
        <v>45</v>
      </c>
      <c r="E84" t="s">
        <v>78</v>
      </c>
      <c r="F84" t="s">
        <v>333</v>
      </c>
      <c r="G84">
        <v>383</v>
      </c>
      <c r="H84">
        <v>66</v>
      </c>
      <c r="I84">
        <v>14</v>
      </c>
      <c r="J84">
        <v>33</v>
      </c>
      <c r="K84">
        <v>1042</v>
      </c>
      <c r="L84" s="7">
        <v>0.47600767754318618</v>
      </c>
      <c r="M84" s="8">
        <f t="shared" si="12"/>
        <v>0.14931774223770597</v>
      </c>
      <c r="N84">
        <f t="shared" si="12"/>
        <v>-0.3668009548088213</v>
      </c>
      <c r="O84">
        <f t="shared" si="12"/>
        <v>-0.17000643590071185</v>
      </c>
      <c r="P84">
        <f t="shared" si="12"/>
        <v>0.40980541064950743</v>
      </c>
      <c r="Q84">
        <f t="shared" si="12"/>
        <v>-0.11943040785753214</v>
      </c>
      <c r="R84" s="9">
        <f t="shared" si="12"/>
        <v>0.22951279230665875</v>
      </c>
      <c r="S84">
        <f t="shared" si="13"/>
        <v>4.4897583793157603</v>
      </c>
      <c r="T84">
        <f t="shared" si="14"/>
        <v>1.1220745645697501</v>
      </c>
      <c r="U84">
        <f t="shared" si="15"/>
        <v>3.0146327751808024</v>
      </c>
      <c r="V84" s="8">
        <f t="shared" si="16"/>
        <v>1.1220745645697501</v>
      </c>
      <c r="W84">
        <f t="shared" si="17"/>
        <v>2</v>
      </c>
      <c r="X84" t="str">
        <f t="shared" si="18"/>
        <v>012-012</v>
      </c>
      <c r="Y84" t="str">
        <f t="shared" si="19"/>
        <v>016-006</v>
      </c>
    </row>
    <row r="85" spans="1:25" x14ac:dyDescent="0.35">
      <c r="A85">
        <v>75</v>
      </c>
      <c r="B85" t="s">
        <v>332</v>
      </c>
      <c r="C85">
        <v>3</v>
      </c>
      <c r="D85">
        <v>41</v>
      </c>
      <c r="E85" t="s">
        <v>79</v>
      </c>
      <c r="F85" t="s">
        <v>333</v>
      </c>
      <c r="G85">
        <v>429</v>
      </c>
      <c r="H85">
        <v>43</v>
      </c>
      <c r="I85">
        <v>81</v>
      </c>
      <c r="J85">
        <v>36</v>
      </c>
      <c r="K85">
        <v>859</v>
      </c>
      <c r="L85" s="7">
        <v>0.68568102444703138</v>
      </c>
      <c r="M85" s="8">
        <f t="shared" si="12"/>
        <v>0.38212552631060231</v>
      </c>
      <c r="N85">
        <f t="shared" si="12"/>
        <v>-0.60296332480489234</v>
      </c>
      <c r="O85">
        <f t="shared" si="12"/>
        <v>3.3311022211947363</v>
      </c>
      <c r="P85">
        <f t="shared" si="12"/>
        <v>0.57688860837988509</v>
      </c>
      <c r="Q85">
        <f t="shared" si="12"/>
        <v>-0.43364218758587225</v>
      </c>
      <c r="R85" s="9">
        <f t="shared" si="12"/>
        <v>2.0891123692022413</v>
      </c>
      <c r="S85">
        <f t="shared" si="13"/>
        <v>10.747536566219862</v>
      </c>
      <c r="T85">
        <f t="shared" si="14"/>
        <v>19.645554370062492</v>
      </c>
      <c r="U85">
        <f t="shared" si="15"/>
        <v>24.894612822146865</v>
      </c>
      <c r="V85" s="8">
        <f t="shared" si="16"/>
        <v>10.747536566219862</v>
      </c>
      <c r="W85">
        <f t="shared" si="17"/>
        <v>1</v>
      </c>
      <c r="X85" t="str">
        <f t="shared" si="18"/>
        <v>013-001</v>
      </c>
      <c r="Y85" t="str">
        <f t="shared" si="19"/>
        <v>028-015</v>
      </c>
    </row>
    <row r="86" spans="1:25" x14ac:dyDescent="0.35">
      <c r="A86">
        <v>76</v>
      </c>
      <c r="B86" t="s">
        <v>332</v>
      </c>
      <c r="C86">
        <v>3</v>
      </c>
      <c r="D86">
        <v>40</v>
      </c>
      <c r="E86" t="s">
        <v>80</v>
      </c>
      <c r="F86" t="s">
        <v>333</v>
      </c>
      <c r="G86">
        <v>430</v>
      </c>
      <c r="H86">
        <v>46</v>
      </c>
      <c r="I86">
        <v>21</v>
      </c>
      <c r="J86">
        <v>31</v>
      </c>
      <c r="K86">
        <v>916</v>
      </c>
      <c r="L86" s="7">
        <v>0.57641921397379914</v>
      </c>
      <c r="M86" s="8">
        <f t="shared" si="12"/>
        <v>0.38718656509479571</v>
      </c>
      <c r="N86">
        <f t="shared" si="12"/>
        <v>-0.57215953741410053</v>
      </c>
      <c r="O86">
        <f t="shared" si="12"/>
        <v>0.19578103573612604</v>
      </c>
      <c r="P86">
        <f t="shared" si="12"/>
        <v>0.29841661216258897</v>
      </c>
      <c r="Q86">
        <f t="shared" si="12"/>
        <v>-0.33577294471966795</v>
      </c>
      <c r="R86" s="9">
        <f t="shared" si="12"/>
        <v>1.1200658998861079</v>
      </c>
      <c r="S86">
        <f t="shared" si="13"/>
        <v>4.9501119428707696</v>
      </c>
      <c r="T86">
        <f t="shared" si="14"/>
        <v>3.7106167921502338</v>
      </c>
      <c r="U86">
        <f t="shared" si="15"/>
        <v>5.1607581837266086</v>
      </c>
      <c r="V86" s="8">
        <f t="shared" si="16"/>
        <v>3.7106167921502338</v>
      </c>
      <c r="W86">
        <f t="shared" si="17"/>
        <v>2</v>
      </c>
      <c r="X86" t="str">
        <f t="shared" si="18"/>
        <v>013-002</v>
      </c>
      <c r="Y86" t="str">
        <f t="shared" si="19"/>
        <v>016-006</v>
      </c>
    </row>
    <row r="87" spans="1:25" x14ac:dyDescent="0.35">
      <c r="A87">
        <v>77</v>
      </c>
      <c r="B87" t="s">
        <v>332</v>
      </c>
      <c r="C87">
        <v>3</v>
      </c>
      <c r="D87">
        <v>40</v>
      </c>
      <c r="E87" t="s">
        <v>81</v>
      </c>
      <c r="F87" t="s">
        <v>333</v>
      </c>
      <c r="G87">
        <v>727</v>
      </c>
      <c r="H87">
        <v>71</v>
      </c>
      <c r="I87">
        <v>22</v>
      </c>
      <c r="J87">
        <v>44</v>
      </c>
      <c r="K87">
        <v>1511</v>
      </c>
      <c r="L87" s="7">
        <v>0.57180675049635998</v>
      </c>
      <c r="M87" s="8">
        <f t="shared" si="12"/>
        <v>1.8903150840002352</v>
      </c>
      <c r="N87">
        <f t="shared" si="12"/>
        <v>-0.31546130915750148</v>
      </c>
      <c r="O87">
        <f t="shared" si="12"/>
        <v>0.24803638882710288</v>
      </c>
      <c r="P87">
        <f t="shared" si="12"/>
        <v>1.0224438023275588</v>
      </c>
      <c r="Q87">
        <f t="shared" si="12"/>
        <v>0.68584459046264001</v>
      </c>
      <c r="R87" s="9">
        <f t="shared" si="12"/>
        <v>1.0791578147253094</v>
      </c>
      <c r="S87">
        <f t="shared" si="13"/>
        <v>4.2898052274094853</v>
      </c>
      <c r="T87">
        <f t="shared" si="14"/>
        <v>5.9850250450088858</v>
      </c>
      <c r="U87">
        <f t="shared" si="15"/>
        <v>14.993069118069752</v>
      </c>
      <c r="V87" s="8">
        <f t="shared" si="16"/>
        <v>4.2898052274094853</v>
      </c>
      <c r="W87">
        <f t="shared" si="17"/>
        <v>1</v>
      </c>
      <c r="X87" t="str">
        <f t="shared" si="18"/>
        <v>013-003</v>
      </c>
      <c r="Y87" t="str">
        <f t="shared" si="19"/>
        <v>028-015</v>
      </c>
    </row>
    <row r="88" spans="1:25" x14ac:dyDescent="0.35">
      <c r="A88">
        <v>78</v>
      </c>
      <c r="B88" t="s">
        <v>332</v>
      </c>
      <c r="C88">
        <v>3</v>
      </c>
      <c r="D88">
        <v>40</v>
      </c>
      <c r="E88" t="s">
        <v>82</v>
      </c>
      <c r="F88" t="s">
        <v>333</v>
      </c>
      <c r="G88">
        <v>409</v>
      </c>
      <c r="H88">
        <v>41</v>
      </c>
      <c r="I88">
        <v>21</v>
      </c>
      <c r="J88">
        <v>25</v>
      </c>
      <c r="K88">
        <v>819</v>
      </c>
      <c r="L88" s="7">
        <v>0.60561660561660557</v>
      </c>
      <c r="M88" s="8">
        <f t="shared" si="12"/>
        <v>0.28090475062673437</v>
      </c>
      <c r="N88">
        <f t="shared" si="12"/>
        <v>-0.62349918306542029</v>
      </c>
      <c r="O88">
        <f t="shared" si="12"/>
        <v>0.19578103573612604</v>
      </c>
      <c r="P88">
        <f t="shared" si="12"/>
        <v>-3.5749783298166353E-2</v>
      </c>
      <c r="Q88">
        <f t="shared" si="12"/>
        <v>-0.50232235801829628</v>
      </c>
      <c r="R88" s="9">
        <f t="shared" si="12"/>
        <v>1.3790184942295225</v>
      </c>
      <c r="S88">
        <f t="shared" si="13"/>
        <v>6.4090080698375012</v>
      </c>
      <c r="T88">
        <f t="shared" si="14"/>
        <v>5.0231078149198112</v>
      </c>
      <c r="U88">
        <f t="shared" si="15"/>
        <v>5.0850787157463895</v>
      </c>
      <c r="V88" s="8">
        <f t="shared" si="16"/>
        <v>5.0231078149198112</v>
      </c>
      <c r="W88">
        <f t="shared" si="17"/>
        <v>2</v>
      </c>
      <c r="X88" t="str">
        <f t="shared" si="18"/>
        <v>013-004</v>
      </c>
      <c r="Y88" t="str">
        <f t="shared" si="19"/>
        <v>016-006</v>
      </c>
    </row>
    <row r="89" spans="1:25" x14ac:dyDescent="0.35">
      <c r="A89">
        <v>79</v>
      </c>
      <c r="B89" t="s">
        <v>332</v>
      </c>
      <c r="C89">
        <v>3</v>
      </c>
      <c r="D89">
        <v>40</v>
      </c>
      <c r="E89" t="s">
        <v>83</v>
      </c>
      <c r="F89" t="s">
        <v>333</v>
      </c>
      <c r="G89">
        <v>276</v>
      </c>
      <c r="H89">
        <v>40</v>
      </c>
      <c r="I89">
        <v>19</v>
      </c>
      <c r="J89">
        <v>11</v>
      </c>
      <c r="K89">
        <v>635</v>
      </c>
      <c r="L89" s="7">
        <v>0.54488188976377949</v>
      </c>
      <c r="M89" s="8">
        <f t="shared" si="12"/>
        <v>-0.39221340767098772</v>
      </c>
      <c r="N89">
        <f t="shared" si="12"/>
        <v>-0.63376711219568427</v>
      </c>
      <c r="O89">
        <f t="shared" si="12"/>
        <v>9.1270329554172358E-2</v>
      </c>
      <c r="P89">
        <f t="shared" si="12"/>
        <v>-0.81547137270659542</v>
      </c>
      <c r="Q89">
        <f t="shared" si="12"/>
        <v>-0.81825114200744697</v>
      </c>
      <c r="R89" s="9">
        <f t="shared" si="12"/>
        <v>0.84036036924340607</v>
      </c>
      <c r="S89">
        <f t="shared" si="13"/>
        <v>9.560504738561507</v>
      </c>
      <c r="T89">
        <f t="shared" si="14"/>
        <v>5.5817733389170723</v>
      </c>
      <c r="U89">
        <f t="shared" si="15"/>
        <v>2.1198821848163076</v>
      </c>
      <c r="V89" s="8">
        <f t="shared" si="16"/>
        <v>2.1198821848163076</v>
      </c>
      <c r="W89">
        <f t="shared" si="17"/>
        <v>3</v>
      </c>
      <c r="X89" t="str">
        <f t="shared" si="18"/>
        <v>013-005</v>
      </c>
      <c r="Y89" t="str">
        <f t="shared" si="19"/>
        <v>016-011</v>
      </c>
    </row>
    <row r="90" spans="1:25" x14ac:dyDescent="0.35">
      <c r="A90">
        <v>80</v>
      </c>
      <c r="B90" t="s">
        <v>332</v>
      </c>
      <c r="C90">
        <v>7</v>
      </c>
      <c r="D90">
        <v>40</v>
      </c>
      <c r="E90" t="s">
        <v>84</v>
      </c>
      <c r="F90" t="s">
        <v>333</v>
      </c>
      <c r="G90">
        <v>194</v>
      </c>
      <c r="H90">
        <v>16</v>
      </c>
      <c r="I90">
        <v>5</v>
      </c>
      <c r="J90">
        <v>15</v>
      </c>
      <c r="K90">
        <v>525</v>
      </c>
      <c r="L90" s="7">
        <v>0.43809523809523809</v>
      </c>
      <c r="M90" s="8">
        <f t="shared" si="12"/>
        <v>-0.80721858797484647</v>
      </c>
      <c r="N90">
        <f t="shared" si="12"/>
        <v>-0.88019741132201934</v>
      </c>
      <c r="O90">
        <f t="shared" si="12"/>
        <v>-0.64030461371950342</v>
      </c>
      <c r="P90">
        <f t="shared" si="12"/>
        <v>-0.59269377573275861</v>
      </c>
      <c r="Q90">
        <f t="shared" si="12"/>
        <v>-1.0071216106966132</v>
      </c>
      <c r="R90" s="9">
        <f t="shared" si="12"/>
        <v>-0.10673383797589876</v>
      </c>
      <c r="S90">
        <f t="shared" si="13"/>
        <v>13.596814314656854</v>
      </c>
      <c r="T90">
        <f t="shared" si="14"/>
        <v>5.6418510402353723</v>
      </c>
      <c r="U90">
        <f t="shared" si="15"/>
        <v>0.10820437446554916</v>
      </c>
      <c r="V90" s="8">
        <f t="shared" si="16"/>
        <v>0.10820437446554916</v>
      </c>
      <c r="W90">
        <f t="shared" si="17"/>
        <v>3</v>
      </c>
      <c r="X90" t="str">
        <f t="shared" si="18"/>
        <v>013-006</v>
      </c>
      <c r="Y90" t="str">
        <f t="shared" si="19"/>
        <v>016-011</v>
      </c>
    </row>
    <row r="91" spans="1:25" x14ac:dyDescent="0.35">
      <c r="A91">
        <v>81</v>
      </c>
      <c r="B91" t="s">
        <v>332</v>
      </c>
      <c r="C91">
        <v>7</v>
      </c>
      <c r="D91">
        <v>40</v>
      </c>
      <c r="E91" t="s">
        <v>85</v>
      </c>
      <c r="F91" t="s">
        <v>333</v>
      </c>
      <c r="G91">
        <v>359</v>
      </c>
      <c r="H91">
        <v>68</v>
      </c>
      <c r="I91">
        <v>12</v>
      </c>
      <c r="J91">
        <v>62</v>
      </c>
      <c r="K91">
        <v>1245</v>
      </c>
      <c r="L91" s="7">
        <v>0.40240963855421685</v>
      </c>
      <c r="M91" s="8">
        <f t="shared" si="12"/>
        <v>2.7852811417064388E-2</v>
      </c>
      <c r="N91">
        <f t="shared" si="12"/>
        <v>-0.34626509654829335</v>
      </c>
      <c r="O91">
        <f t="shared" si="12"/>
        <v>-0.27451714208266553</v>
      </c>
      <c r="P91">
        <f t="shared" si="12"/>
        <v>2.0249429887098249</v>
      </c>
      <c r="Q91">
        <f t="shared" si="12"/>
        <v>0.22912145708701998</v>
      </c>
      <c r="R91" s="9">
        <f t="shared" si="12"/>
        <v>-0.42323055435721818</v>
      </c>
      <c r="S91">
        <f t="shared" si="13"/>
        <v>6.5790763506520653</v>
      </c>
      <c r="T91">
        <f t="shared" si="14"/>
        <v>3.4546739888447822</v>
      </c>
      <c r="U91">
        <f t="shared" si="15"/>
        <v>8.8324318741441949</v>
      </c>
      <c r="V91" s="8">
        <f t="shared" si="16"/>
        <v>3.4546739888447822</v>
      </c>
      <c r="W91">
        <f t="shared" si="17"/>
        <v>2</v>
      </c>
      <c r="X91" t="str">
        <f t="shared" si="18"/>
        <v>013-007</v>
      </c>
      <c r="Y91" t="str">
        <f t="shared" si="19"/>
        <v>016-006</v>
      </c>
    </row>
    <row r="92" spans="1:25" x14ac:dyDescent="0.35">
      <c r="A92">
        <v>82</v>
      </c>
      <c r="B92" t="s">
        <v>332</v>
      </c>
      <c r="C92">
        <v>7</v>
      </c>
      <c r="D92">
        <v>40</v>
      </c>
      <c r="E92" t="s">
        <v>86</v>
      </c>
      <c r="F92" t="s">
        <v>333</v>
      </c>
      <c r="G92">
        <v>496</v>
      </c>
      <c r="H92">
        <v>81</v>
      </c>
      <c r="I92">
        <v>12</v>
      </c>
      <c r="J92">
        <v>24</v>
      </c>
      <c r="K92">
        <v>1478</v>
      </c>
      <c r="L92" s="7">
        <v>0.41474966170500677</v>
      </c>
      <c r="M92" s="8">
        <f t="shared" si="12"/>
        <v>0.72121512485156003</v>
      </c>
      <c r="N92">
        <f t="shared" si="12"/>
        <v>-0.21278201785486189</v>
      </c>
      <c r="O92">
        <f t="shared" si="12"/>
        <v>-0.27451714208266553</v>
      </c>
      <c r="P92">
        <f t="shared" si="12"/>
        <v>-9.1444182541625577E-2</v>
      </c>
      <c r="Q92">
        <f t="shared" si="12"/>
        <v>0.62918344985589014</v>
      </c>
      <c r="R92" s="9">
        <f t="shared" si="12"/>
        <v>-0.31378649687949695</v>
      </c>
      <c r="S92">
        <f t="shared" si="13"/>
        <v>4.5271131468231962</v>
      </c>
      <c r="T92">
        <f t="shared" si="14"/>
        <v>0.68405324729108852</v>
      </c>
      <c r="U92">
        <f t="shared" si="15"/>
        <v>5.2215038468865025</v>
      </c>
      <c r="V92" s="8">
        <f t="shared" si="16"/>
        <v>0.68405324729108852</v>
      </c>
      <c r="W92">
        <f t="shared" si="17"/>
        <v>2</v>
      </c>
      <c r="X92" t="str">
        <f t="shared" si="18"/>
        <v>013-008</v>
      </c>
      <c r="Y92" t="str">
        <f t="shared" si="19"/>
        <v>016-006</v>
      </c>
    </row>
    <row r="93" spans="1:25" x14ac:dyDescent="0.35">
      <c r="A93">
        <v>83</v>
      </c>
      <c r="B93" t="s">
        <v>332</v>
      </c>
      <c r="C93">
        <v>7</v>
      </c>
      <c r="D93">
        <v>40</v>
      </c>
      <c r="E93" t="s">
        <v>87</v>
      </c>
      <c r="F93" t="s">
        <v>333</v>
      </c>
      <c r="G93">
        <v>197</v>
      </c>
      <c r="H93">
        <v>96</v>
      </c>
      <c r="I93">
        <v>7</v>
      </c>
      <c r="J93">
        <v>41</v>
      </c>
      <c r="K93">
        <v>877</v>
      </c>
      <c r="L93" s="7">
        <v>0.38882554161915622</v>
      </c>
      <c r="M93" s="8">
        <f t="shared" si="12"/>
        <v>-0.79203547162226628</v>
      </c>
      <c r="N93">
        <f t="shared" si="12"/>
        <v>-5.876308090090248E-2</v>
      </c>
      <c r="O93">
        <f t="shared" si="12"/>
        <v>-0.53579390753754974</v>
      </c>
      <c r="P93">
        <f t="shared" si="12"/>
        <v>0.85536060459718122</v>
      </c>
      <c r="Q93">
        <f t="shared" si="12"/>
        <v>-0.40273611089128142</v>
      </c>
      <c r="R93" s="9">
        <f t="shared" si="12"/>
        <v>-0.54370834176303395</v>
      </c>
      <c r="S93">
        <f t="shared" si="13"/>
        <v>8.1881817809183932</v>
      </c>
      <c r="T93">
        <f t="shared" si="14"/>
        <v>2.3741139866213379</v>
      </c>
      <c r="U93">
        <f t="shared" si="15"/>
        <v>2.6349799825863007</v>
      </c>
      <c r="V93" s="8">
        <f t="shared" si="16"/>
        <v>2.3741139866213379</v>
      </c>
      <c r="W93">
        <f t="shared" si="17"/>
        <v>2</v>
      </c>
      <c r="X93" t="str">
        <f t="shared" si="18"/>
        <v>013-009</v>
      </c>
      <c r="Y93" t="str">
        <f t="shared" si="19"/>
        <v>016-006</v>
      </c>
    </row>
    <row r="94" spans="1:25" x14ac:dyDescent="0.35">
      <c r="A94">
        <v>84</v>
      </c>
      <c r="B94" t="s">
        <v>332</v>
      </c>
      <c r="C94">
        <v>7</v>
      </c>
      <c r="D94">
        <v>40</v>
      </c>
      <c r="E94" t="s">
        <v>88</v>
      </c>
      <c r="F94" t="s">
        <v>333</v>
      </c>
      <c r="G94">
        <v>488</v>
      </c>
      <c r="H94">
        <v>94</v>
      </c>
      <c r="I94">
        <v>14</v>
      </c>
      <c r="J94">
        <v>65</v>
      </c>
      <c r="K94">
        <v>1312</v>
      </c>
      <c r="L94" s="7">
        <v>0.50381097560975607</v>
      </c>
      <c r="M94" s="8">
        <f t="shared" si="12"/>
        <v>0.68072681457801287</v>
      </c>
      <c r="N94">
        <f t="shared" si="12"/>
        <v>-7.9298939161430396E-2</v>
      </c>
      <c r="O94">
        <f t="shared" si="12"/>
        <v>-0.17000643590071185</v>
      </c>
      <c r="P94">
        <f t="shared" si="12"/>
        <v>2.1920261864402026</v>
      </c>
      <c r="Q94">
        <f t="shared" si="12"/>
        <v>0.34416074256133028</v>
      </c>
      <c r="R94" s="9">
        <f t="shared" si="12"/>
        <v>0.47610112641955765</v>
      </c>
      <c r="S94">
        <f t="shared" si="13"/>
        <v>5.0287526387418824</v>
      </c>
      <c r="T94">
        <f t="shared" si="14"/>
        <v>4.6700772512003477</v>
      </c>
      <c r="U94">
        <f t="shared" si="15"/>
        <v>12.315036772877789</v>
      </c>
      <c r="V94" s="8">
        <f t="shared" si="16"/>
        <v>4.6700772512003477</v>
      </c>
      <c r="W94">
        <f t="shared" si="17"/>
        <v>2</v>
      </c>
      <c r="X94" t="str">
        <f t="shared" si="18"/>
        <v>013-010</v>
      </c>
      <c r="Y94" t="str">
        <f t="shared" si="19"/>
        <v>016-006</v>
      </c>
    </row>
    <row r="95" spans="1:25" x14ac:dyDescent="0.35">
      <c r="A95">
        <v>85</v>
      </c>
      <c r="B95" t="s">
        <v>332</v>
      </c>
      <c r="C95">
        <v>7</v>
      </c>
      <c r="D95">
        <v>43</v>
      </c>
      <c r="E95" t="s">
        <v>89</v>
      </c>
      <c r="F95" t="s">
        <v>333</v>
      </c>
      <c r="G95">
        <v>762</v>
      </c>
      <c r="H95">
        <v>80</v>
      </c>
      <c r="I95">
        <v>45</v>
      </c>
      <c r="J95">
        <v>1</v>
      </c>
      <c r="K95">
        <v>1525</v>
      </c>
      <c r="L95" s="7">
        <v>0.58229508196721314</v>
      </c>
      <c r="M95" s="8">
        <f t="shared" si="12"/>
        <v>2.0674514414470044</v>
      </c>
      <c r="N95">
        <f t="shared" si="12"/>
        <v>-0.22304994698512584</v>
      </c>
      <c r="O95">
        <f t="shared" si="12"/>
        <v>1.4499095099195702</v>
      </c>
      <c r="P95">
        <f t="shared" si="12"/>
        <v>-1.3724153651411877</v>
      </c>
      <c r="Q95">
        <f t="shared" si="12"/>
        <v>0.70988265011398843</v>
      </c>
      <c r="R95" s="9">
        <f t="shared" si="12"/>
        <v>1.1721791598487961</v>
      </c>
      <c r="S95">
        <f t="shared" si="13"/>
        <v>8.1468172501344309</v>
      </c>
      <c r="T95">
        <f t="shared" si="14"/>
        <v>11.399285993163474</v>
      </c>
      <c r="U95">
        <f t="shared" si="15"/>
        <v>18.474601491191912</v>
      </c>
      <c r="V95" s="8">
        <f t="shared" si="16"/>
        <v>8.1468172501344309</v>
      </c>
      <c r="W95">
        <f t="shared" si="17"/>
        <v>1</v>
      </c>
      <c r="X95" t="str">
        <f t="shared" si="18"/>
        <v>013-011</v>
      </c>
      <c r="Y95" t="str">
        <f t="shared" si="19"/>
        <v>028-015</v>
      </c>
    </row>
    <row r="96" spans="1:25" x14ac:dyDescent="0.35">
      <c r="A96">
        <v>86</v>
      </c>
      <c r="B96" t="s">
        <v>332</v>
      </c>
      <c r="C96">
        <v>3</v>
      </c>
      <c r="D96">
        <v>40</v>
      </c>
      <c r="E96" t="s">
        <v>90</v>
      </c>
      <c r="F96" t="s">
        <v>333</v>
      </c>
      <c r="G96">
        <v>658</v>
      </c>
      <c r="H96">
        <v>69</v>
      </c>
      <c r="I96">
        <v>37</v>
      </c>
      <c r="J96">
        <v>19</v>
      </c>
      <c r="K96">
        <v>1219</v>
      </c>
      <c r="L96" s="7">
        <v>0.64232977850697293</v>
      </c>
      <c r="M96" s="8">
        <f t="shared" si="12"/>
        <v>1.5411034078908907</v>
      </c>
      <c r="N96">
        <f t="shared" si="12"/>
        <v>-0.33599716741802943</v>
      </c>
      <c r="O96">
        <f t="shared" si="12"/>
        <v>1.0318666851917555</v>
      </c>
      <c r="P96">
        <f t="shared" si="12"/>
        <v>-0.36991617875892169</v>
      </c>
      <c r="Q96">
        <f t="shared" si="12"/>
        <v>0.18447934630594434</v>
      </c>
      <c r="R96" s="9">
        <f t="shared" si="12"/>
        <v>1.7046287913014269</v>
      </c>
      <c r="S96">
        <f t="shared" si="13"/>
        <v>5.3874231684102352</v>
      </c>
      <c r="T96">
        <f t="shared" si="14"/>
        <v>8.319392389939404</v>
      </c>
      <c r="U96">
        <f t="shared" si="15"/>
        <v>13.706024214295971</v>
      </c>
      <c r="V96" s="8">
        <f t="shared" si="16"/>
        <v>5.3874231684102352</v>
      </c>
      <c r="W96">
        <f t="shared" si="17"/>
        <v>1</v>
      </c>
      <c r="X96" t="str">
        <f t="shared" si="18"/>
        <v>013-012</v>
      </c>
      <c r="Y96" t="str">
        <f t="shared" si="19"/>
        <v>028-015</v>
      </c>
    </row>
    <row r="97" spans="1:25" x14ac:dyDescent="0.35">
      <c r="A97">
        <v>87</v>
      </c>
      <c r="B97" t="s">
        <v>332</v>
      </c>
      <c r="C97">
        <v>7</v>
      </c>
      <c r="D97">
        <v>40</v>
      </c>
      <c r="E97" t="s">
        <v>91</v>
      </c>
      <c r="F97" t="s">
        <v>333</v>
      </c>
      <c r="G97">
        <v>46</v>
      </c>
      <c r="H97">
        <v>2</v>
      </c>
      <c r="I97">
        <v>0</v>
      </c>
      <c r="J97">
        <v>2</v>
      </c>
      <c r="K97">
        <v>71</v>
      </c>
      <c r="L97" s="7">
        <v>0.70422535211267601</v>
      </c>
      <c r="M97" s="8">
        <f t="shared" si="12"/>
        <v>-1.5562523280354694</v>
      </c>
      <c r="N97">
        <f t="shared" si="12"/>
        <v>-1.0239484191457147</v>
      </c>
      <c r="O97">
        <f t="shared" si="12"/>
        <v>-0.90158137917438763</v>
      </c>
      <c r="P97">
        <f t="shared" si="12"/>
        <v>-1.3167209658977284</v>
      </c>
      <c r="Q97">
        <f t="shared" si="12"/>
        <v>-1.7866415451046262</v>
      </c>
      <c r="R97" s="9">
        <f t="shared" si="12"/>
        <v>2.2535826005886865</v>
      </c>
      <c r="S97">
        <f t="shared" si="13"/>
        <v>27.004129228307356</v>
      </c>
      <c r="T97">
        <f t="shared" si="14"/>
        <v>19.993606978022324</v>
      </c>
      <c r="U97">
        <f t="shared" si="15"/>
        <v>8.3822220461616119</v>
      </c>
      <c r="V97" s="8">
        <f t="shared" si="16"/>
        <v>8.3822220461616119</v>
      </c>
      <c r="W97">
        <f t="shared" si="17"/>
        <v>3</v>
      </c>
      <c r="X97" t="str">
        <f t="shared" si="18"/>
        <v>013-013</v>
      </c>
      <c r="Y97" t="str">
        <f t="shared" si="19"/>
        <v>016-011</v>
      </c>
    </row>
    <row r="98" spans="1:25" x14ac:dyDescent="0.35">
      <c r="A98">
        <v>88</v>
      </c>
      <c r="B98" t="s">
        <v>332</v>
      </c>
      <c r="C98">
        <v>7</v>
      </c>
      <c r="D98">
        <v>40</v>
      </c>
      <c r="E98" t="s">
        <v>92</v>
      </c>
      <c r="F98" t="s">
        <v>333</v>
      </c>
      <c r="G98">
        <v>374</v>
      </c>
      <c r="H98">
        <v>45</v>
      </c>
      <c r="I98">
        <v>13</v>
      </c>
      <c r="J98">
        <v>18</v>
      </c>
      <c r="K98">
        <v>694</v>
      </c>
      <c r="L98" s="7">
        <v>0.64841498559077815</v>
      </c>
      <c r="M98" s="8">
        <f t="shared" si="12"/>
        <v>0.10376839317996538</v>
      </c>
      <c r="N98">
        <f t="shared" si="12"/>
        <v>-0.58242746654436439</v>
      </c>
      <c r="O98">
        <f t="shared" si="12"/>
        <v>-0.22226178899168869</v>
      </c>
      <c r="P98">
        <f t="shared" si="12"/>
        <v>-0.42561057800238089</v>
      </c>
      <c r="Q98">
        <f t="shared" si="12"/>
        <v>-0.7169478906196215</v>
      </c>
      <c r="R98" s="9">
        <f t="shared" si="12"/>
        <v>1.7585986863093779</v>
      </c>
      <c r="S98">
        <f t="shared" si="13"/>
        <v>9.749828138599776</v>
      </c>
      <c r="T98">
        <f t="shared" si="14"/>
        <v>7.2270102358385593</v>
      </c>
      <c r="U98">
        <f t="shared" si="15"/>
        <v>5.1392963286249476</v>
      </c>
      <c r="V98" s="8">
        <f t="shared" si="16"/>
        <v>5.1392963286249476</v>
      </c>
      <c r="W98">
        <f t="shared" si="17"/>
        <v>3</v>
      </c>
      <c r="X98" t="str">
        <f t="shared" si="18"/>
        <v>014-001</v>
      </c>
      <c r="Y98" t="str">
        <f t="shared" si="19"/>
        <v>016-011</v>
      </c>
    </row>
    <row r="99" spans="1:25" x14ac:dyDescent="0.35">
      <c r="A99">
        <v>89</v>
      </c>
      <c r="B99" t="s">
        <v>332</v>
      </c>
      <c r="C99">
        <v>7</v>
      </c>
      <c r="D99">
        <v>40</v>
      </c>
      <c r="E99" t="s">
        <v>93</v>
      </c>
      <c r="F99" t="s">
        <v>333</v>
      </c>
      <c r="G99">
        <v>239</v>
      </c>
      <c r="H99">
        <v>70</v>
      </c>
      <c r="I99">
        <v>31</v>
      </c>
      <c r="J99">
        <v>33</v>
      </c>
      <c r="K99">
        <v>637</v>
      </c>
      <c r="L99" s="7">
        <v>0.58555729984301408</v>
      </c>
      <c r="M99" s="8">
        <f t="shared" si="12"/>
        <v>-0.57947184268614349</v>
      </c>
      <c r="N99">
        <f t="shared" si="12"/>
        <v>-0.32572923828776545</v>
      </c>
      <c r="O99">
        <f t="shared" si="12"/>
        <v>0.71833456664589446</v>
      </c>
      <c r="P99">
        <f t="shared" si="12"/>
        <v>0.40980541064950743</v>
      </c>
      <c r="Q99">
        <f t="shared" si="12"/>
        <v>-0.81481713348582585</v>
      </c>
      <c r="R99" s="9">
        <f t="shared" si="12"/>
        <v>1.2011118738592357</v>
      </c>
      <c r="S99">
        <f t="shared" si="13"/>
        <v>6.2907486339737861</v>
      </c>
      <c r="T99">
        <f t="shared" si="14"/>
        <v>5.8188322574476281</v>
      </c>
      <c r="U99">
        <f t="shared" si="15"/>
        <v>5.2650936019787142</v>
      </c>
      <c r="V99" s="8">
        <f t="shared" si="16"/>
        <v>5.2650936019787142</v>
      </c>
      <c r="W99">
        <f t="shared" si="17"/>
        <v>3</v>
      </c>
      <c r="X99" t="str">
        <f t="shared" si="18"/>
        <v>014-002</v>
      </c>
      <c r="Y99" t="str">
        <f t="shared" si="19"/>
        <v>016-011</v>
      </c>
    </row>
    <row r="100" spans="1:25" x14ac:dyDescent="0.35">
      <c r="A100">
        <v>90</v>
      </c>
      <c r="B100" t="s">
        <v>332</v>
      </c>
      <c r="C100">
        <v>7</v>
      </c>
      <c r="D100" t="s">
        <v>334</v>
      </c>
      <c r="E100" t="s">
        <v>94</v>
      </c>
      <c r="F100" t="s">
        <v>333</v>
      </c>
      <c r="G100">
        <v>183</v>
      </c>
      <c r="H100">
        <v>24</v>
      </c>
      <c r="I100">
        <v>5</v>
      </c>
      <c r="J100">
        <v>11</v>
      </c>
      <c r="K100">
        <v>679</v>
      </c>
      <c r="L100" s="7">
        <v>0.32842415316642121</v>
      </c>
      <c r="M100" s="8">
        <f t="shared" si="12"/>
        <v>-0.86289001460097381</v>
      </c>
      <c r="N100">
        <f t="shared" si="12"/>
        <v>-0.79805397827990765</v>
      </c>
      <c r="O100">
        <f t="shared" si="12"/>
        <v>-0.64030461371950342</v>
      </c>
      <c r="P100">
        <f t="shared" si="12"/>
        <v>-0.81547137270659542</v>
      </c>
      <c r="Q100">
        <f t="shared" si="12"/>
        <v>-0.74270295453178059</v>
      </c>
      <c r="R100" s="9">
        <f t="shared" si="12"/>
        <v>-1.0794101754449377</v>
      </c>
      <c r="S100">
        <f t="shared" si="13"/>
        <v>15.180871109900384</v>
      </c>
      <c r="T100">
        <f t="shared" si="14"/>
        <v>5.7289128974810648</v>
      </c>
      <c r="U100">
        <f t="shared" si="15"/>
        <v>0.84262515529481585</v>
      </c>
      <c r="V100" s="8">
        <f t="shared" si="16"/>
        <v>0.84262515529481585</v>
      </c>
      <c r="W100">
        <f t="shared" si="17"/>
        <v>3</v>
      </c>
      <c r="X100" t="str">
        <f t="shared" si="18"/>
        <v>014-003</v>
      </c>
      <c r="Y100" t="str">
        <f t="shared" si="19"/>
        <v>016-011</v>
      </c>
    </row>
    <row r="101" spans="1:25" x14ac:dyDescent="0.35">
      <c r="A101">
        <v>91</v>
      </c>
      <c r="B101" t="s">
        <v>332</v>
      </c>
      <c r="C101">
        <v>7</v>
      </c>
      <c r="D101" t="s">
        <v>334</v>
      </c>
      <c r="E101" t="s">
        <v>95</v>
      </c>
      <c r="F101" t="s">
        <v>333</v>
      </c>
      <c r="G101">
        <v>612</v>
      </c>
      <c r="H101">
        <v>112</v>
      </c>
      <c r="I101">
        <v>17</v>
      </c>
      <c r="J101">
        <v>55</v>
      </c>
      <c r="K101">
        <v>1806</v>
      </c>
      <c r="L101" s="7">
        <v>0.44075304540420818</v>
      </c>
      <c r="M101" s="8">
        <f t="shared" si="12"/>
        <v>1.3082956238179944</v>
      </c>
      <c r="N101">
        <f t="shared" si="12"/>
        <v>0.10552378518332088</v>
      </c>
      <c r="O101">
        <f t="shared" si="12"/>
        <v>-1.3240376627781323E-2</v>
      </c>
      <c r="P101">
        <f t="shared" si="12"/>
        <v>1.6350821940056104</v>
      </c>
      <c r="Q101">
        <f t="shared" si="12"/>
        <v>1.1923608474017675</v>
      </c>
      <c r="R101" s="9">
        <f t="shared" si="12"/>
        <v>-8.3161660490234199E-2</v>
      </c>
      <c r="S101">
        <f t="shared" si="13"/>
        <v>3.6984279371127089</v>
      </c>
      <c r="T101">
        <f t="shared" si="14"/>
        <v>3.6352347385530908</v>
      </c>
      <c r="U101">
        <f t="shared" si="15"/>
        <v>14.601730017000897</v>
      </c>
      <c r="V101" s="8">
        <f t="shared" si="16"/>
        <v>3.6352347385530908</v>
      </c>
      <c r="W101">
        <f t="shared" si="17"/>
        <v>2</v>
      </c>
      <c r="X101" t="str">
        <f t="shared" si="18"/>
        <v>014-004</v>
      </c>
      <c r="Y101" t="str">
        <f t="shared" si="19"/>
        <v>016-006</v>
      </c>
    </row>
    <row r="102" spans="1:25" x14ac:dyDescent="0.35">
      <c r="A102">
        <v>92</v>
      </c>
      <c r="B102" t="s">
        <v>332</v>
      </c>
      <c r="C102">
        <v>7</v>
      </c>
      <c r="D102">
        <v>40</v>
      </c>
      <c r="E102" t="s">
        <v>96</v>
      </c>
      <c r="F102" t="s">
        <v>333</v>
      </c>
      <c r="G102">
        <v>106</v>
      </c>
      <c r="H102">
        <v>22</v>
      </c>
      <c r="I102">
        <v>1</v>
      </c>
      <c r="J102">
        <v>76</v>
      </c>
      <c r="K102">
        <v>425</v>
      </c>
      <c r="L102" s="7">
        <v>0.4823529411764706</v>
      </c>
      <c r="M102" s="8">
        <f t="shared" si="12"/>
        <v>-1.2525900009838655</v>
      </c>
      <c r="N102">
        <f t="shared" si="12"/>
        <v>-0.81858983654043549</v>
      </c>
      <c r="O102">
        <f t="shared" si="12"/>
        <v>-0.84932602608341079</v>
      </c>
      <c r="P102">
        <f t="shared" si="12"/>
        <v>2.804664578118254</v>
      </c>
      <c r="Q102">
        <f t="shared" si="12"/>
        <v>-1.1788220367776734</v>
      </c>
      <c r="R102" s="9">
        <f t="shared" si="12"/>
        <v>0.28578913711627285</v>
      </c>
      <c r="S102">
        <f t="shared" si="13"/>
        <v>18.606379129877009</v>
      </c>
      <c r="T102">
        <f t="shared" si="14"/>
        <v>13.261889467909233</v>
      </c>
      <c r="U102">
        <f t="shared" si="15"/>
        <v>11.774771854130373</v>
      </c>
      <c r="V102" s="8">
        <f t="shared" si="16"/>
        <v>11.774771854130373</v>
      </c>
      <c r="W102">
        <f t="shared" si="17"/>
        <v>3</v>
      </c>
      <c r="X102" t="str">
        <f t="shared" si="18"/>
        <v>014-005</v>
      </c>
      <c r="Y102" t="str">
        <f t="shared" si="19"/>
        <v>016-011</v>
      </c>
    </row>
    <row r="103" spans="1:25" x14ac:dyDescent="0.35">
      <c r="A103">
        <v>93</v>
      </c>
      <c r="B103" t="s">
        <v>332</v>
      </c>
      <c r="C103">
        <v>7</v>
      </c>
      <c r="D103">
        <v>41</v>
      </c>
      <c r="E103" t="s">
        <v>97</v>
      </c>
      <c r="F103" t="s">
        <v>333</v>
      </c>
      <c r="G103">
        <v>363</v>
      </c>
      <c r="H103">
        <v>114</v>
      </c>
      <c r="I103">
        <v>24</v>
      </c>
      <c r="J103">
        <v>11</v>
      </c>
      <c r="K103">
        <v>1296</v>
      </c>
      <c r="L103" s="7">
        <v>0.39506172839506171</v>
      </c>
      <c r="M103" s="8">
        <f t="shared" si="12"/>
        <v>4.809696655383798E-2</v>
      </c>
      <c r="N103">
        <f t="shared" si="12"/>
        <v>0.12605964344384879</v>
      </c>
      <c r="O103">
        <f t="shared" si="12"/>
        <v>0.35254709500905657</v>
      </c>
      <c r="P103">
        <f t="shared" si="12"/>
        <v>-0.81547137270659542</v>
      </c>
      <c r="Q103">
        <f t="shared" si="12"/>
        <v>0.31668867438836068</v>
      </c>
      <c r="R103" s="9">
        <f t="shared" si="12"/>
        <v>-0.48839940306786506</v>
      </c>
      <c r="S103">
        <f t="shared" si="13"/>
        <v>4.9952837937797279</v>
      </c>
      <c r="T103">
        <f t="shared" si="14"/>
        <v>1.5393669556822285</v>
      </c>
      <c r="U103">
        <f t="shared" si="15"/>
        <v>4.0887163745447861</v>
      </c>
      <c r="V103" s="8">
        <f t="shared" si="16"/>
        <v>1.5393669556822285</v>
      </c>
      <c r="W103">
        <f t="shared" si="17"/>
        <v>2</v>
      </c>
      <c r="X103" t="str">
        <f t="shared" si="18"/>
        <v>015-001</v>
      </c>
      <c r="Y103" t="str">
        <f t="shared" si="19"/>
        <v>016-006</v>
      </c>
    </row>
    <row r="104" spans="1:25" x14ac:dyDescent="0.35">
      <c r="A104">
        <v>94</v>
      </c>
      <c r="B104" t="s">
        <v>332</v>
      </c>
      <c r="C104">
        <v>7</v>
      </c>
      <c r="D104">
        <v>41</v>
      </c>
      <c r="E104" t="s">
        <v>98</v>
      </c>
      <c r="F104" t="s">
        <v>333</v>
      </c>
      <c r="G104">
        <v>209</v>
      </c>
      <c r="H104">
        <v>68</v>
      </c>
      <c r="I104">
        <v>27</v>
      </c>
      <c r="J104">
        <v>23</v>
      </c>
      <c r="K104">
        <v>743</v>
      </c>
      <c r="L104" s="7">
        <v>0.44010767160161507</v>
      </c>
      <c r="M104" s="8">
        <f t="shared" si="12"/>
        <v>-0.73130300621194544</v>
      </c>
      <c r="N104">
        <f t="shared" si="12"/>
        <v>-0.34626509654829335</v>
      </c>
      <c r="O104">
        <f t="shared" si="12"/>
        <v>0.50931315428198709</v>
      </c>
      <c r="P104">
        <f t="shared" si="12"/>
        <v>-0.14713858178508479</v>
      </c>
      <c r="Q104">
        <f t="shared" si="12"/>
        <v>-0.63281468183990208</v>
      </c>
      <c r="R104" s="9">
        <f t="shared" si="12"/>
        <v>-8.8885501254754501E-2</v>
      </c>
      <c r="S104">
        <f t="shared" si="13"/>
        <v>6.6947404721847672</v>
      </c>
      <c r="T104">
        <f t="shared" si="14"/>
        <v>3.1370310019862835</v>
      </c>
      <c r="U104">
        <f t="shared" si="15"/>
        <v>1.8980491020204984</v>
      </c>
      <c r="V104" s="8">
        <f t="shared" si="16"/>
        <v>1.8980491020204984</v>
      </c>
      <c r="W104">
        <f t="shared" si="17"/>
        <v>3</v>
      </c>
      <c r="X104" t="str">
        <f t="shared" si="18"/>
        <v>015-002</v>
      </c>
      <c r="Y104" t="str">
        <f t="shared" si="19"/>
        <v>016-011</v>
      </c>
    </row>
    <row r="105" spans="1:25" x14ac:dyDescent="0.35">
      <c r="A105">
        <v>95</v>
      </c>
      <c r="B105" t="s">
        <v>332</v>
      </c>
      <c r="C105">
        <v>7</v>
      </c>
      <c r="D105">
        <v>41</v>
      </c>
      <c r="E105" t="s">
        <v>99</v>
      </c>
      <c r="F105" t="s">
        <v>333</v>
      </c>
      <c r="G105">
        <v>595</v>
      </c>
      <c r="H105">
        <v>231</v>
      </c>
      <c r="I105">
        <v>32</v>
      </c>
      <c r="J105">
        <v>65</v>
      </c>
      <c r="K105">
        <v>2005</v>
      </c>
      <c r="L105" s="7">
        <v>0.4603491271820449</v>
      </c>
      <c r="M105" s="8">
        <f t="shared" si="12"/>
        <v>1.2222579644867066</v>
      </c>
      <c r="N105">
        <f t="shared" si="12"/>
        <v>1.3274073516847322</v>
      </c>
      <c r="O105">
        <f t="shared" si="12"/>
        <v>0.7705899197368713</v>
      </c>
      <c r="P105">
        <f t="shared" si="12"/>
        <v>2.1920261864402026</v>
      </c>
      <c r="Q105">
        <f t="shared" si="12"/>
        <v>1.5340446953030773</v>
      </c>
      <c r="R105" s="9">
        <f t="shared" si="12"/>
        <v>9.0636611540916956E-2</v>
      </c>
      <c r="S105">
        <f t="shared" si="13"/>
        <v>3.6309222941049168</v>
      </c>
      <c r="T105">
        <f t="shared" si="14"/>
        <v>7.9105919379036953</v>
      </c>
      <c r="U105">
        <f t="shared" si="15"/>
        <v>23.654499766895437</v>
      </c>
      <c r="V105" s="8">
        <f t="shared" si="16"/>
        <v>3.6309222941049168</v>
      </c>
      <c r="W105">
        <f t="shared" si="17"/>
        <v>1</v>
      </c>
      <c r="X105" t="str">
        <f t="shared" si="18"/>
        <v>015-003</v>
      </c>
      <c r="Y105" t="str">
        <f t="shared" si="19"/>
        <v>028-015</v>
      </c>
    </row>
    <row r="106" spans="1:25" x14ac:dyDescent="0.35">
      <c r="A106">
        <v>96</v>
      </c>
      <c r="B106" t="s">
        <v>332</v>
      </c>
      <c r="C106">
        <v>7</v>
      </c>
      <c r="D106">
        <v>40</v>
      </c>
      <c r="E106" t="s">
        <v>100</v>
      </c>
      <c r="F106" t="s">
        <v>333</v>
      </c>
      <c r="G106">
        <v>216</v>
      </c>
      <c r="H106">
        <v>61</v>
      </c>
      <c r="I106">
        <v>5</v>
      </c>
      <c r="J106">
        <v>8</v>
      </c>
      <c r="K106">
        <v>635</v>
      </c>
      <c r="L106" s="7">
        <v>0.45669291338582679</v>
      </c>
      <c r="M106" s="8">
        <f t="shared" si="12"/>
        <v>-0.69587573472259168</v>
      </c>
      <c r="N106">
        <f t="shared" si="12"/>
        <v>-0.41814060046014107</v>
      </c>
      <c r="O106">
        <f t="shared" si="12"/>
        <v>-0.64030461371950342</v>
      </c>
      <c r="P106">
        <f t="shared" si="12"/>
        <v>-0.98255457043697314</v>
      </c>
      <c r="Q106">
        <f t="shared" si="12"/>
        <v>-0.81825114200744697</v>
      </c>
      <c r="R106" s="9">
        <f t="shared" si="12"/>
        <v>5.8209535191508517E-2</v>
      </c>
      <c r="S106">
        <f t="shared" si="13"/>
        <v>12.375676616829139</v>
      </c>
      <c r="T106">
        <f t="shared" si="14"/>
        <v>5.0374438743431007</v>
      </c>
      <c r="U106">
        <f t="shared" si="15"/>
        <v>0.36125812258116768</v>
      </c>
      <c r="V106" s="8">
        <f t="shared" si="16"/>
        <v>0.36125812258116768</v>
      </c>
      <c r="W106">
        <f t="shared" si="17"/>
        <v>3</v>
      </c>
      <c r="X106" t="str">
        <f t="shared" si="18"/>
        <v>015-004</v>
      </c>
      <c r="Y106" t="str">
        <f t="shared" si="19"/>
        <v>016-011</v>
      </c>
    </row>
    <row r="107" spans="1:25" x14ac:dyDescent="0.35">
      <c r="A107">
        <v>97</v>
      </c>
      <c r="B107" t="s">
        <v>332</v>
      </c>
      <c r="C107">
        <v>7</v>
      </c>
      <c r="D107">
        <v>40</v>
      </c>
      <c r="E107" t="s">
        <v>101</v>
      </c>
      <c r="F107" t="s">
        <v>333</v>
      </c>
      <c r="G107">
        <v>364</v>
      </c>
      <c r="H107">
        <v>159</v>
      </c>
      <c r="I107">
        <v>27</v>
      </c>
      <c r="J107">
        <v>26</v>
      </c>
      <c r="K107">
        <v>1063</v>
      </c>
      <c r="L107" s="7">
        <v>0.54186265286923796</v>
      </c>
      <c r="M107" s="8">
        <f t="shared" si="12"/>
        <v>5.3158005338031382E-2</v>
      </c>
      <c r="N107">
        <f t="shared" si="12"/>
        <v>0.58811645430572701</v>
      </c>
      <c r="O107">
        <f t="shared" si="12"/>
        <v>0.50931315428198709</v>
      </c>
      <c r="P107">
        <f t="shared" si="12"/>
        <v>1.9944615945292867E-2</v>
      </c>
      <c r="Q107">
        <f t="shared" si="12"/>
        <v>-8.3373318380509515E-2</v>
      </c>
      <c r="R107" s="9">
        <f t="shared" si="12"/>
        <v>0.81358266127744427</v>
      </c>
      <c r="S107">
        <f t="shared" si="13"/>
        <v>2.3317834335179661</v>
      </c>
      <c r="T107">
        <f t="shared" si="14"/>
        <v>2.3422709501330456</v>
      </c>
      <c r="U107">
        <f t="shared" si="15"/>
        <v>5.8636184977967556</v>
      </c>
      <c r="V107" s="8">
        <f t="shared" si="16"/>
        <v>2.3317834335179661</v>
      </c>
      <c r="W107">
        <f t="shared" si="17"/>
        <v>1</v>
      </c>
      <c r="X107" t="str">
        <f t="shared" si="18"/>
        <v>015-005</v>
      </c>
      <c r="Y107" t="str">
        <f t="shared" si="19"/>
        <v>028-015</v>
      </c>
    </row>
    <row r="108" spans="1:25" x14ac:dyDescent="0.35">
      <c r="A108">
        <v>98</v>
      </c>
      <c r="B108" t="s">
        <v>332</v>
      </c>
      <c r="C108">
        <v>7</v>
      </c>
      <c r="D108">
        <v>40</v>
      </c>
      <c r="E108" t="s">
        <v>102</v>
      </c>
      <c r="F108" t="s">
        <v>333</v>
      </c>
      <c r="G108">
        <v>491</v>
      </c>
      <c r="H108">
        <v>131</v>
      </c>
      <c r="I108">
        <v>19</v>
      </c>
      <c r="J108">
        <v>47</v>
      </c>
      <c r="K108">
        <v>1500</v>
      </c>
      <c r="L108" s="7">
        <v>0.45866666666666667</v>
      </c>
      <c r="M108" s="8">
        <f t="shared" si="12"/>
        <v>0.69590993093059306</v>
      </c>
      <c r="N108">
        <f t="shared" si="12"/>
        <v>0.30061443865833615</v>
      </c>
      <c r="O108">
        <f t="shared" si="12"/>
        <v>9.1270329554172358E-2</v>
      </c>
      <c r="P108">
        <f t="shared" si="12"/>
        <v>1.1895270000579365</v>
      </c>
      <c r="Q108">
        <f t="shared" si="12"/>
        <v>0.66695754359372339</v>
      </c>
      <c r="R108" s="9">
        <f t="shared" si="12"/>
        <v>7.5714815763146051E-2</v>
      </c>
      <c r="S108">
        <f t="shared" si="13"/>
        <v>1.873578530766935</v>
      </c>
      <c r="T108">
        <f t="shared" si="14"/>
        <v>1.3237649854006555</v>
      </c>
      <c r="U108">
        <f t="shared" si="15"/>
        <v>9.3106184313782538</v>
      </c>
      <c r="V108" s="8">
        <f t="shared" si="16"/>
        <v>1.3237649854006555</v>
      </c>
      <c r="W108">
        <f t="shared" si="17"/>
        <v>2</v>
      </c>
      <c r="X108" t="str">
        <f t="shared" si="18"/>
        <v>015-006</v>
      </c>
      <c r="Y108" t="str">
        <f t="shared" si="19"/>
        <v>016-006</v>
      </c>
    </row>
    <row r="109" spans="1:25" x14ac:dyDescent="0.35">
      <c r="A109">
        <v>99</v>
      </c>
      <c r="B109" t="s">
        <v>332</v>
      </c>
      <c r="C109">
        <v>7</v>
      </c>
      <c r="D109">
        <v>41</v>
      </c>
      <c r="E109" t="s">
        <v>103</v>
      </c>
      <c r="F109" t="s">
        <v>333</v>
      </c>
      <c r="G109">
        <v>355</v>
      </c>
      <c r="H109">
        <v>97</v>
      </c>
      <c r="I109">
        <v>19</v>
      </c>
      <c r="J109">
        <v>20</v>
      </c>
      <c r="K109">
        <v>1167</v>
      </c>
      <c r="L109" s="7">
        <v>0.42073693230505571</v>
      </c>
      <c r="M109" s="8">
        <f t="shared" si="12"/>
        <v>7.6086562802907907E-3</v>
      </c>
      <c r="N109">
        <f t="shared" si="12"/>
        <v>-4.8495151770638519E-2</v>
      </c>
      <c r="O109">
        <f t="shared" si="12"/>
        <v>9.1270329554172358E-2</v>
      </c>
      <c r="P109">
        <f t="shared" ref="P109:R172" si="20">STANDARDIZE(J109,J$7,J$8)</f>
        <v>-0.31422177951546248</v>
      </c>
      <c r="Q109">
        <f t="shared" si="20"/>
        <v>9.5195124743793061E-2</v>
      </c>
      <c r="R109" s="9">
        <f t="shared" si="20"/>
        <v>-0.26068520365830217</v>
      </c>
      <c r="S109">
        <f t="shared" si="13"/>
        <v>4.4218524056258692</v>
      </c>
      <c r="T109">
        <f t="shared" si="14"/>
        <v>0.70574481685824519</v>
      </c>
      <c r="U109">
        <f t="shared" si="15"/>
        <v>2.7100674622546705</v>
      </c>
      <c r="V109" s="8">
        <f t="shared" si="16"/>
        <v>0.70574481685824519</v>
      </c>
      <c r="W109">
        <f t="shared" si="17"/>
        <v>2</v>
      </c>
      <c r="X109" t="str">
        <f t="shared" si="18"/>
        <v>015-007</v>
      </c>
      <c r="Y109" t="str">
        <f t="shared" si="19"/>
        <v>016-006</v>
      </c>
    </row>
    <row r="110" spans="1:25" x14ac:dyDescent="0.35">
      <c r="A110">
        <v>100</v>
      </c>
      <c r="B110" t="s">
        <v>332</v>
      </c>
      <c r="C110">
        <v>7</v>
      </c>
      <c r="D110">
        <v>41</v>
      </c>
      <c r="E110" t="s">
        <v>104</v>
      </c>
      <c r="F110" t="s">
        <v>333</v>
      </c>
      <c r="G110">
        <v>233</v>
      </c>
      <c r="H110">
        <v>79</v>
      </c>
      <c r="I110">
        <v>9</v>
      </c>
      <c r="J110">
        <v>0</v>
      </c>
      <c r="K110">
        <v>577</v>
      </c>
      <c r="L110" s="7">
        <v>0.55632582322357016</v>
      </c>
      <c r="M110" s="8">
        <f t="shared" ref="M110:R173" si="21">STANDARDIZE(G110,G$7,G$8)</f>
        <v>-0.60983807539130386</v>
      </c>
      <c r="N110">
        <f t="shared" si="21"/>
        <v>-0.23331787611538979</v>
      </c>
      <c r="O110">
        <f t="shared" si="21"/>
        <v>-0.43128320135559606</v>
      </c>
      <c r="P110">
        <f t="shared" si="20"/>
        <v>-1.428109764384647</v>
      </c>
      <c r="Q110">
        <f t="shared" si="20"/>
        <v>-0.91783738913446189</v>
      </c>
      <c r="R110" s="9">
        <f t="shared" si="20"/>
        <v>0.94185697877483732</v>
      </c>
      <c r="S110">
        <f t="shared" si="13"/>
        <v>13.257730615327331</v>
      </c>
      <c r="T110">
        <f t="shared" si="14"/>
        <v>7.6623884031515166</v>
      </c>
      <c r="U110">
        <f t="shared" si="15"/>
        <v>2.4896234860553714</v>
      </c>
      <c r="V110" s="8">
        <f t="shared" si="16"/>
        <v>2.4896234860553714</v>
      </c>
      <c r="W110">
        <f t="shared" si="17"/>
        <v>3</v>
      </c>
      <c r="X110" t="str">
        <f t="shared" si="18"/>
        <v>015-008</v>
      </c>
      <c r="Y110" t="str">
        <f t="shared" si="19"/>
        <v>016-011</v>
      </c>
    </row>
    <row r="111" spans="1:25" x14ac:dyDescent="0.35">
      <c r="A111">
        <v>101</v>
      </c>
      <c r="B111" t="s">
        <v>332</v>
      </c>
      <c r="C111">
        <v>7</v>
      </c>
      <c r="D111">
        <v>41</v>
      </c>
      <c r="E111" t="s">
        <v>105</v>
      </c>
      <c r="F111" t="s">
        <v>333</v>
      </c>
      <c r="G111">
        <v>606</v>
      </c>
      <c r="H111">
        <v>225</v>
      </c>
      <c r="I111">
        <v>21</v>
      </c>
      <c r="J111">
        <v>49</v>
      </c>
      <c r="K111">
        <v>2236</v>
      </c>
      <c r="L111" s="7">
        <v>0.40295169946332737</v>
      </c>
      <c r="M111" s="8">
        <f t="shared" si="21"/>
        <v>1.277929391112834</v>
      </c>
      <c r="N111">
        <f t="shared" si="21"/>
        <v>1.2657997769031484</v>
      </c>
      <c r="O111">
        <f t="shared" si="21"/>
        <v>0.19578103573612604</v>
      </c>
      <c r="P111">
        <f t="shared" si="20"/>
        <v>1.300915798544855</v>
      </c>
      <c r="Q111">
        <f t="shared" si="20"/>
        <v>1.9306726795503262</v>
      </c>
      <c r="R111" s="9">
        <f t="shared" si="20"/>
        <v>-0.41842299892817347</v>
      </c>
      <c r="S111">
        <f t="shared" si="13"/>
        <v>4.0772099282663481</v>
      </c>
      <c r="T111">
        <f t="shared" si="14"/>
        <v>5.4044450838820444</v>
      </c>
      <c r="U111">
        <f t="shared" si="15"/>
        <v>20.160601041505167</v>
      </c>
      <c r="V111" s="8">
        <f t="shared" si="16"/>
        <v>4.0772099282663481</v>
      </c>
      <c r="W111">
        <f t="shared" si="17"/>
        <v>1</v>
      </c>
      <c r="X111" t="str">
        <f t="shared" si="18"/>
        <v>015-009</v>
      </c>
      <c r="Y111" t="str">
        <f t="shared" si="19"/>
        <v>028-015</v>
      </c>
    </row>
    <row r="112" spans="1:25" x14ac:dyDescent="0.35">
      <c r="A112">
        <v>102</v>
      </c>
      <c r="B112" t="s">
        <v>332</v>
      </c>
      <c r="C112">
        <v>7</v>
      </c>
      <c r="D112">
        <v>41</v>
      </c>
      <c r="E112" t="s">
        <v>106</v>
      </c>
      <c r="F112" t="s">
        <v>333</v>
      </c>
      <c r="G112">
        <v>386</v>
      </c>
      <c r="H112">
        <v>95</v>
      </c>
      <c r="I112">
        <v>17</v>
      </c>
      <c r="J112">
        <v>8</v>
      </c>
      <c r="K112">
        <v>1161</v>
      </c>
      <c r="L112" s="7">
        <v>0.43583118001722654</v>
      </c>
      <c r="M112" s="8">
        <f t="shared" si="21"/>
        <v>0.16450085859028615</v>
      </c>
      <c r="N112">
        <f t="shared" si="21"/>
        <v>-6.9031010031166434E-2</v>
      </c>
      <c r="O112">
        <f t="shared" si="21"/>
        <v>-1.3240376627781323E-2</v>
      </c>
      <c r="P112">
        <f t="shared" si="20"/>
        <v>-0.98255457043697314</v>
      </c>
      <c r="Q112">
        <f t="shared" si="20"/>
        <v>8.4893099178929454E-2</v>
      </c>
      <c r="R112" s="9">
        <f t="shared" si="20"/>
        <v>-0.12681384101924265</v>
      </c>
      <c r="S112">
        <f t="shared" si="13"/>
        <v>6.2429842889336475</v>
      </c>
      <c r="T112">
        <f t="shared" si="14"/>
        <v>1.9712146130294186</v>
      </c>
      <c r="U112">
        <f t="shared" si="15"/>
        <v>2.9441399980084166</v>
      </c>
      <c r="V112" s="8">
        <f t="shared" si="16"/>
        <v>1.9712146130294186</v>
      </c>
      <c r="W112">
        <f t="shared" si="17"/>
        <v>2</v>
      </c>
      <c r="X112" t="str">
        <f t="shared" si="18"/>
        <v>015-010</v>
      </c>
      <c r="Y112" t="str">
        <f t="shared" si="19"/>
        <v>016-006</v>
      </c>
    </row>
    <row r="113" spans="1:25" x14ac:dyDescent="0.35">
      <c r="A113">
        <v>103</v>
      </c>
      <c r="B113" t="s">
        <v>332</v>
      </c>
      <c r="C113">
        <v>7</v>
      </c>
      <c r="D113">
        <v>41</v>
      </c>
      <c r="E113" t="s">
        <v>107</v>
      </c>
      <c r="F113" t="s">
        <v>333</v>
      </c>
      <c r="G113">
        <v>305</v>
      </c>
      <c r="H113">
        <v>74</v>
      </c>
      <c r="I113">
        <v>5</v>
      </c>
      <c r="J113">
        <v>47</v>
      </c>
      <c r="K113">
        <v>1113</v>
      </c>
      <c r="L113" s="7">
        <v>0.38724168912848156</v>
      </c>
      <c r="M113" s="8">
        <f t="shared" si="21"/>
        <v>-0.24544328292937917</v>
      </c>
      <c r="N113">
        <f t="shared" si="21"/>
        <v>-0.28465752176670961</v>
      </c>
      <c r="O113">
        <f t="shared" si="21"/>
        <v>-0.64030461371950342</v>
      </c>
      <c r="P113">
        <f t="shared" si="20"/>
        <v>1.1895270000579365</v>
      </c>
      <c r="Q113">
        <f t="shared" si="20"/>
        <v>2.4768946600205724E-3</v>
      </c>
      <c r="R113" s="9">
        <f t="shared" si="20"/>
        <v>-0.55775557983604629</v>
      </c>
      <c r="S113">
        <f t="shared" si="13"/>
        <v>7.1749790229079693</v>
      </c>
      <c r="T113">
        <f t="shared" si="14"/>
        <v>1.8119295127715578</v>
      </c>
      <c r="U113">
        <f t="shared" si="15"/>
        <v>4.3122075878975368</v>
      </c>
      <c r="V113" s="8">
        <f t="shared" si="16"/>
        <v>1.8119295127715578</v>
      </c>
      <c r="W113">
        <f t="shared" si="17"/>
        <v>2</v>
      </c>
      <c r="X113" t="str">
        <f t="shared" si="18"/>
        <v>015-011</v>
      </c>
      <c r="Y113" t="str">
        <f t="shared" si="19"/>
        <v>016-006</v>
      </c>
    </row>
    <row r="114" spans="1:25" x14ac:dyDescent="0.35">
      <c r="A114">
        <v>104</v>
      </c>
      <c r="B114" t="s">
        <v>332</v>
      </c>
      <c r="C114">
        <v>7</v>
      </c>
      <c r="D114">
        <v>41</v>
      </c>
      <c r="E114" t="s">
        <v>108</v>
      </c>
      <c r="F114" t="s">
        <v>333</v>
      </c>
      <c r="G114">
        <v>52</v>
      </c>
      <c r="H114">
        <v>15</v>
      </c>
      <c r="I114">
        <v>0</v>
      </c>
      <c r="J114">
        <v>12</v>
      </c>
      <c r="K114">
        <v>252</v>
      </c>
      <c r="L114" s="7">
        <v>0.31349206349206349</v>
      </c>
      <c r="M114" s="8">
        <f t="shared" si="21"/>
        <v>-1.5258860953303091</v>
      </c>
      <c r="N114">
        <f t="shared" si="21"/>
        <v>-0.8904653404522832</v>
      </c>
      <c r="O114">
        <f t="shared" si="21"/>
        <v>-0.90158137917438763</v>
      </c>
      <c r="P114">
        <f t="shared" si="20"/>
        <v>-0.75977697346313622</v>
      </c>
      <c r="Q114">
        <f t="shared" si="20"/>
        <v>-1.4758637738979075</v>
      </c>
      <c r="R114" s="9">
        <f t="shared" si="20"/>
        <v>-1.2118433532934154</v>
      </c>
      <c r="S114">
        <f t="shared" si="13"/>
        <v>21.928199172943458</v>
      </c>
      <c r="T114">
        <f t="shared" si="14"/>
        <v>10.535285714131128</v>
      </c>
      <c r="U114">
        <f t="shared" si="15"/>
        <v>1.9541297583378658</v>
      </c>
      <c r="V114" s="8">
        <f t="shared" si="16"/>
        <v>1.9541297583378658</v>
      </c>
      <c r="W114">
        <f t="shared" si="17"/>
        <v>3</v>
      </c>
      <c r="X114" t="str">
        <f t="shared" si="18"/>
        <v>015-012</v>
      </c>
      <c r="Y114" t="str">
        <f t="shared" si="19"/>
        <v>016-011</v>
      </c>
    </row>
    <row r="115" spans="1:25" x14ac:dyDescent="0.35">
      <c r="A115">
        <v>105</v>
      </c>
      <c r="B115" t="s">
        <v>332</v>
      </c>
      <c r="C115">
        <v>7</v>
      </c>
      <c r="D115">
        <v>40</v>
      </c>
      <c r="E115" t="s">
        <v>109</v>
      </c>
      <c r="F115" t="s">
        <v>333</v>
      </c>
      <c r="G115">
        <v>154</v>
      </c>
      <c r="H115">
        <v>52</v>
      </c>
      <c r="I115">
        <v>4</v>
      </c>
      <c r="J115">
        <v>13</v>
      </c>
      <c r="K115">
        <v>657</v>
      </c>
      <c r="L115" s="7">
        <v>0.33942161339421612</v>
      </c>
      <c r="M115" s="8">
        <f t="shared" si="21"/>
        <v>-1.0096601393425824</v>
      </c>
      <c r="N115">
        <f t="shared" si="21"/>
        <v>-0.51055196263251668</v>
      </c>
      <c r="O115">
        <f t="shared" si="21"/>
        <v>-0.69255996681048027</v>
      </c>
      <c r="P115">
        <f t="shared" si="20"/>
        <v>-0.70408257421967702</v>
      </c>
      <c r="Q115">
        <f t="shared" si="20"/>
        <v>-0.78047704826961373</v>
      </c>
      <c r="R115" s="9">
        <f t="shared" si="20"/>
        <v>-0.98187335119654118</v>
      </c>
      <c r="S115">
        <f t="shared" si="13"/>
        <v>14.514387250289666</v>
      </c>
      <c r="T115">
        <f t="shared" si="14"/>
        <v>5.3322108777323978</v>
      </c>
      <c r="U115">
        <f t="shared" si="15"/>
        <v>0.64755165832859629</v>
      </c>
      <c r="V115" s="8">
        <f t="shared" si="16"/>
        <v>0.64755165832859629</v>
      </c>
      <c r="W115">
        <f t="shared" si="17"/>
        <v>3</v>
      </c>
      <c r="X115" t="str">
        <f t="shared" si="18"/>
        <v>015-013</v>
      </c>
      <c r="Y115" t="str">
        <f t="shared" si="19"/>
        <v>016-011</v>
      </c>
    </row>
    <row r="116" spans="1:25" x14ac:dyDescent="0.35">
      <c r="A116">
        <v>106</v>
      </c>
      <c r="B116" t="s">
        <v>332</v>
      </c>
      <c r="C116">
        <v>7</v>
      </c>
      <c r="D116">
        <v>40</v>
      </c>
      <c r="E116" t="s">
        <v>110</v>
      </c>
      <c r="F116" t="s">
        <v>333</v>
      </c>
      <c r="G116">
        <v>364</v>
      </c>
      <c r="H116">
        <v>82</v>
      </c>
      <c r="I116">
        <v>8</v>
      </c>
      <c r="J116">
        <v>30</v>
      </c>
      <c r="K116">
        <v>1157</v>
      </c>
      <c r="L116" s="7">
        <v>0.41832324978392393</v>
      </c>
      <c r="M116" s="8">
        <f t="shared" si="21"/>
        <v>5.3158005338031382E-2</v>
      </c>
      <c r="N116">
        <f t="shared" si="21"/>
        <v>-0.20251408872459792</v>
      </c>
      <c r="O116">
        <f t="shared" si="21"/>
        <v>-0.4835385544465729</v>
      </c>
      <c r="P116">
        <f t="shared" si="20"/>
        <v>0.24272221291912977</v>
      </c>
      <c r="Q116">
        <f t="shared" si="20"/>
        <v>7.8025082135687041E-2</v>
      </c>
      <c r="R116" s="9">
        <f t="shared" si="20"/>
        <v>-0.2820922306425917</v>
      </c>
      <c r="S116">
        <f t="shared" si="13"/>
        <v>5.4839663495663729</v>
      </c>
      <c r="T116">
        <f t="shared" si="14"/>
        <v>0.53198284649868854</v>
      </c>
      <c r="U116">
        <f t="shared" si="15"/>
        <v>2.5254622346807301</v>
      </c>
      <c r="V116" s="8">
        <f t="shared" si="16"/>
        <v>0.53198284649868854</v>
      </c>
      <c r="W116">
        <f t="shared" si="17"/>
        <v>2</v>
      </c>
      <c r="X116" t="str">
        <f t="shared" si="18"/>
        <v>015-014</v>
      </c>
      <c r="Y116" t="str">
        <f t="shared" si="19"/>
        <v>016-006</v>
      </c>
    </row>
    <row r="117" spans="1:25" x14ac:dyDescent="0.35">
      <c r="A117">
        <v>107</v>
      </c>
      <c r="B117" t="s">
        <v>332</v>
      </c>
      <c r="C117">
        <v>7</v>
      </c>
      <c r="D117">
        <v>40</v>
      </c>
      <c r="E117" t="s">
        <v>111</v>
      </c>
      <c r="F117" t="s">
        <v>333</v>
      </c>
      <c r="G117">
        <v>154</v>
      </c>
      <c r="H117">
        <v>28</v>
      </c>
      <c r="I117">
        <v>2</v>
      </c>
      <c r="J117">
        <v>3</v>
      </c>
      <c r="K117">
        <v>681</v>
      </c>
      <c r="L117" s="7">
        <v>0.27459618208516889</v>
      </c>
      <c r="M117" s="8">
        <f t="shared" si="21"/>
        <v>-1.0096601393425824</v>
      </c>
      <c r="N117">
        <f t="shared" si="21"/>
        <v>-0.75698226175885175</v>
      </c>
      <c r="O117">
        <f t="shared" si="21"/>
        <v>-0.79707067299243395</v>
      </c>
      <c r="P117">
        <f t="shared" si="20"/>
        <v>-1.2610265666542693</v>
      </c>
      <c r="Q117">
        <f t="shared" si="20"/>
        <v>-0.73926894601015936</v>
      </c>
      <c r="R117" s="9">
        <f t="shared" si="20"/>
        <v>-1.5568121615626531</v>
      </c>
      <c r="S117">
        <f t="shared" si="13"/>
        <v>19.333041129497072</v>
      </c>
      <c r="T117">
        <f t="shared" si="14"/>
        <v>8.2481792761012489</v>
      </c>
      <c r="U117">
        <f t="shared" si="15"/>
        <v>2.337594050099979</v>
      </c>
      <c r="V117" s="8">
        <f t="shared" si="16"/>
        <v>2.337594050099979</v>
      </c>
      <c r="W117">
        <f t="shared" si="17"/>
        <v>3</v>
      </c>
      <c r="X117" t="str">
        <f t="shared" si="18"/>
        <v>015-015</v>
      </c>
      <c r="Y117" t="str">
        <f t="shared" si="19"/>
        <v>016-011</v>
      </c>
    </row>
    <row r="118" spans="1:25" x14ac:dyDescent="0.35">
      <c r="A118">
        <v>108</v>
      </c>
      <c r="B118" t="s">
        <v>332</v>
      </c>
      <c r="C118">
        <v>7</v>
      </c>
      <c r="D118">
        <v>40</v>
      </c>
      <c r="E118" t="s">
        <v>112</v>
      </c>
      <c r="F118" t="s">
        <v>333</v>
      </c>
      <c r="G118">
        <v>190</v>
      </c>
      <c r="H118">
        <v>35</v>
      </c>
      <c r="I118">
        <v>10</v>
      </c>
      <c r="J118">
        <v>21</v>
      </c>
      <c r="K118">
        <v>692</v>
      </c>
      <c r="L118" s="7">
        <v>0.36994219653179189</v>
      </c>
      <c r="M118" s="8">
        <f t="shared" si="21"/>
        <v>-0.82746274311162005</v>
      </c>
      <c r="N118">
        <f t="shared" si="21"/>
        <v>-0.68510675784700403</v>
      </c>
      <c r="O118">
        <f t="shared" si="21"/>
        <v>-0.37902784826461922</v>
      </c>
      <c r="P118">
        <f t="shared" si="20"/>
        <v>-0.25852738027200323</v>
      </c>
      <c r="Q118">
        <f t="shared" si="20"/>
        <v>-0.72038189914124273</v>
      </c>
      <c r="R118" s="9">
        <f t="shared" si="20"/>
        <v>-0.7111853294363395</v>
      </c>
      <c r="S118">
        <f t="shared" si="13"/>
        <v>11.381462915915087</v>
      </c>
      <c r="T118">
        <f t="shared" si="14"/>
        <v>3.86057535064284</v>
      </c>
      <c r="U118">
        <f t="shared" si="15"/>
        <v>0.46252209086272944</v>
      </c>
      <c r="V118" s="8">
        <f t="shared" si="16"/>
        <v>0.46252209086272944</v>
      </c>
      <c r="W118">
        <f t="shared" si="17"/>
        <v>3</v>
      </c>
      <c r="X118" t="str">
        <f t="shared" si="18"/>
        <v>015-016</v>
      </c>
      <c r="Y118" t="str">
        <f t="shared" si="19"/>
        <v>016-011</v>
      </c>
    </row>
    <row r="119" spans="1:25" x14ac:dyDescent="0.35">
      <c r="A119">
        <v>109</v>
      </c>
      <c r="B119" t="s">
        <v>332</v>
      </c>
      <c r="C119">
        <v>7</v>
      </c>
      <c r="D119">
        <v>40</v>
      </c>
      <c r="E119" t="s">
        <v>113</v>
      </c>
      <c r="F119" t="s">
        <v>333</v>
      </c>
      <c r="G119">
        <v>446</v>
      </c>
      <c r="H119">
        <v>68</v>
      </c>
      <c r="I119">
        <v>7</v>
      </c>
      <c r="J119">
        <v>35</v>
      </c>
      <c r="K119">
        <v>1479</v>
      </c>
      <c r="L119" s="7">
        <v>0.37592968221771467</v>
      </c>
      <c r="M119" s="8">
        <f t="shared" si="21"/>
        <v>0.46816318564189013</v>
      </c>
      <c r="N119">
        <f t="shared" si="21"/>
        <v>-0.34626509654829335</v>
      </c>
      <c r="O119">
        <f t="shared" si="21"/>
        <v>-0.53579390753754974</v>
      </c>
      <c r="P119">
        <f t="shared" si="20"/>
        <v>0.52119420913642589</v>
      </c>
      <c r="Q119">
        <f t="shared" si="20"/>
        <v>0.63090045411670082</v>
      </c>
      <c r="R119" s="9">
        <f t="shared" si="20"/>
        <v>-0.65808212861169446</v>
      </c>
      <c r="S119">
        <f t="shared" si="13"/>
        <v>5.6678302012222748</v>
      </c>
      <c r="T119">
        <f t="shared" si="14"/>
        <v>0.75053402655788448</v>
      </c>
      <c r="U119">
        <f t="shared" si="15"/>
        <v>5.335772493979464</v>
      </c>
      <c r="V119" s="8">
        <f t="shared" si="16"/>
        <v>0.75053402655788448</v>
      </c>
      <c r="W119">
        <f t="shared" si="17"/>
        <v>2</v>
      </c>
      <c r="X119" t="str">
        <f t="shared" si="18"/>
        <v>015-017</v>
      </c>
      <c r="Y119" t="str">
        <f t="shared" si="19"/>
        <v>016-006</v>
      </c>
    </row>
    <row r="120" spans="1:25" x14ac:dyDescent="0.35">
      <c r="A120">
        <v>110</v>
      </c>
      <c r="B120" t="s">
        <v>332</v>
      </c>
      <c r="C120">
        <v>7</v>
      </c>
      <c r="D120">
        <v>40</v>
      </c>
      <c r="E120" t="s">
        <v>114</v>
      </c>
      <c r="F120" t="s">
        <v>333</v>
      </c>
      <c r="G120">
        <v>653</v>
      </c>
      <c r="H120">
        <v>124</v>
      </c>
      <c r="I120">
        <v>7</v>
      </c>
      <c r="J120">
        <v>18</v>
      </c>
      <c r="K120">
        <v>2441</v>
      </c>
      <c r="L120" s="7">
        <v>0.328553871364195</v>
      </c>
      <c r="M120" s="8">
        <f t="shared" si="21"/>
        <v>1.5157982139699238</v>
      </c>
      <c r="N120">
        <f t="shared" si="21"/>
        <v>0.2287389347464884</v>
      </c>
      <c r="O120">
        <f t="shared" si="21"/>
        <v>-0.53579390753754974</v>
      </c>
      <c r="P120">
        <f t="shared" si="20"/>
        <v>-0.42561057800238089</v>
      </c>
      <c r="Q120">
        <f t="shared" si="20"/>
        <v>2.2826585530164993</v>
      </c>
      <c r="R120" s="9">
        <f t="shared" si="20"/>
        <v>-1.0782597006265695</v>
      </c>
      <c r="S120">
        <f t="shared" si="13"/>
        <v>10.139616984331147</v>
      </c>
      <c r="T120">
        <f t="shared" si="14"/>
        <v>6.1703849112295943</v>
      </c>
      <c r="U120">
        <f t="shared" si="15"/>
        <v>16.912888161587045</v>
      </c>
      <c r="V120" s="8">
        <f t="shared" si="16"/>
        <v>6.1703849112295943</v>
      </c>
      <c r="W120">
        <f t="shared" si="17"/>
        <v>2</v>
      </c>
      <c r="X120" t="str">
        <f t="shared" si="18"/>
        <v>015-018</v>
      </c>
      <c r="Y120" t="str">
        <f t="shared" si="19"/>
        <v>016-006</v>
      </c>
    </row>
    <row r="121" spans="1:25" x14ac:dyDescent="0.35">
      <c r="A121">
        <v>111</v>
      </c>
      <c r="B121" t="s">
        <v>332</v>
      </c>
      <c r="C121">
        <v>7</v>
      </c>
      <c r="D121" t="s">
        <v>334</v>
      </c>
      <c r="E121" t="s">
        <v>115</v>
      </c>
      <c r="F121" t="s">
        <v>333</v>
      </c>
      <c r="G121">
        <v>25</v>
      </c>
      <c r="H121">
        <v>6</v>
      </c>
      <c r="I121">
        <v>0</v>
      </c>
      <c r="J121">
        <v>5</v>
      </c>
      <c r="K121">
        <v>69</v>
      </c>
      <c r="L121" s="7">
        <v>0.52173913043478259</v>
      </c>
      <c r="M121" s="8">
        <f t="shared" si="21"/>
        <v>-1.6625341425035309</v>
      </c>
      <c r="N121">
        <f t="shared" si="21"/>
        <v>-0.98287670262465887</v>
      </c>
      <c r="O121">
        <f t="shared" si="21"/>
        <v>-0.90158137917438763</v>
      </c>
      <c r="P121">
        <f t="shared" si="20"/>
        <v>-1.1496377681673509</v>
      </c>
      <c r="Q121">
        <f t="shared" si="20"/>
        <v>-1.7900755536262476</v>
      </c>
      <c r="R121" s="9">
        <f t="shared" si="20"/>
        <v>0.6351065013012156</v>
      </c>
      <c r="S121">
        <f t="shared" si="13"/>
        <v>23.229542739904254</v>
      </c>
      <c r="T121">
        <f t="shared" si="14"/>
        <v>13.880649203565916</v>
      </c>
      <c r="U121">
        <f t="shared" si="15"/>
        <v>2.8440358118638227</v>
      </c>
      <c r="V121" s="8">
        <f t="shared" si="16"/>
        <v>2.8440358118638227</v>
      </c>
      <c r="W121">
        <f t="shared" si="17"/>
        <v>3</v>
      </c>
      <c r="X121" t="str">
        <f t="shared" si="18"/>
        <v>015-019</v>
      </c>
      <c r="Y121" t="str">
        <f t="shared" si="19"/>
        <v>016-011</v>
      </c>
    </row>
    <row r="122" spans="1:25" x14ac:dyDescent="0.35">
      <c r="A122">
        <v>112</v>
      </c>
      <c r="B122" t="s">
        <v>332</v>
      </c>
      <c r="C122">
        <v>7</v>
      </c>
      <c r="D122">
        <v>40</v>
      </c>
      <c r="E122" t="s">
        <v>116</v>
      </c>
      <c r="F122" t="s">
        <v>333</v>
      </c>
      <c r="G122">
        <v>561</v>
      </c>
      <c r="H122">
        <v>91</v>
      </c>
      <c r="I122">
        <v>50</v>
      </c>
      <c r="J122">
        <v>42</v>
      </c>
      <c r="K122">
        <v>2018</v>
      </c>
      <c r="L122" s="7">
        <v>0.36868186323092172</v>
      </c>
      <c r="M122" s="8">
        <f t="shared" si="21"/>
        <v>1.050182645824131</v>
      </c>
      <c r="N122">
        <f t="shared" si="21"/>
        <v>-0.11010272655222228</v>
      </c>
      <c r="O122">
        <f t="shared" si="21"/>
        <v>1.7111862753744544</v>
      </c>
      <c r="P122">
        <f t="shared" si="20"/>
        <v>0.91105500384064042</v>
      </c>
      <c r="Q122">
        <f t="shared" si="20"/>
        <v>1.556365750693615</v>
      </c>
      <c r="R122" s="9">
        <f t="shared" si="20"/>
        <v>-0.72236326553386543</v>
      </c>
      <c r="S122">
        <f t="shared" si="13"/>
        <v>3.15396250111898</v>
      </c>
      <c r="T122">
        <f t="shared" si="14"/>
        <v>5.8486838440273656</v>
      </c>
      <c r="U122">
        <f t="shared" si="15"/>
        <v>18.030265385422577</v>
      </c>
      <c r="V122" s="8">
        <f t="shared" si="16"/>
        <v>3.15396250111898</v>
      </c>
      <c r="W122">
        <f t="shared" si="17"/>
        <v>1</v>
      </c>
      <c r="X122" t="str">
        <f t="shared" si="18"/>
        <v>015-020</v>
      </c>
      <c r="Y122" t="str">
        <f t="shared" si="19"/>
        <v>028-015</v>
      </c>
    </row>
    <row r="123" spans="1:25" x14ac:dyDescent="0.35">
      <c r="A123">
        <v>113</v>
      </c>
      <c r="B123" t="s">
        <v>332</v>
      </c>
      <c r="C123">
        <v>7</v>
      </c>
      <c r="D123">
        <v>40</v>
      </c>
      <c r="E123" t="s">
        <v>117</v>
      </c>
      <c r="F123" t="s">
        <v>333</v>
      </c>
      <c r="G123">
        <v>241</v>
      </c>
      <c r="H123">
        <v>75</v>
      </c>
      <c r="I123">
        <v>36</v>
      </c>
      <c r="J123">
        <v>38</v>
      </c>
      <c r="K123">
        <v>934</v>
      </c>
      <c r="L123" s="7">
        <v>0.41755888650963596</v>
      </c>
      <c r="M123" s="8">
        <f t="shared" si="21"/>
        <v>-0.5693497651177567</v>
      </c>
      <c r="N123">
        <f t="shared" si="21"/>
        <v>-0.27438959263644563</v>
      </c>
      <c r="O123">
        <f t="shared" si="21"/>
        <v>0.97961133210077866</v>
      </c>
      <c r="P123">
        <f t="shared" si="20"/>
        <v>0.6882774068668035</v>
      </c>
      <c r="Q123">
        <f t="shared" si="20"/>
        <v>-0.30486686802507712</v>
      </c>
      <c r="R123" s="9">
        <f t="shared" si="20"/>
        <v>-0.28887139281293794</v>
      </c>
      <c r="S123">
        <f t="shared" si="13"/>
        <v>4.2949562483650592</v>
      </c>
      <c r="T123">
        <f t="shared" si="14"/>
        <v>2.848330871749829</v>
      </c>
      <c r="U123">
        <f t="shared" si="15"/>
        <v>4.9959084485439815</v>
      </c>
      <c r="V123" s="8">
        <f t="shared" si="16"/>
        <v>2.848330871749829</v>
      </c>
      <c r="W123">
        <f t="shared" si="17"/>
        <v>2</v>
      </c>
      <c r="X123" t="str">
        <f t="shared" si="18"/>
        <v>015-021</v>
      </c>
      <c r="Y123" t="str">
        <f t="shared" si="19"/>
        <v>016-006</v>
      </c>
    </row>
    <row r="124" spans="1:25" x14ac:dyDescent="0.35">
      <c r="A124">
        <v>114</v>
      </c>
      <c r="B124" t="s">
        <v>332</v>
      </c>
      <c r="C124">
        <v>7</v>
      </c>
      <c r="D124">
        <v>40</v>
      </c>
      <c r="E124" t="s">
        <v>118</v>
      </c>
      <c r="F124" t="s">
        <v>333</v>
      </c>
      <c r="G124">
        <v>328</v>
      </c>
      <c r="H124">
        <v>65</v>
      </c>
      <c r="I124">
        <v>2</v>
      </c>
      <c r="J124">
        <v>20</v>
      </c>
      <c r="K124">
        <v>1171</v>
      </c>
      <c r="L124" s="7">
        <v>0.35439795046968403</v>
      </c>
      <c r="M124" s="8">
        <f t="shared" si="21"/>
        <v>-0.12903939089293098</v>
      </c>
      <c r="N124">
        <f t="shared" si="21"/>
        <v>-0.37706888393908522</v>
      </c>
      <c r="O124">
        <f t="shared" si="21"/>
        <v>-0.79707067299243395</v>
      </c>
      <c r="P124">
        <f t="shared" si="20"/>
        <v>-0.31422177951546248</v>
      </c>
      <c r="Q124">
        <f t="shared" si="20"/>
        <v>0.10206314178703546</v>
      </c>
      <c r="R124" s="9">
        <f t="shared" si="20"/>
        <v>-0.84904774174147968</v>
      </c>
      <c r="S124">
        <f t="shared" si="13"/>
        <v>9.2151215445362986</v>
      </c>
      <c r="T124">
        <f t="shared" si="14"/>
        <v>1.7024896903974898</v>
      </c>
      <c r="U124">
        <f t="shared" si="15"/>
        <v>1.9171516906644714</v>
      </c>
      <c r="V124" s="8">
        <f t="shared" si="16"/>
        <v>1.7024896903974898</v>
      </c>
      <c r="W124">
        <f t="shared" si="17"/>
        <v>2</v>
      </c>
      <c r="X124" t="str">
        <f t="shared" si="18"/>
        <v>015-022</v>
      </c>
      <c r="Y124" t="str">
        <f t="shared" si="19"/>
        <v>016-006</v>
      </c>
    </row>
    <row r="125" spans="1:25" x14ac:dyDescent="0.35">
      <c r="A125">
        <v>115</v>
      </c>
      <c r="B125" t="s">
        <v>332</v>
      </c>
      <c r="C125">
        <v>7</v>
      </c>
      <c r="D125">
        <v>40</v>
      </c>
      <c r="E125" t="s">
        <v>119</v>
      </c>
      <c r="F125" t="s">
        <v>333</v>
      </c>
      <c r="G125">
        <v>369</v>
      </c>
      <c r="H125">
        <v>92</v>
      </c>
      <c r="I125">
        <v>5</v>
      </c>
      <c r="J125">
        <v>40</v>
      </c>
      <c r="K125">
        <v>1392</v>
      </c>
      <c r="L125" s="7">
        <v>0.3635057471264368</v>
      </c>
      <c r="M125" s="8">
        <f t="shared" si="21"/>
        <v>7.8463199258998376E-2</v>
      </c>
      <c r="N125">
        <f t="shared" si="21"/>
        <v>-9.9834797421958318E-2</v>
      </c>
      <c r="O125">
        <f t="shared" si="21"/>
        <v>-0.64030461371950342</v>
      </c>
      <c r="P125">
        <f t="shared" si="20"/>
        <v>0.79966620535372201</v>
      </c>
      <c r="Q125">
        <f t="shared" si="20"/>
        <v>0.48152108342617844</v>
      </c>
      <c r="R125" s="9">
        <f t="shared" si="20"/>
        <v>-0.76827040375623934</v>
      </c>
      <c r="S125">
        <f t="shared" si="13"/>
        <v>6.0985936619275076</v>
      </c>
      <c r="T125">
        <f t="shared" si="14"/>
        <v>0.8143844680194321</v>
      </c>
      <c r="U125">
        <f t="shared" si="15"/>
        <v>5.0048457033537161</v>
      </c>
      <c r="V125" s="8">
        <f t="shared" si="16"/>
        <v>0.8143844680194321</v>
      </c>
      <c r="W125">
        <f t="shared" si="17"/>
        <v>2</v>
      </c>
      <c r="X125" t="str">
        <f t="shared" si="18"/>
        <v>015-023</v>
      </c>
      <c r="Y125" t="str">
        <f t="shared" si="19"/>
        <v>016-006</v>
      </c>
    </row>
    <row r="126" spans="1:25" x14ac:dyDescent="0.35">
      <c r="A126">
        <v>116</v>
      </c>
      <c r="B126" t="s">
        <v>332</v>
      </c>
      <c r="C126">
        <v>7</v>
      </c>
      <c r="D126">
        <v>40</v>
      </c>
      <c r="E126" t="s">
        <v>120</v>
      </c>
      <c r="F126" t="s">
        <v>333</v>
      </c>
      <c r="G126">
        <v>351</v>
      </c>
      <c r="H126">
        <v>168</v>
      </c>
      <c r="I126">
        <v>17</v>
      </c>
      <c r="J126">
        <v>21</v>
      </c>
      <c r="K126">
        <v>1542</v>
      </c>
      <c r="L126" s="7">
        <v>0.36121919584954604</v>
      </c>
      <c r="M126" s="8">
        <f t="shared" si="21"/>
        <v>-1.2635498856482805E-2</v>
      </c>
      <c r="N126">
        <f t="shared" si="21"/>
        <v>0.68052781647810268</v>
      </c>
      <c r="O126">
        <f t="shared" si="21"/>
        <v>-1.3240376627781323E-2</v>
      </c>
      <c r="P126">
        <f t="shared" si="20"/>
        <v>-0.25852738027200323</v>
      </c>
      <c r="Q126">
        <f t="shared" si="20"/>
        <v>0.73907172254776865</v>
      </c>
      <c r="R126" s="9">
        <f t="shared" si="20"/>
        <v>-0.78854989969525391</v>
      </c>
      <c r="S126">
        <f t="shared" si="13"/>
        <v>4.4323701805644067</v>
      </c>
      <c r="T126">
        <f t="shared" si="14"/>
        <v>0.79185147718984372</v>
      </c>
      <c r="U126">
        <f t="shared" si="15"/>
        <v>5.8996251461644551</v>
      </c>
      <c r="V126" s="8">
        <f t="shared" si="16"/>
        <v>0.79185147718984372</v>
      </c>
      <c r="W126">
        <f t="shared" si="17"/>
        <v>2</v>
      </c>
      <c r="X126" t="str">
        <f t="shared" si="18"/>
        <v>015-024</v>
      </c>
      <c r="Y126" t="str">
        <f t="shared" si="19"/>
        <v>016-006</v>
      </c>
    </row>
    <row r="127" spans="1:25" x14ac:dyDescent="0.35">
      <c r="A127">
        <v>117</v>
      </c>
      <c r="B127" t="s">
        <v>332</v>
      </c>
      <c r="C127">
        <v>7</v>
      </c>
      <c r="D127">
        <v>40</v>
      </c>
      <c r="E127" t="s">
        <v>121</v>
      </c>
      <c r="F127" t="s">
        <v>333</v>
      </c>
      <c r="G127">
        <v>152</v>
      </c>
      <c r="H127">
        <v>51</v>
      </c>
      <c r="I127">
        <v>1</v>
      </c>
      <c r="J127">
        <v>17</v>
      </c>
      <c r="K127">
        <v>674</v>
      </c>
      <c r="L127" s="7">
        <v>0.32789317507418397</v>
      </c>
      <c r="M127" s="8">
        <f t="shared" si="21"/>
        <v>-1.0197822169109692</v>
      </c>
      <c r="N127">
        <f t="shared" si="21"/>
        <v>-0.52081989176278065</v>
      </c>
      <c r="O127">
        <f t="shared" si="21"/>
        <v>-0.84932602608341079</v>
      </c>
      <c r="P127">
        <f t="shared" si="20"/>
        <v>-0.48130497724584015</v>
      </c>
      <c r="Q127">
        <f t="shared" si="20"/>
        <v>-0.75128797583583351</v>
      </c>
      <c r="R127" s="9">
        <f t="shared" si="20"/>
        <v>-1.0841194370189324</v>
      </c>
      <c r="S127">
        <f t="shared" si="13"/>
        <v>14.812688433030157</v>
      </c>
      <c r="T127">
        <f t="shared" si="14"/>
        <v>5.2417510019960911</v>
      </c>
      <c r="U127">
        <f t="shared" si="15"/>
        <v>0.8016458203295953</v>
      </c>
      <c r="V127" s="8">
        <f t="shared" si="16"/>
        <v>0.8016458203295953</v>
      </c>
      <c r="W127">
        <f t="shared" si="17"/>
        <v>3</v>
      </c>
      <c r="X127" t="str">
        <f t="shared" si="18"/>
        <v>015-025</v>
      </c>
      <c r="Y127" t="str">
        <f t="shared" si="19"/>
        <v>016-011</v>
      </c>
    </row>
    <row r="128" spans="1:25" x14ac:dyDescent="0.35">
      <c r="A128">
        <v>118</v>
      </c>
      <c r="B128" t="s">
        <v>332</v>
      </c>
      <c r="C128">
        <v>7</v>
      </c>
      <c r="D128" t="s">
        <v>334</v>
      </c>
      <c r="E128" t="s">
        <v>122</v>
      </c>
      <c r="F128" t="s">
        <v>333</v>
      </c>
      <c r="G128">
        <v>187</v>
      </c>
      <c r="H128">
        <v>46</v>
      </c>
      <c r="I128">
        <v>6</v>
      </c>
      <c r="J128">
        <v>7</v>
      </c>
      <c r="K128">
        <v>697</v>
      </c>
      <c r="L128" s="7">
        <v>0.35294117647058826</v>
      </c>
      <c r="M128" s="8">
        <f t="shared" si="21"/>
        <v>-0.84264585946420023</v>
      </c>
      <c r="N128">
        <f t="shared" si="21"/>
        <v>-0.57215953741410053</v>
      </c>
      <c r="O128">
        <f t="shared" si="21"/>
        <v>-0.58804926062852658</v>
      </c>
      <c r="P128">
        <f t="shared" si="20"/>
        <v>-1.0382489696804322</v>
      </c>
      <c r="Q128">
        <f t="shared" si="20"/>
        <v>-0.7117968778371897</v>
      </c>
      <c r="R128" s="9">
        <f t="shared" si="20"/>
        <v>-0.86196791663425387</v>
      </c>
      <c r="S128">
        <f t="shared" si="13"/>
        <v>14.319022898905136</v>
      </c>
      <c r="T128">
        <f t="shared" si="14"/>
        <v>5.4259250033555526</v>
      </c>
      <c r="U128">
        <f t="shared" si="15"/>
        <v>0.6967006917262959</v>
      </c>
      <c r="V128" s="8">
        <f t="shared" si="16"/>
        <v>0.6967006917262959</v>
      </c>
      <c r="W128">
        <f t="shared" si="17"/>
        <v>3</v>
      </c>
      <c r="X128" t="str">
        <f t="shared" si="18"/>
        <v>016-001</v>
      </c>
      <c r="Y128" t="str">
        <f t="shared" si="19"/>
        <v>016-011</v>
      </c>
    </row>
    <row r="129" spans="1:25" x14ac:dyDescent="0.35">
      <c r="A129">
        <v>119</v>
      </c>
      <c r="B129" t="s">
        <v>332</v>
      </c>
      <c r="C129">
        <v>7</v>
      </c>
      <c r="D129">
        <v>40</v>
      </c>
      <c r="E129" t="s">
        <v>123</v>
      </c>
      <c r="F129" t="s">
        <v>333</v>
      </c>
      <c r="G129">
        <v>286</v>
      </c>
      <c r="H129">
        <v>61</v>
      </c>
      <c r="I129">
        <v>9</v>
      </c>
      <c r="J129">
        <v>27</v>
      </c>
      <c r="K129">
        <v>1111</v>
      </c>
      <c r="L129" s="7">
        <v>0.34473447344734476</v>
      </c>
      <c r="M129" s="8">
        <f t="shared" si="21"/>
        <v>-0.34160301982905372</v>
      </c>
      <c r="N129">
        <f t="shared" si="21"/>
        <v>-0.41814060046014107</v>
      </c>
      <c r="O129">
        <f t="shared" si="21"/>
        <v>-0.43128320135559606</v>
      </c>
      <c r="P129">
        <f t="shared" si="20"/>
        <v>7.5639015188752087E-2</v>
      </c>
      <c r="Q129">
        <f t="shared" si="20"/>
        <v>-9.571138616006309E-4</v>
      </c>
      <c r="R129" s="9">
        <f t="shared" si="20"/>
        <v>-0.9347534265480627</v>
      </c>
      <c r="S129">
        <f t="shared" si="13"/>
        <v>8.0282340859995465</v>
      </c>
      <c r="T129">
        <f t="shared" si="14"/>
        <v>1.4297362994969975</v>
      </c>
      <c r="U129">
        <f t="shared" si="15"/>
        <v>1.9955474834329694</v>
      </c>
      <c r="V129" s="8">
        <f t="shared" si="16"/>
        <v>1.4297362994969975</v>
      </c>
      <c r="W129">
        <f t="shared" si="17"/>
        <v>2</v>
      </c>
      <c r="X129" t="str">
        <f t="shared" si="18"/>
        <v>016-002</v>
      </c>
      <c r="Y129" t="str">
        <f t="shared" si="19"/>
        <v>016-006</v>
      </c>
    </row>
    <row r="130" spans="1:25" x14ac:dyDescent="0.35">
      <c r="A130">
        <v>120</v>
      </c>
      <c r="B130" t="s">
        <v>332</v>
      </c>
      <c r="C130">
        <v>7</v>
      </c>
      <c r="D130" t="s">
        <v>334</v>
      </c>
      <c r="E130" t="s">
        <v>124</v>
      </c>
      <c r="F130" t="s">
        <v>333</v>
      </c>
      <c r="G130">
        <v>198</v>
      </c>
      <c r="H130">
        <v>59</v>
      </c>
      <c r="I130">
        <v>2</v>
      </c>
      <c r="J130">
        <v>16</v>
      </c>
      <c r="K130">
        <v>722</v>
      </c>
      <c r="L130" s="7">
        <v>0.38088642659279781</v>
      </c>
      <c r="M130" s="8">
        <f t="shared" si="21"/>
        <v>-0.78697443283807289</v>
      </c>
      <c r="N130">
        <f t="shared" si="21"/>
        <v>-0.43867645872066902</v>
      </c>
      <c r="O130">
        <f t="shared" si="21"/>
        <v>-0.79707067299243395</v>
      </c>
      <c r="P130">
        <f t="shared" si="20"/>
        <v>-0.5369993764892993</v>
      </c>
      <c r="Q130">
        <f t="shared" si="20"/>
        <v>-0.66887177131692466</v>
      </c>
      <c r="R130" s="9">
        <f t="shared" si="20"/>
        <v>-0.61412060522879508</v>
      </c>
      <c r="S130">
        <f t="shared" si="13"/>
        <v>12.402003775520344</v>
      </c>
      <c r="T130">
        <f t="shared" si="14"/>
        <v>3.9839031206471605</v>
      </c>
      <c r="U130">
        <f t="shared" si="15"/>
        <v>0.22654815078151674</v>
      </c>
      <c r="V130" s="8">
        <f t="shared" si="16"/>
        <v>0.22654815078151674</v>
      </c>
      <c r="W130">
        <f t="shared" si="17"/>
        <v>3</v>
      </c>
      <c r="X130" t="str">
        <f t="shared" si="18"/>
        <v>016-003</v>
      </c>
      <c r="Y130" t="str">
        <f t="shared" si="19"/>
        <v>016-011</v>
      </c>
    </row>
    <row r="131" spans="1:25" x14ac:dyDescent="0.35">
      <c r="A131">
        <v>121</v>
      </c>
      <c r="B131" t="s">
        <v>332</v>
      </c>
      <c r="C131">
        <v>7</v>
      </c>
      <c r="D131" t="s">
        <v>334</v>
      </c>
      <c r="E131" t="s">
        <v>125</v>
      </c>
      <c r="F131" t="s">
        <v>333</v>
      </c>
      <c r="G131">
        <v>119</v>
      </c>
      <c r="H131">
        <v>31</v>
      </c>
      <c r="I131">
        <v>7</v>
      </c>
      <c r="J131">
        <v>9</v>
      </c>
      <c r="K131">
        <v>468</v>
      </c>
      <c r="L131" s="7">
        <v>0.35470085470085472</v>
      </c>
      <c r="M131" s="8">
        <f t="shared" si="21"/>
        <v>-1.1867964967893514</v>
      </c>
      <c r="N131">
        <f t="shared" si="21"/>
        <v>-0.72617847436805993</v>
      </c>
      <c r="O131">
        <f t="shared" si="21"/>
        <v>-0.53579390753754974</v>
      </c>
      <c r="P131">
        <f t="shared" si="20"/>
        <v>-0.92686017119351394</v>
      </c>
      <c r="Q131">
        <f t="shared" si="20"/>
        <v>-1.1049908535628175</v>
      </c>
      <c r="R131" s="9">
        <f t="shared" si="20"/>
        <v>-0.84636127448923892</v>
      </c>
      <c r="S131">
        <f t="shared" si="13"/>
        <v>16.600111683984338</v>
      </c>
      <c r="T131">
        <f t="shared" si="14"/>
        <v>7.2845207761759641</v>
      </c>
      <c r="U131">
        <f t="shared" si="15"/>
        <v>0.76588035695677581</v>
      </c>
      <c r="V131" s="8">
        <f t="shared" si="16"/>
        <v>0.76588035695677581</v>
      </c>
      <c r="W131">
        <f t="shared" si="17"/>
        <v>3</v>
      </c>
      <c r="X131" t="str">
        <f t="shared" si="18"/>
        <v>016-004</v>
      </c>
      <c r="Y131" t="str">
        <f t="shared" si="19"/>
        <v>016-011</v>
      </c>
    </row>
    <row r="132" spans="1:25" x14ac:dyDescent="0.35">
      <c r="A132">
        <v>122</v>
      </c>
      <c r="B132" t="s">
        <v>332</v>
      </c>
      <c r="C132">
        <v>7</v>
      </c>
      <c r="D132" t="s">
        <v>334</v>
      </c>
      <c r="E132" t="s">
        <v>126</v>
      </c>
      <c r="F132" t="s">
        <v>333</v>
      </c>
      <c r="G132">
        <v>407</v>
      </c>
      <c r="H132">
        <v>110</v>
      </c>
      <c r="I132">
        <v>42</v>
      </c>
      <c r="J132">
        <v>41</v>
      </c>
      <c r="K132">
        <v>1505</v>
      </c>
      <c r="L132" s="7">
        <v>0.39867109634551495</v>
      </c>
      <c r="M132" s="8">
        <f t="shared" si="21"/>
        <v>0.27078267305834752</v>
      </c>
      <c r="N132">
        <f t="shared" si="21"/>
        <v>8.4987926922792958E-2</v>
      </c>
      <c r="O132">
        <f t="shared" si="21"/>
        <v>1.2931434506466397</v>
      </c>
      <c r="P132">
        <f t="shared" si="20"/>
        <v>0.85536060459718122</v>
      </c>
      <c r="Q132">
        <f t="shared" si="20"/>
        <v>0.67554256489777642</v>
      </c>
      <c r="R132" s="9">
        <f t="shared" si="20"/>
        <v>-0.45638780401325846</v>
      </c>
      <c r="S132">
        <f t="shared" si="13"/>
        <v>1.4069057075798515</v>
      </c>
      <c r="T132">
        <f t="shared" si="14"/>
        <v>2.3779126396234735</v>
      </c>
      <c r="U132">
        <f t="shared" si="15"/>
        <v>10.242745519724311</v>
      </c>
      <c r="V132" s="8">
        <f t="shared" si="16"/>
        <v>1.4069057075798515</v>
      </c>
      <c r="W132">
        <f t="shared" si="17"/>
        <v>1</v>
      </c>
      <c r="X132" t="str">
        <f t="shared" si="18"/>
        <v>016-005</v>
      </c>
      <c r="Y132" t="str">
        <f t="shared" si="19"/>
        <v>028-015</v>
      </c>
    </row>
    <row r="133" spans="1:25" x14ac:dyDescent="0.35">
      <c r="A133">
        <v>123</v>
      </c>
      <c r="B133" t="s">
        <v>332</v>
      </c>
      <c r="C133">
        <v>7</v>
      </c>
      <c r="D133">
        <v>40</v>
      </c>
      <c r="E133" t="s">
        <v>127</v>
      </c>
      <c r="F133" t="s">
        <v>333</v>
      </c>
      <c r="G133">
        <v>394</v>
      </c>
      <c r="H133">
        <v>126</v>
      </c>
      <c r="I133">
        <v>15</v>
      </c>
      <c r="J133">
        <v>31</v>
      </c>
      <c r="K133">
        <v>1389</v>
      </c>
      <c r="L133" s="7">
        <v>0.40748740100791936</v>
      </c>
      <c r="M133" s="8">
        <f t="shared" si="21"/>
        <v>0.20498916886383337</v>
      </c>
      <c r="N133">
        <f t="shared" si="21"/>
        <v>0.24927479300701633</v>
      </c>
      <c r="O133">
        <f t="shared" si="21"/>
        <v>-0.11775108280973501</v>
      </c>
      <c r="P133">
        <f t="shared" si="20"/>
        <v>0.29841661216258897</v>
      </c>
      <c r="Q133">
        <f t="shared" si="20"/>
        <v>0.47637007064374665</v>
      </c>
      <c r="R133" s="9">
        <f t="shared" si="20"/>
        <v>-0.3781957177892124</v>
      </c>
      <c r="S133">
        <f t="shared" si="13"/>
        <v>3.2117371474676486</v>
      </c>
      <c r="T133">
        <f t="shared" si="14"/>
        <v>0</v>
      </c>
      <c r="U133">
        <f t="shared" si="15"/>
        <v>4.7591463337058411</v>
      </c>
      <c r="V133" s="8">
        <f t="shared" si="16"/>
        <v>0</v>
      </c>
      <c r="W133">
        <f t="shared" si="17"/>
        <v>2</v>
      </c>
      <c r="X133" t="str">
        <f t="shared" si="18"/>
        <v>016-006</v>
      </c>
      <c r="Y133" t="str">
        <f t="shared" si="19"/>
        <v>016-006</v>
      </c>
    </row>
    <row r="134" spans="1:25" x14ac:dyDescent="0.35">
      <c r="A134">
        <v>124</v>
      </c>
      <c r="B134" t="s">
        <v>332</v>
      </c>
      <c r="C134">
        <v>7</v>
      </c>
      <c r="D134" t="s">
        <v>334</v>
      </c>
      <c r="E134" t="s">
        <v>128</v>
      </c>
      <c r="F134" t="s">
        <v>333</v>
      </c>
      <c r="G134">
        <v>360</v>
      </c>
      <c r="H134">
        <v>105</v>
      </c>
      <c r="I134">
        <v>12</v>
      </c>
      <c r="J134">
        <v>18</v>
      </c>
      <c r="K134">
        <v>1249</v>
      </c>
      <c r="L134" s="7">
        <v>0.39631705364291431</v>
      </c>
      <c r="M134" s="8">
        <f t="shared" si="21"/>
        <v>3.291385020125779E-2</v>
      </c>
      <c r="N134">
        <f t="shared" si="21"/>
        <v>3.3648281271473159E-2</v>
      </c>
      <c r="O134">
        <f t="shared" si="21"/>
        <v>-0.27451714208266553</v>
      </c>
      <c r="P134">
        <f t="shared" si="20"/>
        <v>-0.42561057800238089</v>
      </c>
      <c r="Q134">
        <f t="shared" si="20"/>
        <v>0.23598947413026239</v>
      </c>
      <c r="R134" s="9">
        <f t="shared" si="20"/>
        <v>-0.47726588355170269</v>
      </c>
      <c r="S134">
        <f t="shared" si="13"/>
        <v>5.6445818409312771</v>
      </c>
      <c r="T134">
        <f t="shared" si="14"/>
        <v>0.69249340621859645</v>
      </c>
      <c r="U134">
        <f t="shared" si="15"/>
        <v>2.6905904192016652</v>
      </c>
      <c r="V134" s="8">
        <f t="shared" si="16"/>
        <v>0.69249340621859645</v>
      </c>
      <c r="W134">
        <f t="shared" si="17"/>
        <v>2</v>
      </c>
      <c r="X134" t="str">
        <f t="shared" si="18"/>
        <v>016-007</v>
      </c>
      <c r="Y134" t="str">
        <f t="shared" si="19"/>
        <v>016-006</v>
      </c>
    </row>
    <row r="135" spans="1:25" x14ac:dyDescent="0.35">
      <c r="A135">
        <v>125</v>
      </c>
      <c r="B135" t="s">
        <v>332</v>
      </c>
      <c r="C135">
        <v>7</v>
      </c>
      <c r="D135">
        <v>40</v>
      </c>
      <c r="E135" t="s">
        <v>129</v>
      </c>
      <c r="F135" t="s">
        <v>333</v>
      </c>
      <c r="G135">
        <v>230</v>
      </c>
      <c r="H135">
        <v>66</v>
      </c>
      <c r="I135">
        <v>8</v>
      </c>
      <c r="J135">
        <v>11</v>
      </c>
      <c r="K135">
        <v>823</v>
      </c>
      <c r="L135" s="7">
        <v>0.38274605103280679</v>
      </c>
      <c r="M135" s="8">
        <f t="shared" si="21"/>
        <v>-0.62502119174388404</v>
      </c>
      <c r="N135">
        <f t="shared" si="21"/>
        <v>-0.3668009548088213</v>
      </c>
      <c r="O135">
        <f t="shared" si="21"/>
        <v>-0.4835385544465729</v>
      </c>
      <c r="P135">
        <f t="shared" si="20"/>
        <v>-0.81547137270659542</v>
      </c>
      <c r="Q135">
        <f t="shared" si="20"/>
        <v>-0.49545434097505392</v>
      </c>
      <c r="R135" s="9">
        <f t="shared" si="20"/>
        <v>-0.597627536973385</v>
      </c>
      <c r="S135">
        <f t="shared" si="13"/>
        <v>10.907830926612926</v>
      </c>
      <c r="T135">
        <f t="shared" si="14"/>
        <v>3.4356064532941031</v>
      </c>
      <c r="U135">
        <f t="shared" si="15"/>
        <v>0.52747304278182638</v>
      </c>
      <c r="V135" s="8">
        <f t="shared" si="16"/>
        <v>0.52747304278182638</v>
      </c>
      <c r="W135">
        <f t="shared" si="17"/>
        <v>3</v>
      </c>
      <c r="X135" t="str">
        <f t="shared" si="18"/>
        <v>016-008</v>
      </c>
      <c r="Y135" t="str">
        <f t="shared" si="19"/>
        <v>016-011</v>
      </c>
    </row>
    <row r="136" spans="1:25" x14ac:dyDescent="0.35">
      <c r="A136">
        <v>126</v>
      </c>
      <c r="B136" t="s">
        <v>332</v>
      </c>
      <c r="C136">
        <v>7</v>
      </c>
      <c r="D136">
        <v>40</v>
      </c>
      <c r="E136" t="s">
        <v>130</v>
      </c>
      <c r="F136" t="s">
        <v>333</v>
      </c>
      <c r="G136">
        <v>403</v>
      </c>
      <c r="H136">
        <v>72</v>
      </c>
      <c r="I136">
        <v>3</v>
      </c>
      <c r="J136">
        <v>33</v>
      </c>
      <c r="K136">
        <v>1280</v>
      </c>
      <c r="L136" s="7">
        <v>0.39921875000000001</v>
      </c>
      <c r="M136" s="8">
        <f t="shared" si="21"/>
        <v>0.25053851792157394</v>
      </c>
      <c r="N136">
        <f t="shared" si="21"/>
        <v>-0.3051933800272375</v>
      </c>
      <c r="O136">
        <f t="shared" si="21"/>
        <v>-0.74481531990145711</v>
      </c>
      <c r="P136">
        <f t="shared" si="20"/>
        <v>0.40980541064950743</v>
      </c>
      <c r="Q136">
        <f t="shared" si="20"/>
        <v>0.28921660621539103</v>
      </c>
      <c r="R136" s="9">
        <f t="shared" si="20"/>
        <v>-0.45153064634775519</v>
      </c>
      <c r="S136">
        <f t="shared" si="13"/>
        <v>6.3512351405545289</v>
      </c>
      <c r="T136">
        <f t="shared" si="14"/>
        <v>0.75553115096953238</v>
      </c>
      <c r="U136">
        <f t="shared" si="15"/>
        <v>3.5392579435112821</v>
      </c>
      <c r="V136" s="8">
        <f t="shared" si="16"/>
        <v>0.75553115096953238</v>
      </c>
      <c r="W136">
        <f t="shared" si="17"/>
        <v>2</v>
      </c>
      <c r="X136" t="str">
        <f t="shared" si="18"/>
        <v>016-009</v>
      </c>
      <c r="Y136" t="str">
        <f t="shared" si="19"/>
        <v>016-006</v>
      </c>
    </row>
    <row r="137" spans="1:25" x14ac:dyDescent="0.35">
      <c r="A137">
        <v>127</v>
      </c>
      <c r="B137" t="s">
        <v>332</v>
      </c>
      <c r="C137">
        <v>7</v>
      </c>
      <c r="D137">
        <v>40</v>
      </c>
      <c r="E137" t="s">
        <v>131</v>
      </c>
      <c r="F137" t="s">
        <v>333</v>
      </c>
      <c r="G137">
        <v>222</v>
      </c>
      <c r="H137">
        <v>48</v>
      </c>
      <c r="I137">
        <v>11</v>
      </c>
      <c r="J137">
        <v>14</v>
      </c>
      <c r="K137">
        <v>863</v>
      </c>
      <c r="L137" s="7">
        <v>0.34183082271147164</v>
      </c>
      <c r="M137" s="8">
        <f t="shared" si="21"/>
        <v>-0.66550950201743131</v>
      </c>
      <c r="N137">
        <f t="shared" si="21"/>
        <v>-0.55162367915357258</v>
      </c>
      <c r="O137">
        <f t="shared" si="21"/>
        <v>-0.32677249517364237</v>
      </c>
      <c r="P137">
        <f t="shared" si="20"/>
        <v>-0.64838817497621781</v>
      </c>
      <c r="Q137">
        <f t="shared" si="20"/>
        <v>-0.42677417054262984</v>
      </c>
      <c r="R137" s="9">
        <f t="shared" si="20"/>
        <v>-0.96050599719958396</v>
      </c>
      <c r="S137">
        <f t="shared" si="13"/>
        <v>11.152092627205795</v>
      </c>
      <c r="T137">
        <f t="shared" si="14"/>
        <v>3.4940903363858791</v>
      </c>
      <c r="U137">
        <f t="shared" si="15"/>
        <v>0.94025409798585424</v>
      </c>
      <c r="V137" s="8">
        <f t="shared" si="16"/>
        <v>0.94025409798585424</v>
      </c>
      <c r="W137">
        <f t="shared" si="17"/>
        <v>3</v>
      </c>
      <c r="X137" t="str">
        <f t="shared" si="18"/>
        <v>016-010</v>
      </c>
      <c r="Y137" t="str">
        <f t="shared" si="19"/>
        <v>016-011</v>
      </c>
    </row>
    <row r="138" spans="1:25" x14ac:dyDescent="0.35">
      <c r="A138">
        <v>128</v>
      </c>
      <c r="B138" t="s">
        <v>332</v>
      </c>
      <c r="C138">
        <v>7</v>
      </c>
      <c r="D138">
        <v>40</v>
      </c>
      <c r="E138" t="s">
        <v>132</v>
      </c>
      <c r="F138" t="s">
        <v>333</v>
      </c>
      <c r="G138">
        <v>194</v>
      </c>
      <c r="H138">
        <v>40</v>
      </c>
      <c r="I138">
        <v>3</v>
      </c>
      <c r="J138">
        <v>16</v>
      </c>
      <c r="K138">
        <v>598</v>
      </c>
      <c r="L138" s="7">
        <v>0.42307692307692307</v>
      </c>
      <c r="M138" s="8">
        <f t="shared" si="21"/>
        <v>-0.80721858797484647</v>
      </c>
      <c r="N138">
        <f t="shared" si="21"/>
        <v>-0.63376711219568427</v>
      </c>
      <c r="O138">
        <f t="shared" si="21"/>
        <v>-0.74481531990145711</v>
      </c>
      <c r="P138">
        <f t="shared" si="20"/>
        <v>-0.5369993764892993</v>
      </c>
      <c r="Q138">
        <f t="shared" si="20"/>
        <v>-0.88178029965743931</v>
      </c>
      <c r="R138" s="9">
        <f t="shared" si="20"/>
        <v>-0.23993175114008744</v>
      </c>
      <c r="S138">
        <f t="shared" si="13"/>
        <v>12.811994434617558</v>
      </c>
      <c r="T138">
        <f t="shared" si="14"/>
        <v>4.7591463337058411</v>
      </c>
      <c r="U138">
        <f t="shared" si="15"/>
        <v>0</v>
      </c>
      <c r="V138" s="8">
        <f t="shared" si="16"/>
        <v>0</v>
      </c>
      <c r="W138">
        <f t="shared" si="17"/>
        <v>3</v>
      </c>
      <c r="X138" t="str">
        <f t="shared" si="18"/>
        <v>016-011</v>
      </c>
      <c r="Y138" t="str">
        <f t="shared" si="19"/>
        <v>016-011</v>
      </c>
    </row>
    <row r="139" spans="1:25" x14ac:dyDescent="0.35">
      <c r="A139">
        <v>129</v>
      </c>
      <c r="B139" t="s">
        <v>332</v>
      </c>
      <c r="C139">
        <v>7</v>
      </c>
      <c r="D139">
        <v>40</v>
      </c>
      <c r="E139" t="s">
        <v>133</v>
      </c>
      <c r="F139" t="s">
        <v>333</v>
      </c>
      <c r="G139">
        <v>461</v>
      </c>
      <c r="H139">
        <v>77</v>
      </c>
      <c r="I139">
        <v>8</v>
      </c>
      <c r="J139">
        <v>30</v>
      </c>
      <c r="K139">
        <v>1521</v>
      </c>
      <c r="L139" s="7">
        <v>0.378698224852071</v>
      </c>
      <c r="M139" s="8">
        <f t="shared" si="21"/>
        <v>0.54407876740479111</v>
      </c>
      <c r="N139">
        <f t="shared" si="21"/>
        <v>-0.25385373437591774</v>
      </c>
      <c r="O139">
        <f t="shared" si="21"/>
        <v>-0.4835385544465729</v>
      </c>
      <c r="P139">
        <f t="shared" si="20"/>
        <v>0.24272221291912977</v>
      </c>
      <c r="Q139">
        <f t="shared" si="20"/>
        <v>0.70301463307074608</v>
      </c>
      <c r="R139" s="9">
        <f t="shared" si="20"/>
        <v>-0.6335278360061235</v>
      </c>
      <c r="S139">
        <f t="shared" si="13"/>
        <v>5.3973660361608502</v>
      </c>
      <c r="T139">
        <f t="shared" si="14"/>
        <v>0.62158465968960874</v>
      </c>
      <c r="U139">
        <f t="shared" si="15"/>
        <v>5.3130628792814054</v>
      </c>
      <c r="V139" s="8">
        <f t="shared" si="16"/>
        <v>0.62158465968960874</v>
      </c>
      <c r="W139">
        <f t="shared" si="17"/>
        <v>2</v>
      </c>
      <c r="X139" t="str">
        <f t="shared" si="18"/>
        <v>016-012</v>
      </c>
      <c r="Y139" t="str">
        <f t="shared" si="19"/>
        <v>016-006</v>
      </c>
    </row>
    <row r="140" spans="1:25" x14ac:dyDescent="0.35">
      <c r="A140">
        <v>130</v>
      </c>
      <c r="B140" t="s">
        <v>332</v>
      </c>
      <c r="C140">
        <v>7</v>
      </c>
      <c r="D140">
        <v>41</v>
      </c>
      <c r="E140" t="s">
        <v>134</v>
      </c>
      <c r="F140" t="s">
        <v>333</v>
      </c>
      <c r="G140">
        <v>389</v>
      </c>
      <c r="H140">
        <v>174</v>
      </c>
      <c r="I140">
        <v>11</v>
      </c>
      <c r="J140">
        <v>24</v>
      </c>
      <c r="K140">
        <v>1509</v>
      </c>
      <c r="L140" s="7">
        <v>0.39628893306825713</v>
      </c>
      <c r="M140" s="8">
        <f t="shared" si="21"/>
        <v>0.17968397494286636</v>
      </c>
      <c r="N140">
        <f t="shared" si="21"/>
        <v>0.74213539125968642</v>
      </c>
      <c r="O140">
        <f t="shared" si="21"/>
        <v>-0.32677249517364237</v>
      </c>
      <c r="P140">
        <f t="shared" si="20"/>
        <v>-9.1444182541625577E-2</v>
      </c>
      <c r="Q140">
        <f t="shared" si="20"/>
        <v>0.68241058194101878</v>
      </c>
      <c r="R140" s="9">
        <f t="shared" si="20"/>
        <v>-0.47751528582198038</v>
      </c>
      <c r="S140">
        <f t="shared" ref="S140:S203" si="22">SUMXMY2($G$3:$L$3,$M140:$R140)</f>
        <v>4.1399193048904745</v>
      </c>
      <c r="T140">
        <f t="shared" ref="T140:T203" si="23">SUMXMY2($G$4:$L$4,$M140:$R140)</f>
        <v>0.49155038111321886</v>
      </c>
      <c r="U140">
        <f t="shared" ref="U140:U203" si="24">SUMXMY2($G$5:$L$5,$M140:$R140)</f>
        <v>5.7435026518961703</v>
      </c>
      <c r="V140" s="8">
        <f t="shared" ref="V140:V203" si="25">MIN(S140:U140)</f>
        <v>0.49155038111321886</v>
      </c>
      <c r="W140">
        <f t="shared" ref="W140:W203" si="26">MATCH(V140,S140:U140,0)</f>
        <v>2</v>
      </c>
      <c r="X140" t="str">
        <f t="shared" ref="X140:X203" si="27">E140</f>
        <v>016-013</v>
      </c>
      <c r="Y140" t="str">
        <f t="shared" ref="Y140:Y203" si="28">VLOOKUP(W140,$D$3:$F$5,3)</f>
        <v>016-006</v>
      </c>
    </row>
    <row r="141" spans="1:25" x14ac:dyDescent="0.35">
      <c r="A141">
        <v>131</v>
      </c>
      <c r="B141" t="s">
        <v>332</v>
      </c>
      <c r="C141">
        <v>7</v>
      </c>
      <c r="D141">
        <v>41</v>
      </c>
      <c r="E141" t="s">
        <v>135</v>
      </c>
      <c r="F141" t="s">
        <v>333</v>
      </c>
      <c r="G141">
        <v>726</v>
      </c>
      <c r="H141">
        <v>355</v>
      </c>
      <c r="I141">
        <v>19</v>
      </c>
      <c r="J141">
        <v>63</v>
      </c>
      <c r="K141">
        <v>2583</v>
      </c>
      <c r="L141" s="7">
        <v>0.45025164537359658</v>
      </c>
      <c r="M141" s="8">
        <f t="shared" si="21"/>
        <v>1.8852540452160418</v>
      </c>
      <c r="N141">
        <f t="shared" si="21"/>
        <v>2.6006305638374632</v>
      </c>
      <c r="O141">
        <f t="shared" si="21"/>
        <v>9.1270329554172358E-2</v>
      </c>
      <c r="P141">
        <f t="shared" si="20"/>
        <v>2.0806373879532845</v>
      </c>
      <c r="Q141">
        <f t="shared" si="20"/>
        <v>2.5264731580516049</v>
      </c>
      <c r="R141" s="9">
        <f t="shared" si="20"/>
        <v>1.0817244941027334E-3</v>
      </c>
      <c r="S141">
        <f t="shared" si="22"/>
        <v>11.183193786012747</v>
      </c>
      <c r="T141">
        <f t="shared" si="23"/>
        <v>15.918938907431343</v>
      </c>
      <c r="U141">
        <f t="shared" si="24"/>
        <v>36.936077778420511</v>
      </c>
      <c r="V141" s="8">
        <f t="shared" si="25"/>
        <v>11.183193786012747</v>
      </c>
      <c r="W141">
        <f t="shared" si="26"/>
        <v>1</v>
      </c>
      <c r="X141" t="str">
        <f t="shared" si="27"/>
        <v>016-014</v>
      </c>
      <c r="Y141" t="str">
        <f t="shared" si="28"/>
        <v>028-015</v>
      </c>
    </row>
    <row r="142" spans="1:25" x14ac:dyDescent="0.35">
      <c r="A142">
        <v>132</v>
      </c>
      <c r="B142" t="s">
        <v>332</v>
      </c>
      <c r="C142">
        <v>7</v>
      </c>
      <c r="D142" t="s">
        <v>334</v>
      </c>
      <c r="E142" t="s">
        <v>136</v>
      </c>
      <c r="F142" t="s">
        <v>333</v>
      </c>
      <c r="G142">
        <v>42</v>
      </c>
      <c r="H142">
        <v>13</v>
      </c>
      <c r="I142">
        <v>1</v>
      </c>
      <c r="J142">
        <v>4</v>
      </c>
      <c r="K142">
        <v>147</v>
      </c>
      <c r="L142" s="7">
        <v>0.40816326530612246</v>
      </c>
      <c r="M142" s="8">
        <f t="shared" si="21"/>
        <v>-1.5764964831722432</v>
      </c>
      <c r="N142">
        <f t="shared" si="21"/>
        <v>-0.91100119871281116</v>
      </c>
      <c r="O142">
        <f t="shared" si="21"/>
        <v>-0.84932602608341079</v>
      </c>
      <c r="P142">
        <f t="shared" si="20"/>
        <v>-1.20533216741081</v>
      </c>
      <c r="Q142">
        <f t="shared" si="20"/>
        <v>-1.6561492212830207</v>
      </c>
      <c r="R142" s="9">
        <f t="shared" si="20"/>
        <v>-0.37220145585017017</v>
      </c>
      <c r="S142">
        <f t="shared" si="22"/>
        <v>22.406893462036717</v>
      </c>
      <c r="T142">
        <f t="shared" si="23"/>
        <v>11.86406825668224</v>
      </c>
      <c r="U142">
        <f t="shared" si="24"/>
        <v>1.7433809274575671</v>
      </c>
      <c r="V142" s="8">
        <f t="shared" si="25"/>
        <v>1.7433809274575671</v>
      </c>
      <c r="W142">
        <f t="shared" si="26"/>
        <v>3</v>
      </c>
      <c r="X142" t="str">
        <f t="shared" si="27"/>
        <v>017-001</v>
      </c>
      <c r="Y142" t="str">
        <f t="shared" si="28"/>
        <v>016-011</v>
      </c>
    </row>
    <row r="143" spans="1:25" x14ac:dyDescent="0.35">
      <c r="A143">
        <v>133</v>
      </c>
      <c r="B143" t="s">
        <v>332</v>
      </c>
      <c r="C143">
        <v>7</v>
      </c>
      <c r="D143">
        <v>40</v>
      </c>
      <c r="E143" t="s">
        <v>137</v>
      </c>
      <c r="F143" t="s">
        <v>333</v>
      </c>
      <c r="G143">
        <v>591</v>
      </c>
      <c r="H143">
        <v>162</v>
      </c>
      <c r="I143">
        <v>40</v>
      </c>
      <c r="J143">
        <v>46</v>
      </c>
      <c r="K143">
        <v>2088</v>
      </c>
      <c r="L143" s="7">
        <v>0.40181992337164751</v>
      </c>
      <c r="M143" s="8">
        <f t="shared" si="21"/>
        <v>1.2020138093499331</v>
      </c>
      <c r="N143">
        <f t="shared" si="21"/>
        <v>0.61892024169651894</v>
      </c>
      <c r="O143">
        <f t="shared" si="21"/>
        <v>1.188632744464686</v>
      </c>
      <c r="P143">
        <f t="shared" si="20"/>
        <v>1.1338326008144772</v>
      </c>
      <c r="Q143">
        <f t="shared" si="20"/>
        <v>1.6765560489503573</v>
      </c>
      <c r="R143" s="9">
        <f t="shared" si="20"/>
        <v>-0.42846075705197345</v>
      </c>
      <c r="S143">
        <f t="shared" si="22"/>
        <v>2.0385362126744355</v>
      </c>
      <c r="T143">
        <f t="shared" si="23"/>
        <v>4.9782274264285604</v>
      </c>
      <c r="U143">
        <f t="shared" si="24"/>
        <v>18.716769405720964</v>
      </c>
      <c r="V143" s="8">
        <f t="shared" si="25"/>
        <v>2.0385362126744355</v>
      </c>
      <c r="W143">
        <f t="shared" si="26"/>
        <v>1</v>
      </c>
      <c r="X143" t="str">
        <f t="shared" si="27"/>
        <v>017-002</v>
      </c>
      <c r="Y143" t="str">
        <f t="shared" si="28"/>
        <v>028-015</v>
      </c>
    </row>
    <row r="144" spans="1:25" x14ac:dyDescent="0.35">
      <c r="A144">
        <v>134</v>
      </c>
      <c r="B144" t="s">
        <v>332</v>
      </c>
      <c r="C144">
        <v>7</v>
      </c>
      <c r="D144">
        <v>40</v>
      </c>
      <c r="E144" t="s">
        <v>138</v>
      </c>
      <c r="F144" t="s">
        <v>333</v>
      </c>
      <c r="G144">
        <v>224</v>
      </c>
      <c r="H144">
        <v>76</v>
      </c>
      <c r="I144">
        <v>0</v>
      </c>
      <c r="J144">
        <v>30</v>
      </c>
      <c r="K144">
        <v>860</v>
      </c>
      <c r="L144" s="7">
        <v>0.38372093023255816</v>
      </c>
      <c r="M144" s="8">
        <f t="shared" si="21"/>
        <v>-0.65538742444904452</v>
      </c>
      <c r="N144">
        <f t="shared" si="21"/>
        <v>-0.26412166350618166</v>
      </c>
      <c r="O144">
        <f t="shared" si="21"/>
        <v>-0.90158137917438763</v>
      </c>
      <c r="P144">
        <f t="shared" si="20"/>
        <v>0.24272221291912977</v>
      </c>
      <c r="Q144">
        <f t="shared" si="20"/>
        <v>-0.43192518332506163</v>
      </c>
      <c r="R144" s="9">
        <f t="shared" si="20"/>
        <v>-0.58898130237012225</v>
      </c>
      <c r="S144">
        <f t="shared" si="22"/>
        <v>10.026736657061164</v>
      </c>
      <c r="T144">
        <f t="shared" si="23"/>
        <v>2.4907464345365478</v>
      </c>
      <c r="U144">
        <f t="shared" si="24"/>
        <v>1.116437029188339</v>
      </c>
      <c r="V144" s="8">
        <f t="shared" si="25"/>
        <v>1.116437029188339</v>
      </c>
      <c r="W144">
        <f t="shared" si="26"/>
        <v>3</v>
      </c>
      <c r="X144" t="str">
        <f t="shared" si="27"/>
        <v>018-001</v>
      </c>
      <c r="Y144" t="str">
        <f t="shared" si="28"/>
        <v>016-011</v>
      </c>
    </row>
    <row r="145" spans="1:25" x14ac:dyDescent="0.35">
      <c r="A145">
        <v>135</v>
      </c>
      <c r="B145" t="s">
        <v>332</v>
      </c>
      <c r="C145">
        <v>7</v>
      </c>
      <c r="D145">
        <v>40</v>
      </c>
      <c r="E145" t="s">
        <v>139</v>
      </c>
      <c r="F145" t="s">
        <v>333</v>
      </c>
      <c r="G145">
        <v>327</v>
      </c>
      <c r="H145">
        <v>114</v>
      </c>
      <c r="I145">
        <v>26</v>
      </c>
      <c r="J145">
        <v>56</v>
      </c>
      <c r="K145">
        <v>1297</v>
      </c>
      <c r="L145" s="7">
        <v>0.40323824209714726</v>
      </c>
      <c r="M145" s="8">
        <f t="shared" si="21"/>
        <v>-0.13410042967712438</v>
      </c>
      <c r="N145">
        <f t="shared" si="21"/>
        <v>0.12605964344384879</v>
      </c>
      <c r="O145">
        <f t="shared" si="21"/>
        <v>0.45705780119101025</v>
      </c>
      <c r="P145">
        <f t="shared" si="20"/>
        <v>1.6907765932490695</v>
      </c>
      <c r="Q145">
        <f t="shared" si="20"/>
        <v>0.3184056786491713</v>
      </c>
      <c r="R145" s="9">
        <f t="shared" si="20"/>
        <v>-0.41588164320279186</v>
      </c>
      <c r="S145">
        <f t="shared" si="22"/>
        <v>3.4297286920063796</v>
      </c>
      <c r="T145">
        <f t="shared" si="23"/>
        <v>2.4256082770903613</v>
      </c>
      <c r="U145">
        <f t="shared" si="24"/>
        <v>8.9093142712047673</v>
      </c>
      <c r="V145" s="8">
        <f t="shared" si="25"/>
        <v>2.4256082770903613</v>
      </c>
      <c r="W145">
        <f t="shared" si="26"/>
        <v>2</v>
      </c>
      <c r="X145" t="str">
        <f t="shared" si="27"/>
        <v>018-002</v>
      </c>
      <c r="Y145" t="str">
        <f t="shared" si="28"/>
        <v>016-006</v>
      </c>
    </row>
    <row r="146" spans="1:25" x14ac:dyDescent="0.35">
      <c r="A146">
        <v>136</v>
      </c>
      <c r="B146" t="s">
        <v>332</v>
      </c>
      <c r="C146">
        <v>7</v>
      </c>
      <c r="D146" t="s">
        <v>334</v>
      </c>
      <c r="E146" t="s">
        <v>140</v>
      </c>
      <c r="F146" t="s">
        <v>333</v>
      </c>
      <c r="G146">
        <v>337</v>
      </c>
      <c r="H146">
        <v>62</v>
      </c>
      <c r="I146">
        <v>6</v>
      </c>
      <c r="J146">
        <v>58</v>
      </c>
      <c r="K146">
        <v>1053</v>
      </c>
      <c r="L146" s="7">
        <v>0.43969610636277301</v>
      </c>
      <c r="M146" s="8">
        <f t="shared" si="21"/>
        <v>-8.349004183519039E-2</v>
      </c>
      <c r="N146">
        <f t="shared" si="21"/>
        <v>-0.40787267132987715</v>
      </c>
      <c r="O146">
        <f t="shared" si="21"/>
        <v>-0.58804926062852658</v>
      </c>
      <c r="P146">
        <f t="shared" si="20"/>
        <v>1.8021653917359881</v>
      </c>
      <c r="Q146">
        <f t="shared" si="20"/>
        <v>-0.10054336098861552</v>
      </c>
      <c r="R146" s="9">
        <f t="shared" si="20"/>
        <v>-9.2535686437168779E-2</v>
      </c>
      <c r="S146">
        <f t="shared" si="22"/>
        <v>7.4198108081445229</v>
      </c>
      <c r="T146">
        <f t="shared" si="23"/>
        <v>3.4119345741279821</v>
      </c>
      <c r="U146">
        <f t="shared" si="24"/>
        <v>6.703135471388463</v>
      </c>
      <c r="V146" s="8">
        <f t="shared" si="25"/>
        <v>3.4119345741279821</v>
      </c>
      <c r="W146">
        <f t="shared" si="26"/>
        <v>2</v>
      </c>
      <c r="X146" t="str">
        <f t="shared" si="27"/>
        <v>019-001</v>
      </c>
      <c r="Y146" t="str">
        <f t="shared" si="28"/>
        <v>016-006</v>
      </c>
    </row>
    <row r="147" spans="1:25" x14ac:dyDescent="0.35">
      <c r="A147">
        <v>137</v>
      </c>
      <c r="B147" t="s">
        <v>332</v>
      </c>
      <c r="C147">
        <v>7</v>
      </c>
      <c r="D147">
        <v>40</v>
      </c>
      <c r="E147" t="s">
        <v>141</v>
      </c>
      <c r="F147" t="s">
        <v>333</v>
      </c>
      <c r="G147">
        <v>373</v>
      </c>
      <c r="H147">
        <v>63</v>
      </c>
      <c r="I147">
        <v>9</v>
      </c>
      <c r="J147">
        <v>9</v>
      </c>
      <c r="K147">
        <v>1442</v>
      </c>
      <c r="L147" s="7">
        <v>0.31484049930651875</v>
      </c>
      <c r="M147" s="8">
        <f t="shared" si="21"/>
        <v>9.8707354395771968E-2</v>
      </c>
      <c r="N147">
        <f t="shared" si="21"/>
        <v>-0.39760474219961317</v>
      </c>
      <c r="O147">
        <f t="shared" si="21"/>
        <v>-0.43128320135559606</v>
      </c>
      <c r="P147">
        <f t="shared" si="20"/>
        <v>-0.92686017119351394</v>
      </c>
      <c r="Q147">
        <f t="shared" si="20"/>
        <v>0.56737129646670847</v>
      </c>
      <c r="R147" s="9">
        <f t="shared" si="20"/>
        <v>-1.1998840332030951</v>
      </c>
      <c r="S147">
        <f t="shared" si="22"/>
        <v>9.8926217722021903</v>
      </c>
      <c r="T147">
        <f t="shared" si="23"/>
        <v>2.7128074531360893</v>
      </c>
      <c r="U147">
        <f t="shared" si="24"/>
        <v>4.1483170390566535</v>
      </c>
      <c r="V147" s="8">
        <f t="shared" si="25"/>
        <v>2.7128074531360893</v>
      </c>
      <c r="W147">
        <f t="shared" si="26"/>
        <v>2</v>
      </c>
      <c r="X147" t="str">
        <f t="shared" si="27"/>
        <v>019-002</v>
      </c>
      <c r="Y147" t="str">
        <f t="shared" si="28"/>
        <v>016-006</v>
      </c>
    </row>
    <row r="148" spans="1:25" x14ac:dyDescent="0.35">
      <c r="A148">
        <v>138</v>
      </c>
      <c r="B148" t="s">
        <v>332</v>
      </c>
      <c r="C148">
        <v>7</v>
      </c>
      <c r="D148" t="s">
        <v>334</v>
      </c>
      <c r="E148" t="s">
        <v>142</v>
      </c>
      <c r="F148" t="s">
        <v>333</v>
      </c>
      <c r="G148">
        <v>38</v>
      </c>
      <c r="H148">
        <v>2</v>
      </c>
      <c r="I148">
        <v>2</v>
      </c>
      <c r="J148">
        <v>22</v>
      </c>
      <c r="K148">
        <v>140</v>
      </c>
      <c r="L148" s="7">
        <v>0.45714285714285713</v>
      </c>
      <c r="M148" s="8">
        <f t="shared" si="21"/>
        <v>-1.5967406383090168</v>
      </c>
      <c r="N148">
        <f t="shared" si="21"/>
        <v>-1.0239484191457147</v>
      </c>
      <c r="O148">
        <f t="shared" si="21"/>
        <v>-0.79707067299243395</v>
      </c>
      <c r="P148">
        <f t="shared" si="20"/>
        <v>-0.20283298102854402</v>
      </c>
      <c r="Q148">
        <f t="shared" si="20"/>
        <v>-1.6681682511086948</v>
      </c>
      <c r="R148" s="9">
        <f t="shared" si="20"/>
        <v>6.2200100671364819E-2</v>
      </c>
      <c r="S148">
        <f t="shared" si="22"/>
        <v>19.380974081589962</v>
      </c>
      <c r="T148">
        <f t="shared" si="23"/>
        <v>10.373046996682241</v>
      </c>
      <c r="U148">
        <f t="shared" si="24"/>
        <v>1.599673988105722</v>
      </c>
      <c r="V148" s="8">
        <f t="shared" si="25"/>
        <v>1.599673988105722</v>
      </c>
      <c r="W148">
        <f t="shared" si="26"/>
        <v>3</v>
      </c>
      <c r="X148" t="str">
        <f t="shared" si="27"/>
        <v>019-003</v>
      </c>
      <c r="Y148" t="str">
        <f t="shared" si="28"/>
        <v>016-011</v>
      </c>
    </row>
    <row r="149" spans="1:25" x14ac:dyDescent="0.35">
      <c r="A149">
        <v>139</v>
      </c>
      <c r="B149" t="s">
        <v>332</v>
      </c>
      <c r="C149">
        <v>7</v>
      </c>
      <c r="D149" t="s">
        <v>334</v>
      </c>
      <c r="E149" t="s">
        <v>143</v>
      </c>
      <c r="F149" t="s">
        <v>333</v>
      </c>
      <c r="G149">
        <v>359</v>
      </c>
      <c r="H149">
        <v>78</v>
      </c>
      <c r="I149">
        <v>5</v>
      </c>
      <c r="J149">
        <v>55</v>
      </c>
      <c r="K149">
        <v>1339</v>
      </c>
      <c r="L149" s="7">
        <v>0.37117251680358476</v>
      </c>
      <c r="M149" s="8">
        <f t="shared" si="21"/>
        <v>2.7852811417064388E-2</v>
      </c>
      <c r="N149">
        <f t="shared" si="21"/>
        <v>-0.24358580524565376</v>
      </c>
      <c r="O149">
        <f t="shared" si="21"/>
        <v>-0.64030461371950342</v>
      </c>
      <c r="P149">
        <f t="shared" si="20"/>
        <v>1.6350821940056104</v>
      </c>
      <c r="Q149">
        <f t="shared" si="20"/>
        <v>0.39051985760321656</v>
      </c>
      <c r="R149" s="9">
        <f t="shared" si="20"/>
        <v>-0.70027357984748351</v>
      </c>
      <c r="S149">
        <f t="shared" si="22"/>
        <v>7.1360233093949743</v>
      </c>
      <c r="T149">
        <f t="shared" si="23"/>
        <v>2.4451303370966291</v>
      </c>
      <c r="U149">
        <f t="shared" si="24"/>
        <v>7.4091088203890401</v>
      </c>
      <c r="V149" s="8">
        <f t="shared" si="25"/>
        <v>2.4451303370966291</v>
      </c>
      <c r="W149">
        <f t="shared" si="26"/>
        <v>2</v>
      </c>
      <c r="X149" t="str">
        <f t="shared" si="27"/>
        <v>020-001</v>
      </c>
      <c r="Y149" t="str">
        <f t="shared" si="28"/>
        <v>016-006</v>
      </c>
    </row>
    <row r="150" spans="1:25" x14ac:dyDescent="0.35">
      <c r="A150">
        <v>140</v>
      </c>
      <c r="B150" t="s">
        <v>332</v>
      </c>
      <c r="C150">
        <v>7</v>
      </c>
      <c r="D150" t="s">
        <v>334</v>
      </c>
      <c r="E150" t="s">
        <v>144</v>
      </c>
      <c r="F150" t="s">
        <v>333</v>
      </c>
      <c r="G150">
        <v>120</v>
      </c>
      <c r="H150">
        <v>36</v>
      </c>
      <c r="I150">
        <v>2</v>
      </c>
      <c r="J150">
        <v>0</v>
      </c>
      <c r="K150">
        <v>565</v>
      </c>
      <c r="L150" s="7">
        <v>0.27964601769911507</v>
      </c>
      <c r="M150" s="8">
        <f t="shared" si="21"/>
        <v>-1.181735458005158</v>
      </c>
      <c r="N150">
        <f t="shared" si="21"/>
        <v>-0.67483882871674006</v>
      </c>
      <c r="O150">
        <f t="shared" si="21"/>
        <v>-0.79707067299243395</v>
      </c>
      <c r="P150">
        <f t="shared" si="20"/>
        <v>-1.428109764384647</v>
      </c>
      <c r="Q150">
        <f t="shared" si="20"/>
        <v>-0.93844144026418908</v>
      </c>
      <c r="R150" s="9">
        <f t="shared" si="20"/>
        <v>-1.5120250090239327</v>
      </c>
      <c r="S150">
        <f t="shared" si="22"/>
        <v>20.838154513300541</v>
      </c>
      <c r="T150">
        <f t="shared" si="23"/>
        <v>9.5066200841990831</v>
      </c>
      <c r="U150">
        <f t="shared" si="24"/>
        <v>2.56018985878534</v>
      </c>
      <c r="V150" s="8">
        <f t="shared" si="25"/>
        <v>2.56018985878534</v>
      </c>
      <c r="W150">
        <f t="shared" si="26"/>
        <v>3</v>
      </c>
      <c r="X150" t="str">
        <f t="shared" si="27"/>
        <v>020-002</v>
      </c>
      <c r="Y150" t="str">
        <f t="shared" si="28"/>
        <v>016-011</v>
      </c>
    </row>
    <row r="151" spans="1:25" x14ac:dyDescent="0.35">
      <c r="A151">
        <v>141</v>
      </c>
      <c r="B151" t="s">
        <v>332</v>
      </c>
      <c r="C151">
        <v>7</v>
      </c>
      <c r="D151" t="s">
        <v>334</v>
      </c>
      <c r="E151" t="s">
        <v>145</v>
      </c>
      <c r="F151" t="s">
        <v>333</v>
      </c>
      <c r="G151">
        <v>306</v>
      </c>
      <c r="H151">
        <v>128</v>
      </c>
      <c r="I151">
        <v>21</v>
      </c>
      <c r="J151">
        <v>11</v>
      </c>
      <c r="K151">
        <v>1634</v>
      </c>
      <c r="L151" s="7">
        <v>0.28518971848225216</v>
      </c>
      <c r="M151" s="8">
        <f t="shared" si="21"/>
        <v>-0.24038224414518577</v>
      </c>
      <c r="N151">
        <f t="shared" si="21"/>
        <v>0.26981065126754422</v>
      </c>
      <c r="O151">
        <f t="shared" si="21"/>
        <v>0.19578103573612604</v>
      </c>
      <c r="P151">
        <f t="shared" si="20"/>
        <v>-0.81547137270659542</v>
      </c>
      <c r="Q151">
        <f t="shared" si="20"/>
        <v>0.897036114542344</v>
      </c>
      <c r="R151" s="9">
        <f t="shared" si="20"/>
        <v>-1.4628577506051261</v>
      </c>
      <c r="S151">
        <f t="shared" si="22"/>
        <v>8.0821441573508181</v>
      </c>
      <c r="T151">
        <f t="shared" si="23"/>
        <v>2.8912778951175824</v>
      </c>
      <c r="U151">
        <f t="shared" si="24"/>
        <v>6.7597602078214747</v>
      </c>
      <c r="V151" s="8">
        <f t="shared" si="25"/>
        <v>2.8912778951175824</v>
      </c>
      <c r="W151">
        <f t="shared" si="26"/>
        <v>2</v>
      </c>
      <c r="X151" t="str">
        <f t="shared" si="27"/>
        <v>020-003</v>
      </c>
      <c r="Y151" t="str">
        <f t="shared" si="28"/>
        <v>016-006</v>
      </c>
    </row>
    <row r="152" spans="1:25" x14ac:dyDescent="0.35">
      <c r="A152">
        <v>142</v>
      </c>
      <c r="B152" t="s">
        <v>332</v>
      </c>
      <c r="C152">
        <v>7</v>
      </c>
      <c r="D152" t="s">
        <v>334</v>
      </c>
      <c r="E152" t="s">
        <v>146</v>
      </c>
      <c r="F152" t="s">
        <v>333</v>
      </c>
      <c r="G152">
        <v>79</v>
      </c>
      <c r="H152">
        <v>13</v>
      </c>
      <c r="I152">
        <v>1</v>
      </c>
      <c r="J152">
        <v>9</v>
      </c>
      <c r="K152">
        <v>219</v>
      </c>
      <c r="L152" s="7">
        <v>0.46575342465753422</v>
      </c>
      <c r="M152" s="8">
        <f t="shared" si="21"/>
        <v>-1.3892380481570874</v>
      </c>
      <c r="N152">
        <f t="shared" si="21"/>
        <v>-0.91100119871281116</v>
      </c>
      <c r="O152">
        <f t="shared" si="21"/>
        <v>-0.84932602608341079</v>
      </c>
      <c r="P152">
        <f t="shared" si="20"/>
        <v>-0.92686017119351394</v>
      </c>
      <c r="Q152">
        <f t="shared" si="20"/>
        <v>-1.5325249145046573</v>
      </c>
      <c r="R152" s="9">
        <f t="shared" si="20"/>
        <v>0.13856749759410036</v>
      </c>
      <c r="S152">
        <f t="shared" si="22"/>
        <v>19.51747675688377</v>
      </c>
      <c r="T152">
        <f t="shared" si="23"/>
        <v>10.227009172036766</v>
      </c>
      <c r="U152">
        <f t="shared" si="24"/>
        <v>1.145249552756864</v>
      </c>
      <c r="V152" s="8">
        <f t="shared" si="25"/>
        <v>1.145249552756864</v>
      </c>
      <c r="W152">
        <f t="shared" si="26"/>
        <v>3</v>
      </c>
      <c r="X152" t="str">
        <f t="shared" si="27"/>
        <v>020-004</v>
      </c>
      <c r="Y152" t="str">
        <f t="shared" si="28"/>
        <v>016-011</v>
      </c>
    </row>
    <row r="153" spans="1:25" x14ac:dyDescent="0.35">
      <c r="A153">
        <v>143</v>
      </c>
      <c r="B153" t="s">
        <v>332</v>
      </c>
      <c r="C153">
        <v>7</v>
      </c>
      <c r="D153" t="s">
        <v>334</v>
      </c>
      <c r="E153" t="s">
        <v>147</v>
      </c>
      <c r="F153" t="s">
        <v>333</v>
      </c>
      <c r="G153">
        <v>261</v>
      </c>
      <c r="H153">
        <v>64</v>
      </c>
      <c r="I153">
        <v>8</v>
      </c>
      <c r="J153">
        <v>38</v>
      </c>
      <c r="K153">
        <v>885</v>
      </c>
      <c r="L153" s="7">
        <v>0.41920903954802258</v>
      </c>
      <c r="M153" s="8">
        <f t="shared" si="21"/>
        <v>-0.4681289894338887</v>
      </c>
      <c r="N153">
        <f t="shared" si="21"/>
        <v>-0.3873368130693492</v>
      </c>
      <c r="O153">
        <f t="shared" si="21"/>
        <v>-0.4835385544465729</v>
      </c>
      <c r="P153">
        <f t="shared" si="20"/>
        <v>0.6882774068668035</v>
      </c>
      <c r="Q153">
        <f t="shared" si="20"/>
        <v>-0.38900007680479659</v>
      </c>
      <c r="R153" s="9">
        <f t="shared" si="20"/>
        <v>-0.27423613307530442</v>
      </c>
      <c r="S153">
        <f t="shared" si="22"/>
        <v>7.3735065453382065</v>
      </c>
      <c r="T153">
        <f t="shared" si="23"/>
        <v>1.9038273930241207</v>
      </c>
      <c r="U153">
        <f t="shared" si="24"/>
        <v>1.9892875308188647</v>
      </c>
      <c r="V153" s="8">
        <f t="shared" si="25"/>
        <v>1.9038273930241207</v>
      </c>
      <c r="W153">
        <f t="shared" si="26"/>
        <v>2</v>
      </c>
      <c r="X153" t="str">
        <f t="shared" si="27"/>
        <v>020-005</v>
      </c>
      <c r="Y153" t="str">
        <f t="shared" si="28"/>
        <v>016-006</v>
      </c>
    </row>
    <row r="154" spans="1:25" x14ac:dyDescent="0.35">
      <c r="A154">
        <v>144</v>
      </c>
      <c r="B154" t="s">
        <v>332</v>
      </c>
      <c r="C154">
        <v>7</v>
      </c>
      <c r="D154">
        <v>41</v>
      </c>
      <c r="E154" t="s">
        <v>148</v>
      </c>
      <c r="F154" t="s">
        <v>333</v>
      </c>
      <c r="G154">
        <v>665</v>
      </c>
      <c r="H154">
        <v>356</v>
      </c>
      <c r="I154">
        <v>46</v>
      </c>
      <c r="J154">
        <v>55</v>
      </c>
      <c r="K154">
        <v>2677</v>
      </c>
      <c r="L154" s="7">
        <v>0.41912588718714977</v>
      </c>
      <c r="M154" s="8">
        <f t="shared" si="21"/>
        <v>1.5765306793802445</v>
      </c>
      <c r="N154">
        <f t="shared" si="21"/>
        <v>2.6108984929677272</v>
      </c>
      <c r="O154">
        <f t="shared" si="21"/>
        <v>1.5021648630105471</v>
      </c>
      <c r="P154">
        <f t="shared" si="20"/>
        <v>1.6350821940056104</v>
      </c>
      <c r="Q154">
        <f t="shared" si="20"/>
        <v>2.6878715585678017</v>
      </c>
      <c r="R154" s="9">
        <f t="shared" si="20"/>
        <v>-0.27497361400638271</v>
      </c>
      <c r="S154">
        <f t="shared" si="22"/>
        <v>9.2229853812674207</v>
      </c>
      <c r="T154">
        <f t="shared" si="23"/>
        <v>16.770588798291982</v>
      </c>
      <c r="U154">
        <f t="shared" si="24"/>
        <v>38.72061607131333</v>
      </c>
      <c r="V154" s="8">
        <f t="shared" si="25"/>
        <v>9.2229853812674207</v>
      </c>
      <c r="W154">
        <f t="shared" si="26"/>
        <v>1</v>
      </c>
      <c r="X154" t="str">
        <f t="shared" si="27"/>
        <v>020-006</v>
      </c>
      <c r="Y154" t="str">
        <f t="shared" si="28"/>
        <v>028-015</v>
      </c>
    </row>
    <row r="155" spans="1:25" x14ac:dyDescent="0.35">
      <c r="A155">
        <v>145</v>
      </c>
      <c r="B155" t="s">
        <v>332</v>
      </c>
      <c r="C155">
        <v>7</v>
      </c>
      <c r="D155">
        <v>41</v>
      </c>
      <c r="E155" t="s">
        <v>149</v>
      </c>
      <c r="F155" t="s">
        <v>333</v>
      </c>
      <c r="G155">
        <v>414</v>
      </c>
      <c r="H155">
        <v>228</v>
      </c>
      <c r="I155">
        <v>12</v>
      </c>
      <c r="J155">
        <v>15</v>
      </c>
      <c r="K155">
        <v>1754</v>
      </c>
      <c r="L155" s="7">
        <v>0.38141391106043332</v>
      </c>
      <c r="M155" s="8">
        <f t="shared" si="21"/>
        <v>0.30620994454770134</v>
      </c>
      <c r="N155">
        <f t="shared" si="21"/>
        <v>1.2966035642939402</v>
      </c>
      <c r="O155">
        <f t="shared" si="21"/>
        <v>-0.27451714208266553</v>
      </c>
      <c r="P155">
        <f t="shared" si="20"/>
        <v>-0.59269377573275861</v>
      </c>
      <c r="Q155">
        <f t="shared" si="20"/>
        <v>1.1030766258396163</v>
      </c>
      <c r="R155" s="9">
        <f t="shared" si="20"/>
        <v>-0.60944232872241666</v>
      </c>
      <c r="S155">
        <f t="shared" si="22"/>
        <v>5.5802027522405835</v>
      </c>
      <c r="T155">
        <f t="shared" si="23"/>
        <v>2.3720326227439492</v>
      </c>
      <c r="U155">
        <f t="shared" si="24"/>
        <v>9.2665313694919398</v>
      </c>
      <c r="V155" s="8">
        <f t="shared" si="25"/>
        <v>2.3720326227439492</v>
      </c>
      <c r="W155">
        <f t="shared" si="26"/>
        <v>2</v>
      </c>
      <c r="X155" t="str">
        <f t="shared" si="27"/>
        <v>020-007</v>
      </c>
      <c r="Y155" t="str">
        <f t="shared" si="28"/>
        <v>016-006</v>
      </c>
    </row>
    <row r="156" spans="1:25" x14ac:dyDescent="0.35">
      <c r="A156">
        <v>146</v>
      </c>
      <c r="B156" t="s">
        <v>332</v>
      </c>
      <c r="C156">
        <v>7</v>
      </c>
      <c r="D156" t="s">
        <v>334</v>
      </c>
      <c r="E156" t="s">
        <v>150</v>
      </c>
      <c r="F156" t="s">
        <v>333</v>
      </c>
      <c r="G156">
        <v>118</v>
      </c>
      <c r="H156">
        <v>52</v>
      </c>
      <c r="I156">
        <v>1</v>
      </c>
      <c r="J156">
        <v>7</v>
      </c>
      <c r="K156">
        <v>502</v>
      </c>
      <c r="L156" s="7">
        <v>0.35458167330677293</v>
      </c>
      <c r="M156" s="8">
        <f t="shared" si="21"/>
        <v>-1.1918575355735448</v>
      </c>
      <c r="N156">
        <f t="shared" si="21"/>
        <v>-0.51055196263251668</v>
      </c>
      <c r="O156">
        <f t="shared" si="21"/>
        <v>-0.84932602608341079</v>
      </c>
      <c r="P156">
        <f t="shared" si="20"/>
        <v>-1.0382489696804322</v>
      </c>
      <c r="Q156">
        <f t="shared" si="20"/>
        <v>-1.046612708695257</v>
      </c>
      <c r="R156" s="9">
        <f t="shared" si="20"/>
        <v>-0.8474182980608137</v>
      </c>
      <c r="S156">
        <f t="shared" si="22"/>
        <v>17.392691104123912</v>
      </c>
      <c r="T156">
        <f t="shared" si="23"/>
        <v>7.3900405655927823</v>
      </c>
      <c r="U156">
        <f t="shared" si="24"/>
        <v>0.82151236323151311</v>
      </c>
      <c r="V156" s="8">
        <f t="shared" si="25"/>
        <v>0.82151236323151311</v>
      </c>
      <c r="W156">
        <f t="shared" si="26"/>
        <v>3</v>
      </c>
      <c r="X156" t="str">
        <f t="shared" si="27"/>
        <v>020-008</v>
      </c>
      <c r="Y156" t="str">
        <f t="shared" si="28"/>
        <v>016-011</v>
      </c>
    </row>
    <row r="157" spans="1:25" x14ac:dyDescent="0.35">
      <c r="A157">
        <v>147</v>
      </c>
      <c r="B157" t="s">
        <v>332</v>
      </c>
      <c r="C157">
        <v>7</v>
      </c>
      <c r="D157" t="s">
        <v>334</v>
      </c>
      <c r="E157" t="s">
        <v>151</v>
      </c>
      <c r="F157" t="s">
        <v>333</v>
      </c>
      <c r="G157">
        <v>127</v>
      </c>
      <c r="H157">
        <v>15</v>
      </c>
      <c r="I157">
        <v>4</v>
      </c>
      <c r="J157">
        <v>16</v>
      </c>
      <c r="K157">
        <v>478</v>
      </c>
      <c r="L157" s="7">
        <v>0.33891213389121339</v>
      </c>
      <c r="M157" s="8">
        <f t="shared" si="21"/>
        <v>-1.1463081865158042</v>
      </c>
      <c r="N157">
        <f t="shared" si="21"/>
        <v>-0.8904653404522832</v>
      </c>
      <c r="O157">
        <f t="shared" si="21"/>
        <v>-0.69255996681048027</v>
      </c>
      <c r="P157">
        <f t="shared" si="20"/>
        <v>-0.5369993764892993</v>
      </c>
      <c r="Q157">
        <f t="shared" si="20"/>
        <v>-1.0878208109547114</v>
      </c>
      <c r="R157" s="9">
        <f t="shared" si="20"/>
        <v>-0.98639194109941197</v>
      </c>
      <c r="S157">
        <f t="shared" si="22"/>
        <v>16.712987522733059</v>
      </c>
      <c r="T157">
        <f t="shared" si="23"/>
        <v>6.9699330018197703</v>
      </c>
      <c r="U157">
        <f t="shared" si="24"/>
        <v>0.78326186564515965</v>
      </c>
      <c r="V157" s="8">
        <f t="shared" si="25"/>
        <v>0.78326186564515965</v>
      </c>
      <c r="W157">
        <f t="shared" si="26"/>
        <v>3</v>
      </c>
      <c r="X157" t="str">
        <f t="shared" si="27"/>
        <v>020-009</v>
      </c>
      <c r="Y157" t="str">
        <f t="shared" si="28"/>
        <v>016-011</v>
      </c>
    </row>
    <row r="158" spans="1:25" x14ac:dyDescent="0.35">
      <c r="A158">
        <v>148</v>
      </c>
      <c r="B158" t="s">
        <v>332</v>
      </c>
      <c r="C158">
        <v>7</v>
      </c>
      <c r="D158">
        <v>40</v>
      </c>
      <c r="E158" t="s">
        <v>152</v>
      </c>
      <c r="F158" t="s">
        <v>333</v>
      </c>
      <c r="G158">
        <v>65</v>
      </c>
      <c r="H158">
        <v>9</v>
      </c>
      <c r="I158">
        <v>12</v>
      </c>
      <c r="J158">
        <v>1</v>
      </c>
      <c r="K158">
        <v>358</v>
      </c>
      <c r="L158" s="7">
        <v>0.24301675977653631</v>
      </c>
      <c r="M158" s="8">
        <f t="shared" si="21"/>
        <v>-1.4600925911357949</v>
      </c>
      <c r="N158">
        <f t="shared" si="21"/>
        <v>-0.95207291523386706</v>
      </c>
      <c r="O158">
        <f t="shared" si="21"/>
        <v>-0.27451714208266553</v>
      </c>
      <c r="P158">
        <f t="shared" si="20"/>
        <v>-1.3724153651411877</v>
      </c>
      <c r="Q158">
        <f t="shared" si="20"/>
        <v>-1.2938613222519837</v>
      </c>
      <c r="R158" s="9">
        <f t="shared" si="20"/>
        <v>-1.836891061579788</v>
      </c>
      <c r="S158">
        <f t="shared" si="22"/>
        <v>23.388775717207974</v>
      </c>
      <c r="T158">
        <f t="shared" si="23"/>
        <v>12.293499967689758</v>
      </c>
      <c r="U158">
        <f t="shared" si="24"/>
        <v>4.1667531067886818</v>
      </c>
      <c r="V158" s="8">
        <f t="shared" si="25"/>
        <v>4.1667531067886818</v>
      </c>
      <c r="W158">
        <f t="shared" si="26"/>
        <v>3</v>
      </c>
      <c r="X158" t="str">
        <f t="shared" si="27"/>
        <v>020-010</v>
      </c>
      <c r="Y158" t="str">
        <f t="shared" si="28"/>
        <v>016-011</v>
      </c>
    </row>
    <row r="159" spans="1:25" x14ac:dyDescent="0.35">
      <c r="A159">
        <v>149</v>
      </c>
      <c r="B159" t="s">
        <v>332</v>
      </c>
      <c r="C159">
        <v>7</v>
      </c>
      <c r="D159">
        <v>40</v>
      </c>
      <c r="E159" t="s">
        <v>153</v>
      </c>
      <c r="F159" t="s">
        <v>333</v>
      </c>
      <c r="G159">
        <v>248</v>
      </c>
      <c r="H159">
        <v>21</v>
      </c>
      <c r="I159">
        <v>3</v>
      </c>
      <c r="J159">
        <v>29</v>
      </c>
      <c r="K159">
        <v>1150</v>
      </c>
      <c r="L159" s="7">
        <v>0.26173913043478259</v>
      </c>
      <c r="M159" s="8">
        <f t="shared" si="21"/>
        <v>-0.53392249362840294</v>
      </c>
      <c r="N159">
        <f t="shared" si="21"/>
        <v>-0.82885776567069946</v>
      </c>
      <c r="O159">
        <f t="shared" si="21"/>
        <v>-0.74481531990145711</v>
      </c>
      <c r="P159">
        <f t="shared" si="20"/>
        <v>0.18702781367567053</v>
      </c>
      <c r="Q159">
        <f t="shared" si="20"/>
        <v>6.600605231001283E-2</v>
      </c>
      <c r="R159" s="9">
        <f t="shared" si="20"/>
        <v>-1.6708417612339339</v>
      </c>
      <c r="S159">
        <f t="shared" si="22"/>
        <v>13.027393306850556</v>
      </c>
      <c r="T159">
        <f t="shared" si="23"/>
        <v>3.9533097020920835</v>
      </c>
      <c r="U159">
        <f t="shared" si="24"/>
        <v>3.5827689163190528</v>
      </c>
      <c r="V159" s="8">
        <f t="shared" si="25"/>
        <v>3.5827689163190528</v>
      </c>
      <c r="W159">
        <f t="shared" si="26"/>
        <v>3</v>
      </c>
      <c r="X159" t="str">
        <f t="shared" si="27"/>
        <v>020-011</v>
      </c>
      <c r="Y159" t="str">
        <f t="shared" si="28"/>
        <v>016-011</v>
      </c>
    </row>
    <row r="160" spans="1:25" x14ac:dyDescent="0.35">
      <c r="A160">
        <v>150</v>
      </c>
      <c r="B160" t="s">
        <v>332</v>
      </c>
      <c r="C160">
        <v>3</v>
      </c>
      <c r="D160">
        <v>40</v>
      </c>
      <c r="E160" t="s">
        <v>154</v>
      </c>
      <c r="F160" t="s">
        <v>333</v>
      </c>
      <c r="G160">
        <v>232</v>
      </c>
      <c r="H160">
        <v>67</v>
      </c>
      <c r="I160">
        <v>15</v>
      </c>
      <c r="J160">
        <v>18</v>
      </c>
      <c r="K160">
        <v>625</v>
      </c>
      <c r="L160" s="7">
        <v>0.53120000000000001</v>
      </c>
      <c r="M160" s="8">
        <f t="shared" si="21"/>
        <v>-0.61489911417549725</v>
      </c>
      <c r="N160">
        <f t="shared" si="21"/>
        <v>-0.35653302567855732</v>
      </c>
      <c r="O160">
        <f t="shared" si="21"/>
        <v>-0.11775108280973501</v>
      </c>
      <c r="P160">
        <f t="shared" si="20"/>
        <v>-0.42561057800238089</v>
      </c>
      <c r="Q160">
        <f t="shared" si="20"/>
        <v>-0.83542118461555304</v>
      </c>
      <c r="R160" s="9">
        <f t="shared" si="20"/>
        <v>0.71901525413192624</v>
      </c>
      <c r="S160">
        <f t="shared" si="22"/>
        <v>8.7785393297484564</v>
      </c>
      <c r="T160">
        <f t="shared" si="23"/>
        <v>4.488103496222835</v>
      </c>
      <c r="U160">
        <f t="shared" si="24"/>
        <v>1.4411910670648576</v>
      </c>
      <c r="V160" s="8">
        <f t="shared" si="25"/>
        <v>1.4411910670648576</v>
      </c>
      <c r="W160">
        <f t="shared" si="26"/>
        <v>3</v>
      </c>
      <c r="X160" t="str">
        <f t="shared" si="27"/>
        <v>021-001</v>
      </c>
      <c r="Y160" t="str">
        <f t="shared" si="28"/>
        <v>016-011</v>
      </c>
    </row>
    <row r="161" spans="1:25" x14ac:dyDescent="0.35">
      <c r="A161">
        <v>151</v>
      </c>
      <c r="B161" t="s">
        <v>332</v>
      </c>
      <c r="C161">
        <v>7</v>
      </c>
      <c r="D161">
        <v>40</v>
      </c>
      <c r="E161" t="s">
        <v>155</v>
      </c>
      <c r="F161" t="s">
        <v>333</v>
      </c>
      <c r="G161">
        <v>431</v>
      </c>
      <c r="H161">
        <v>66</v>
      </c>
      <c r="I161">
        <v>27</v>
      </c>
      <c r="J161">
        <v>49</v>
      </c>
      <c r="K161">
        <v>1086</v>
      </c>
      <c r="L161" s="7">
        <v>0.52762430939226523</v>
      </c>
      <c r="M161" s="8">
        <f t="shared" si="21"/>
        <v>0.3922476038789891</v>
      </c>
      <c r="N161">
        <f t="shared" si="21"/>
        <v>-0.3668009548088213</v>
      </c>
      <c r="O161">
        <f t="shared" si="21"/>
        <v>0.50931315428198709</v>
      </c>
      <c r="P161">
        <f t="shared" si="20"/>
        <v>1.300915798544855</v>
      </c>
      <c r="Q161">
        <f t="shared" si="20"/>
        <v>-4.3882220381865671E-2</v>
      </c>
      <c r="R161" s="9">
        <f t="shared" si="20"/>
        <v>0.6873023405001214</v>
      </c>
      <c r="S161">
        <f t="shared" si="22"/>
        <v>2.9905685690095405</v>
      </c>
      <c r="T161">
        <f t="shared" si="23"/>
        <v>3.2187777832034365</v>
      </c>
      <c r="U161">
        <f t="shared" si="24"/>
        <v>8.0225967469223072</v>
      </c>
      <c r="V161" s="8">
        <f t="shared" si="25"/>
        <v>2.9905685690095405</v>
      </c>
      <c r="W161">
        <f t="shared" si="26"/>
        <v>1</v>
      </c>
      <c r="X161" t="str">
        <f t="shared" si="27"/>
        <v>021-002</v>
      </c>
      <c r="Y161" t="str">
        <f t="shared" si="28"/>
        <v>028-015</v>
      </c>
    </row>
    <row r="162" spans="1:25" x14ac:dyDescent="0.35">
      <c r="A162">
        <v>152</v>
      </c>
      <c r="B162" t="s">
        <v>332</v>
      </c>
      <c r="C162">
        <v>3</v>
      </c>
      <c r="D162">
        <v>40</v>
      </c>
      <c r="E162" t="s">
        <v>156</v>
      </c>
      <c r="F162" t="s">
        <v>333</v>
      </c>
      <c r="G162">
        <v>409</v>
      </c>
      <c r="H162">
        <v>30</v>
      </c>
      <c r="I162">
        <v>8</v>
      </c>
      <c r="J162">
        <v>50</v>
      </c>
      <c r="K162">
        <v>1277</v>
      </c>
      <c r="L162" s="7">
        <v>0.38919342208300706</v>
      </c>
      <c r="M162" s="8">
        <f t="shared" si="21"/>
        <v>0.28090475062673437</v>
      </c>
      <c r="N162">
        <f t="shared" si="21"/>
        <v>-0.7364464034983238</v>
      </c>
      <c r="O162">
        <f t="shared" si="21"/>
        <v>-0.4835385544465729</v>
      </c>
      <c r="P162">
        <f t="shared" si="20"/>
        <v>1.3566101977883143</v>
      </c>
      <c r="Q162">
        <f t="shared" si="20"/>
        <v>0.28406559343295923</v>
      </c>
      <c r="R162" s="9">
        <f t="shared" si="20"/>
        <v>-0.54044559823827454</v>
      </c>
      <c r="S162">
        <f t="shared" si="22"/>
        <v>6.9300907143831374</v>
      </c>
      <c r="T162">
        <f t="shared" si="23"/>
        <v>2.2942896275212683</v>
      </c>
      <c r="U162">
        <f t="shared" si="24"/>
        <v>6.2980834235677756</v>
      </c>
      <c r="V162" s="8">
        <f t="shared" si="25"/>
        <v>2.2942896275212683</v>
      </c>
      <c r="W162">
        <f t="shared" si="26"/>
        <v>2</v>
      </c>
      <c r="X162" t="str">
        <f t="shared" si="27"/>
        <v>021-003</v>
      </c>
      <c r="Y162" t="str">
        <f t="shared" si="28"/>
        <v>016-006</v>
      </c>
    </row>
    <row r="163" spans="1:25" x14ac:dyDescent="0.35">
      <c r="A163">
        <v>153</v>
      </c>
      <c r="B163" t="s">
        <v>332</v>
      </c>
      <c r="C163">
        <v>3</v>
      </c>
      <c r="D163">
        <v>46</v>
      </c>
      <c r="E163" t="s">
        <v>157</v>
      </c>
      <c r="F163" t="s">
        <v>333</v>
      </c>
      <c r="G163">
        <v>118</v>
      </c>
      <c r="H163">
        <v>15</v>
      </c>
      <c r="I163">
        <v>4</v>
      </c>
      <c r="J163">
        <v>12</v>
      </c>
      <c r="K163">
        <v>337</v>
      </c>
      <c r="L163" s="7">
        <v>0.44213649851632048</v>
      </c>
      <c r="M163" s="8">
        <f t="shared" si="21"/>
        <v>-1.1918575355735448</v>
      </c>
      <c r="N163">
        <f t="shared" si="21"/>
        <v>-0.8904653404522832</v>
      </c>
      <c r="O163">
        <f t="shared" si="21"/>
        <v>-0.69255996681048027</v>
      </c>
      <c r="P163">
        <f t="shared" si="20"/>
        <v>-0.75977697346313622</v>
      </c>
      <c r="Q163">
        <f t="shared" si="20"/>
        <v>-1.3299184117290064</v>
      </c>
      <c r="R163" s="9">
        <f t="shared" si="20"/>
        <v>-7.0891770874179583E-2</v>
      </c>
      <c r="S163">
        <f t="shared" si="22"/>
        <v>16.780626495361695</v>
      </c>
      <c r="T163">
        <f t="shared" si="23"/>
        <v>8.0574810026430193</v>
      </c>
      <c r="U163">
        <f t="shared" si="24"/>
        <v>0.49560386245937804</v>
      </c>
      <c r="V163" s="8">
        <f t="shared" si="25"/>
        <v>0.49560386245937804</v>
      </c>
      <c r="W163">
        <f t="shared" si="26"/>
        <v>3</v>
      </c>
      <c r="X163" t="str">
        <f t="shared" si="27"/>
        <v>021-004</v>
      </c>
      <c r="Y163" t="str">
        <f t="shared" si="28"/>
        <v>016-011</v>
      </c>
    </row>
    <row r="164" spans="1:25" x14ac:dyDescent="0.35">
      <c r="A164">
        <v>154</v>
      </c>
      <c r="B164" t="s">
        <v>332</v>
      </c>
      <c r="C164">
        <v>7</v>
      </c>
      <c r="D164">
        <v>46</v>
      </c>
      <c r="E164" t="s">
        <v>158</v>
      </c>
      <c r="F164" t="s">
        <v>333</v>
      </c>
      <c r="G164">
        <v>310</v>
      </c>
      <c r="H164">
        <v>60</v>
      </c>
      <c r="I164">
        <v>24</v>
      </c>
      <c r="J164">
        <v>9</v>
      </c>
      <c r="K164">
        <v>715</v>
      </c>
      <c r="L164" s="7">
        <v>0.5636363636363636</v>
      </c>
      <c r="M164" s="8">
        <f t="shared" si="21"/>
        <v>-0.22013808900841217</v>
      </c>
      <c r="N164">
        <f t="shared" si="21"/>
        <v>-0.42840852959040504</v>
      </c>
      <c r="O164">
        <f t="shared" si="21"/>
        <v>0.35254709500905657</v>
      </c>
      <c r="P164">
        <f t="shared" si="20"/>
        <v>-0.92686017119351394</v>
      </c>
      <c r="Q164">
        <f t="shared" si="20"/>
        <v>-0.68089080114259892</v>
      </c>
      <c r="R164" s="9">
        <f t="shared" si="20"/>
        <v>1.0066943940174298</v>
      </c>
      <c r="S164">
        <f t="shared" si="22"/>
        <v>8.2768598231182278</v>
      </c>
      <c r="T164">
        <f t="shared" si="23"/>
        <v>5.619644790151316</v>
      </c>
      <c r="U164">
        <f t="shared" si="24"/>
        <v>3.337464705025798</v>
      </c>
      <c r="V164" s="8">
        <f t="shared" si="25"/>
        <v>3.337464705025798</v>
      </c>
      <c r="W164">
        <f t="shared" si="26"/>
        <v>3</v>
      </c>
      <c r="X164" t="str">
        <f t="shared" si="27"/>
        <v>022-001</v>
      </c>
      <c r="Y164" t="str">
        <f t="shared" si="28"/>
        <v>016-011</v>
      </c>
    </row>
    <row r="165" spans="1:25" x14ac:dyDescent="0.35">
      <c r="A165">
        <v>155</v>
      </c>
      <c r="B165" t="s">
        <v>332</v>
      </c>
      <c r="C165">
        <v>3</v>
      </c>
      <c r="D165">
        <v>46</v>
      </c>
      <c r="E165" t="s">
        <v>159</v>
      </c>
      <c r="F165" t="s">
        <v>333</v>
      </c>
      <c r="G165">
        <v>577</v>
      </c>
      <c r="H165">
        <v>92</v>
      </c>
      <c r="I165">
        <v>44</v>
      </c>
      <c r="J165">
        <v>41</v>
      </c>
      <c r="K165">
        <v>1156</v>
      </c>
      <c r="L165" s="7">
        <v>0.65224913494809689</v>
      </c>
      <c r="M165" s="8">
        <f t="shared" si="21"/>
        <v>1.1311592663712253</v>
      </c>
      <c r="N165">
        <f t="shared" si="21"/>
        <v>-9.9834797421958318E-2</v>
      </c>
      <c r="O165">
        <f t="shared" si="21"/>
        <v>1.3976541568285934</v>
      </c>
      <c r="P165">
        <f t="shared" si="20"/>
        <v>0.85536060459718122</v>
      </c>
      <c r="Q165">
        <f t="shared" si="20"/>
        <v>7.6308077874876437E-2</v>
      </c>
      <c r="R165" s="9">
        <f t="shared" si="20"/>
        <v>1.7926038788047987</v>
      </c>
      <c r="S165">
        <f t="shared" si="22"/>
        <v>3.4864866785235238</v>
      </c>
      <c r="T165">
        <f t="shared" si="23"/>
        <v>8.458728693309542</v>
      </c>
      <c r="U165">
        <f t="shared" si="24"/>
        <v>15.62036862478795</v>
      </c>
      <c r="V165" s="8">
        <f t="shared" si="25"/>
        <v>3.4864866785235238</v>
      </c>
      <c r="W165">
        <f t="shared" si="26"/>
        <v>1</v>
      </c>
      <c r="X165" t="str">
        <f t="shared" si="27"/>
        <v>022-002</v>
      </c>
      <c r="Y165" t="str">
        <f t="shared" si="28"/>
        <v>028-015</v>
      </c>
    </row>
    <row r="166" spans="1:25" x14ac:dyDescent="0.35">
      <c r="A166">
        <v>156</v>
      </c>
      <c r="B166" t="s">
        <v>332</v>
      </c>
      <c r="C166">
        <v>3</v>
      </c>
      <c r="D166">
        <v>46</v>
      </c>
      <c r="E166" t="s">
        <v>160</v>
      </c>
      <c r="F166" t="s">
        <v>333</v>
      </c>
      <c r="G166">
        <v>394</v>
      </c>
      <c r="H166">
        <v>27</v>
      </c>
      <c r="I166">
        <v>16</v>
      </c>
      <c r="J166">
        <v>18</v>
      </c>
      <c r="K166">
        <v>1028</v>
      </c>
      <c r="L166" s="7">
        <v>0.44260700389105057</v>
      </c>
      <c r="M166" s="8">
        <f t="shared" si="21"/>
        <v>0.20498916886383337</v>
      </c>
      <c r="N166">
        <f t="shared" si="21"/>
        <v>-0.76725019088911572</v>
      </c>
      <c r="O166">
        <f t="shared" si="21"/>
        <v>-6.5495729718758167E-2</v>
      </c>
      <c r="P166">
        <f t="shared" si="20"/>
        <v>-0.42561057800238089</v>
      </c>
      <c r="Q166">
        <f t="shared" si="20"/>
        <v>-0.14346846750888056</v>
      </c>
      <c r="R166" s="9">
        <f t="shared" si="20"/>
        <v>-6.6718843753516888E-2</v>
      </c>
      <c r="S166">
        <f t="shared" si="22"/>
        <v>6.7242801425195973</v>
      </c>
      <c r="T166">
        <f t="shared" si="23"/>
        <v>2.0414866933481104</v>
      </c>
      <c r="U166">
        <f t="shared" si="24"/>
        <v>2.0913719181120882</v>
      </c>
      <c r="V166" s="8">
        <f t="shared" si="25"/>
        <v>2.0414866933481104</v>
      </c>
      <c r="W166">
        <f t="shared" si="26"/>
        <v>2</v>
      </c>
      <c r="X166" t="str">
        <f t="shared" si="27"/>
        <v>023-001</v>
      </c>
      <c r="Y166" t="str">
        <f t="shared" si="28"/>
        <v>016-006</v>
      </c>
    </row>
    <row r="167" spans="1:25" x14ac:dyDescent="0.35">
      <c r="A167">
        <v>157</v>
      </c>
      <c r="B167" t="s">
        <v>332</v>
      </c>
      <c r="C167">
        <v>3</v>
      </c>
      <c r="D167">
        <v>46</v>
      </c>
      <c r="E167" t="s">
        <v>161</v>
      </c>
      <c r="F167" t="s">
        <v>333</v>
      </c>
      <c r="G167">
        <v>288</v>
      </c>
      <c r="H167">
        <v>22</v>
      </c>
      <c r="I167">
        <v>13</v>
      </c>
      <c r="J167">
        <v>0</v>
      </c>
      <c r="K167">
        <v>747</v>
      </c>
      <c r="L167" s="7">
        <v>0.4323962516733601</v>
      </c>
      <c r="M167" s="8">
        <f t="shared" si="21"/>
        <v>-0.33148094226066693</v>
      </c>
      <c r="N167">
        <f t="shared" si="21"/>
        <v>-0.81858983654043549</v>
      </c>
      <c r="O167">
        <f t="shared" si="21"/>
        <v>-0.22226178899168869</v>
      </c>
      <c r="P167">
        <f t="shared" si="20"/>
        <v>-1.428109764384647</v>
      </c>
      <c r="Q167">
        <f t="shared" si="20"/>
        <v>-0.62594666479665961</v>
      </c>
      <c r="R167" s="9">
        <f t="shared" si="20"/>
        <v>-0.15727832965951785</v>
      </c>
      <c r="S167">
        <f t="shared" si="22"/>
        <v>12.61945220380005</v>
      </c>
      <c r="T167">
        <f t="shared" si="23"/>
        <v>5.6838575413984707</v>
      </c>
      <c r="U167">
        <f t="shared" si="24"/>
        <v>1.3999080998736728</v>
      </c>
      <c r="V167" s="8">
        <f t="shared" si="25"/>
        <v>1.3999080998736728</v>
      </c>
      <c r="W167">
        <f t="shared" si="26"/>
        <v>3</v>
      </c>
      <c r="X167" t="str">
        <f t="shared" si="27"/>
        <v>023-002</v>
      </c>
      <c r="Y167" t="str">
        <f t="shared" si="28"/>
        <v>016-011</v>
      </c>
    </row>
    <row r="168" spans="1:25" x14ac:dyDescent="0.35">
      <c r="A168">
        <v>158</v>
      </c>
      <c r="B168" t="s">
        <v>332</v>
      </c>
      <c r="C168">
        <v>3</v>
      </c>
      <c r="D168">
        <v>46</v>
      </c>
      <c r="E168" t="s">
        <v>162</v>
      </c>
      <c r="F168" t="s">
        <v>333</v>
      </c>
      <c r="G168">
        <v>520</v>
      </c>
      <c r="H168">
        <v>23</v>
      </c>
      <c r="I168">
        <v>26</v>
      </c>
      <c r="J168">
        <v>5</v>
      </c>
      <c r="K168">
        <v>1406</v>
      </c>
      <c r="L168" s="7">
        <v>0.40825035561877665</v>
      </c>
      <c r="M168" s="8">
        <f t="shared" si="21"/>
        <v>0.84268005567220161</v>
      </c>
      <c r="N168">
        <f t="shared" si="21"/>
        <v>-0.80832190741017151</v>
      </c>
      <c r="O168">
        <f t="shared" si="21"/>
        <v>0.45705780119101025</v>
      </c>
      <c r="P168">
        <f t="shared" si="20"/>
        <v>-1.1496377681673509</v>
      </c>
      <c r="Q168">
        <f t="shared" si="20"/>
        <v>0.50555914307752681</v>
      </c>
      <c r="R168" s="9">
        <f t="shared" si="20"/>
        <v>-0.37142904909959873</v>
      </c>
      <c r="S168">
        <f t="shared" si="22"/>
        <v>7.4511561209910369</v>
      </c>
      <c r="T168">
        <f t="shared" si="23"/>
        <v>3.9533249791253744</v>
      </c>
      <c r="U168">
        <f t="shared" si="24"/>
        <v>6.5144619777419779</v>
      </c>
      <c r="V168" s="8">
        <f t="shared" si="25"/>
        <v>3.9533249791253744</v>
      </c>
      <c r="W168">
        <f t="shared" si="26"/>
        <v>2</v>
      </c>
      <c r="X168" t="str">
        <f t="shared" si="27"/>
        <v>023-003</v>
      </c>
      <c r="Y168" t="str">
        <f t="shared" si="28"/>
        <v>016-006</v>
      </c>
    </row>
    <row r="169" spans="1:25" x14ac:dyDescent="0.35">
      <c r="A169">
        <v>159</v>
      </c>
      <c r="B169" t="s">
        <v>332</v>
      </c>
      <c r="C169">
        <v>3</v>
      </c>
      <c r="D169">
        <v>46</v>
      </c>
      <c r="E169" t="s">
        <v>163</v>
      </c>
      <c r="F169" t="s">
        <v>333</v>
      </c>
      <c r="G169">
        <v>254</v>
      </c>
      <c r="H169">
        <v>25</v>
      </c>
      <c r="I169">
        <v>16</v>
      </c>
      <c r="J169">
        <v>32</v>
      </c>
      <c r="K169">
        <v>523</v>
      </c>
      <c r="L169" s="7">
        <v>0.62523900573613767</v>
      </c>
      <c r="M169" s="8">
        <f t="shared" si="21"/>
        <v>-0.50355626092324257</v>
      </c>
      <c r="N169">
        <f t="shared" si="21"/>
        <v>-0.78778604914964367</v>
      </c>
      <c r="O169">
        <f t="shared" si="21"/>
        <v>-6.5495729718758167E-2</v>
      </c>
      <c r="P169">
        <f t="shared" si="20"/>
        <v>0.35411101140604817</v>
      </c>
      <c r="Q169">
        <f t="shared" si="20"/>
        <v>-1.0105556192182343</v>
      </c>
      <c r="R169" s="9">
        <f t="shared" si="20"/>
        <v>1.5530501844695399</v>
      </c>
      <c r="S169">
        <f t="shared" si="22"/>
        <v>10.18670348191681</v>
      </c>
      <c r="T169">
        <f t="shared" si="23"/>
        <v>7.524023046603336</v>
      </c>
      <c r="U169">
        <f t="shared" si="24"/>
        <v>4.6028527751822406</v>
      </c>
      <c r="V169" s="8">
        <f t="shared" si="25"/>
        <v>4.6028527751822406</v>
      </c>
      <c r="W169">
        <f t="shared" si="26"/>
        <v>3</v>
      </c>
      <c r="X169" t="str">
        <f t="shared" si="27"/>
        <v>024-001</v>
      </c>
      <c r="Y169" t="str">
        <f t="shared" si="28"/>
        <v>016-011</v>
      </c>
    </row>
    <row r="170" spans="1:25" x14ac:dyDescent="0.35">
      <c r="A170">
        <v>160</v>
      </c>
      <c r="B170" t="s">
        <v>332</v>
      </c>
      <c r="C170">
        <v>3</v>
      </c>
      <c r="D170">
        <v>46</v>
      </c>
      <c r="E170" t="s">
        <v>164</v>
      </c>
      <c r="F170" t="s">
        <v>333</v>
      </c>
      <c r="G170">
        <v>287</v>
      </c>
      <c r="H170">
        <v>23</v>
      </c>
      <c r="I170">
        <v>16</v>
      </c>
      <c r="J170">
        <v>19</v>
      </c>
      <c r="K170">
        <v>611</v>
      </c>
      <c r="L170" s="7">
        <v>0.56464811783960722</v>
      </c>
      <c r="M170" s="8">
        <f t="shared" si="21"/>
        <v>-0.33654198104486033</v>
      </c>
      <c r="N170">
        <f t="shared" si="21"/>
        <v>-0.80832190741017151</v>
      </c>
      <c r="O170">
        <f t="shared" si="21"/>
        <v>-6.5495729718758167E-2</v>
      </c>
      <c r="P170">
        <f t="shared" si="20"/>
        <v>-0.36991617875892169</v>
      </c>
      <c r="Q170">
        <f t="shared" si="20"/>
        <v>-0.85945924426690146</v>
      </c>
      <c r="R170" s="9">
        <f t="shared" si="20"/>
        <v>1.0156676741985153</v>
      </c>
      <c r="S170">
        <f t="shared" si="22"/>
        <v>9.4956626204239249</v>
      </c>
      <c r="T170">
        <f t="shared" si="23"/>
        <v>5.5884612225005386</v>
      </c>
      <c r="U170">
        <f t="shared" si="24"/>
        <v>2.3184258918376717</v>
      </c>
      <c r="V170" s="8">
        <f t="shared" si="25"/>
        <v>2.3184258918376717</v>
      </c>
      <c r="W170">
        <f t="shared" si="26"/>
        <v>3</v>
      </c>
      <c r="X170" t="str">
        <f t="shared" si="27"/>
        <v>024-002</v>
      </c>
      <c r="Y170" t="str">
        <f t="shared" si="28"/>
        <v>016-011</v>
      </c>
    </row>
    <row r="171" spans="1:25" x14ac:dyDescent="0.35">
      <c r="A171">
        <v>161</v>
      </c>
      <c r="B171" t="s">
        <v>332</v>
      </c>
      <c r="C171">
        <v>3</v>
      </c>
      <c r="D171">
        <v>46</v>
      </c>
      <c r="E171" t="s">
        <v>165</v>
      </c>
      <c r="F171" t="s">
        <v>333</v>
      </c>
      <c r="G171">
        <v>554</v>
      </c>
      <c r="H171">
        <v>67</v>
      </c>
      <c r="I171">
        <v>31</v>
      </c>
      <c r="J171">
        <v>29</v>
      </c>
      <c r="K171">
        <v>1252</v>
      </c>
      <c r="L171" s="7">
        <v>0.54392971246006394</v>
      </c>
      <c r="M171" s="8">
        <f t="shared" si="21"/>
        <v>1.0147553743347772</v>
      </c>
      <c r="N171">
        <f t="shared" si="21"/>
        <v>-0.35653302567855732</v>
      </c>
      <c r="O171">
        <f t="shared" si="21"/>
        <v>0.71833456664589446</v>
      </c>
      <c r="P171">
        <f t="shared" si="20"/>
        <v>0.18702781367567053</v>
      </c>
      <c r="Q171">
        <f t="shared" si="20"/>
        <v>0.24114048691269421</v>
      </c>
      <c r="R171" s="9">
        <f t="shared" si="20"/>
        <v>0.831915478477528</v>
      </c>
      <c r="S171">
        <f t="shared" si="22"/>
        <v>2.4908473054583653</v>
      </c>
      <c r="T171">
        <f t="shared" si="23"/>
        <v>3.2538731627497905</v>
      </c>
      <c r="U171">
        <f t="shared" si="24"/>
        <v>8.4712783972131707</v>
      </c>
      <c r="V171" s="8">
        <f t="shared" si="25"/>
        <v>2.4908473054583653</v>
      </c>
      <c r="W171">
        <f t="shared" si="26"/>
        <v>1</v>
      </c>
      <c r="X171" t="str">
        <f t="shared" si="27"/>
        <v>024-003</v>
      </c>
      <c r="Y171" t="str">
        <f t="shared" si="28"/>
        <v>028-015</v>
      </c>
    </row>
    <row r="172" spans="1:25" x14ac:dyDescent="0.35">
      <c r="A172">
        <v>162</v>
      </c>
      <c r="B172" t="s">
        <v>332</v>
      </c>
      <c r="C172">
        <v>3</v>
      </c>
      <c r="D172">
        <v>46</v>
      </c>
      <c r="E172" t="s">
        <v>166</v>
      </c>
      <c r="F172" t="s">
        <v>333</v>
      </c>
      <c r="G172">
        <v>800</v>
      </c>
      <c r="H172">
        <v>47</v>
      </c>
      <c r="I172">
        <v>40</v>
      </c>
      <c r="J172">
        <v>49</v>
      </c>
      <c r="K172">
        <v>1762</v>
      </c>
      <c r="L172" s="7">
        <v>0.53121452894438137</v>
      </c>
      <c r="M172" s="8">
        <f t="shared" si="21"/>
        <v>2.2597709152463534</v>
      </c>
      <c r="N172">
        <f t="shared" si="21"/>
        <v>-0.56189160828383655</v>
      </c>
      <c r="O172">
        <f t="shared" si="21"/>
        <v>1.188632744464686</v>
      </c>
      <c r="P172">
        <f t="shared" si="20"/>
        <v>1.300915798544855</v>
      </c>
      <c r="Q172">
        <f t="shared" si="20"/>
        <v>1.116812659926101</v>
      </c>
      <c r="R172" s="9">
        <f t="shared" si="20"/>
        <v>0.71914411180135962</v>
      </c>
      <c r="S172">
        <f t="shared" si="22"/>
        <v>4.9706253131158666</v>
      </c>
      <c r="T172">
        <f t="shared" si="23"/>
        <v>9.2060836904837728</v>
      </c>
      <c r="U172">
        <f t="shared" si="24"/>
        <v>21.441944638127392</v>
      </c>
      <c r="V172" s="8">
        <f t="shared" si="25"/>
        <v>4.9706253131158666</v>
      </c>
      <c r="W172">
        <f t="shared" si="26"/>
        <v>1</v>
      </c>
      <c r="X172" t="str">
        <f t="shared" si="27"/>
        <v>024-004</v>
      </c>
      <c r="Y172" t="str">
        <f t="shared" si="28"/>
        <v>028-015</v>
      </c>
    </row>
    <row r="173" spans="1:25" x14ac:dyDescent="0.35">
      <c r="A173">
        <v>163</v>
      </c>
      <c r="B173" t="s">
        <v>332</v>
      </c>
      <c r="C173">
        <v>3</v>
      </c>
      <c r="D173">
        <v>46</v>
      </c>
      <c r="E173" t="s">
        <v>167</v>
      </c>
      <c r="F173" t="s">
        <v>333</v>
      </c>
      <c r="G173">
        <v>1076</v>
      </c>
      <c r="H173">
        <v>76</v>
      </c>
      <c r="I173">
        <v>40</v>
      </c>
      <c r="J173">
        <v>35</v>
      </c>
      <c r="K173">
        <v>2233</v>
      </c>
      <c r="L173" s="7">
        <v>0.54948499776085979</v>
      </c>
      <c r="M173" s="8">
        <f t="shared" si="21"/>
        <v>3.6566176196837312</v>
      </c>
      <c r="N173">
        <f t="shared" si="21"/>
        <v>-0.26412166350618166</v>
      </c>
      <c r="O173">
        <f t="shared" si="21"/>
        <v>1.188632744464686</v>
      </c>
      <c r="P173">
        <f t="shared" si="21"/>
        <v>0.52119420913642589</v>
      </c>
      <c r="Q173">
        <f t="shared" si="21"/>
        <v>1.9255216667678945</v>
      </c>
      <c r="R173" s="9">
        <f t="shared" si="21"/>
        <v>0.88118548035159439</v>
      </c>
      <c r="S173">
        <f t="shared" si="22"/>
        <v>11.781310408916491</v>
      </c>
      <c r="T173">
        <f t="shared" si="23"/>
        <v>17.619664796727015</v>
      </c>
      <c r="U173">
        <f t="shared" si="24"/>
        <v>34.058314706244317</v>
      </c>
      <c r="V173" s="8">
        <f t="shared" si="25"/>
        <v>11.781310408916491</v>
      </c>
      <c r="W173">
        <f t="shared" si="26"/>
        <v>1</v>
      </c>
      <c r="X173" t="str">
        <f t="shared" si="27"/>
        <v>024-005</v>
      </c>
      <c r="Y173" t="str">
        <f t="shared" si="28"/>
        <v>028-015</v>
      </c>
    </row>
    <row r="174" spans="1:25" x14ac:dyDescent="0.35">
      <c r="A174">
        <v>164</v>
      </c>
      <c r="B174" t="s">
        <v>332</v>
      </c>
      <c r="C174">
        <v>7</v>
      </c>
      <c r="D174" t="s">
        <v>334</v>
      </c>
      <c r="E174" t="s">
        <v>168</v>
      </c>
      <c r="F174" t="s">
        <v>333</v>
      </c>
      <c r="G174">
        <v>671</v>
      </c>
      <c r="H174">
        <v>265</v>
      </c>
      <c r="I174">
        <v>16</v>
      </c>
      <c r="J174">
        <v>21</v>
      </c>
      <c r="K174">
        <v>2257</v>
      </c>
      <c r="L174" s="7">
        <v>0.43110323438192288</v>
      </c>
      <c r="M174" s="8">
        <f t="shared" ref="M174:R216" si="29">STANDARDIZE(G174,G$7,G$8)</f>
        <v>1.6068969120854049</v>
      </c>
      <c r="N174">
        <f t="shared" si="29"/>
        <v>1.6765169421137067</v>
      </c>
      <c r="O174">
        <f t="shared" si="29"/>
        <v>-6.5495729718758167E-2</v>
      </c>
      <c r="P174">
        <f t="shared" si="29"/>
        <v>-0.25852738027200323</v>
      </c>
      <c r="Q174">
        <f t="shared" si="29"/>
        <v>1.9667297690273489</v>
      </c>
      <c r="R174" s="9">
        <f t="shared" si="29"/>
        <v>-0.16874614110804689</v>
      </c>
      <c r="S174">
        <f t="shared" si="22"/>
        <v>6.1808967492018176</v>
      </c>
      <c r="T174">
        <f t="shared" si="23"/>
        <v>6.58032386106491</v>
      </c>
      <c r="U174">
        <f t="shared" si="24"/>
        <v>19.823464819984878</v>
      </c>
      <c r="V174" s="8">
        <f t="shared" si="25"/>
        <v>6.1808967492018176</v>
      </c>
      <c r="W174">
        <f t="shared" si="26"/>
        <v>1</v>
      </c>
      <c r="X174" t="str">
        <f t="shared" si="27"/>
        <v>025-001</v>
      </c>
      <c r="Y174" t="str">
        <f t="shared" si="28"/>
        <v>028-015</v>
      </c>
    </row>
    <row r="175" spans="1:25" x14ac:dyDescent="0.35">
      <c r="A175">
        <v>165</v>
      </c>
      <c r="B175" t="s">
        <v>332</v>
      </c>
      <c r="C175">
        <v>7</v>
      </c>
      <c r="D175" t="s">
        <v>334</v>
      </c>
      <c r="E175" t="s">
        <v>169</v>
      </c>
      <c r="F175" t="s">
        <v>333</v>
      </c>
      <c r="G175">
        <v>438</v>
      </c>
      <c r="H175">
        <v>176</v>
      </c>
      <c r="I175">
        <v>14</v>
      </c>
      <c r="J175">
        <v>49</v>
      </c>
      <c r="K175">
        <v>1584</v>
      </c>
      <c r="L175" s="7">
        <v>0.42739898989898989</v>
      </c>
      <c r="M175" s="8">
        <f t="shared" si="29"/>
        <v>0.42767487536834292</v>
      </c>
      <c r="N175">
        <f t="shared" si="29"/>
        <v>0.76267124952021437</v>
      </c>
      <c r="O175">
        <f t="shared" si="29"/>
        <v>-0.17000643590071185</v>
      </c>
      <c r="P175">
        <f t="shared" si="29"/>
        <v>1.300915798544855</v>
      </c>
      <c r="Q175">
        <f t="shared" si="29"/>
        <v>0.81118590150181391</v>
      </c>
      <c r="R175" s="9">
        <f t="shared" si="29"/>
        <v>-0.20159920314429594</v>
      </c>
      <c r="S175">
        <f t="shared" si="22"/>
        <v>2.7102327450860564</v>
      </c>
      <c r="T175">
        <f t="shared" si="23"/>
        <v>1.4641880556433986</v>
      </c>
      <c r="U175">
        <f t="shared" si="24"/>
        <v>10.050943350129971</v>
      </c>
      <c r="V175" s="8">
        <f t="shared" si="25"/>
        <v>1.4641880556433986</v>
      </c>
      <c r="W175">
        <f t="shared" si="26"/>
        <v>2</v>
      </c>
      <c r="X175" t="str">
        <f t="shared" si="27"/>
        <v>025-002</v>
      </c>
      <c r="Y175" t="str">
        <f t="shared" si="28"/>
        <v>016-006</v>
      </c>
    </row>
    <row r="176" spans="1:25" x14ac:dyDescent="0.35">
      <c r="A176">
        <v>166</v>
      </c>
      <c r="B176" t="s">
        <v>332</v>
      </c>
      <c r="C176">
        <v>3</v>
      </c>
      <c r="D176">
        <v>40</v>
      </c>
      <c r="E176" t="s">
        <v>170</v>
      </c>
      <c r="F176" t="s">
        <v>333</v>
      </c>
      <c r="G176">
        <v>422</v>
      </c>
      <c r="H176">
        <v>27</v>
      </c>
      <c r="I176">
        <v>42</v>
      </c>
      <c r="J176">
        <v>35</v>
      </c>
      <c r="K176">
        <v>1220</v>
      </c>
      <c r="L176" s="7">
        <v>0.43114754098360658</v>
      </c>
      <c r="M176" s="8">
        <f t="shared" si="29"/>
        <v>0.34669825482124855</v>
      </c>
      <c r="N176">
        <f t="shared" si="29"/>
        <v>-0.76725019088911572</v>
      </c>
      <c r="O176">
        <f t="shared" si="29"/>
        <v>1.2931434506466397</v>
      </c>
      <c r="P176">
        <f t="shared" si="29"/>
        <v>0.52119420913642589</v>
      </c>
      <c r="Q176">
        <f t="shared" si="29"/>
        <v>0.18619635056675496</v>
      </c>
      <c r="R176" s="9">
        <f t="shared" si="29"/>
        <v>-0.16835318444969552</v>
      </c>
      <c r="S176">
        <f t="shared" si="22"/>
        <v>3.2326668062565815</v>
      </c>
      <c r="T176">
        <f t="shared" si="23"/>
        <v>3.2218924268001032</v>
      </c>
      <c r="U176">
        <f t="shared" si="24"/>
        <v>7.7680890441328678</v>
      </c>
      <c r="V176" s="8">
        <f t="shared" si="25"/>
        <v>3.2218924268001032</v>
      </c>
      <c r="W176">
        <f t="shared" si="26"/>
        <v>2</v>
      </c>
      <c r="X176" t="str">
        <f t="shared" si="27"/>
        <v>025-003</v>
      </c>
      <c r="Y176" t="str">
        <f t="shared" si="28"/>
        <v>016-006</v>
      </c>
    </row>
    <row r="177" spans="1:25" x14ac:dyDescent="0.35">
      <c r="A177">
        <v>167</v>
      </c>
      <c r="B177" t="s">
        <v>332</v>
      </c>
      <c r="C177">
        <v>3</v>
      </c>
      <c r="D177">
        <v>40</v>
      </c>
      <c r="E177" t="s">
        <v>171</v>
      </c>
      <c r="F177" t="s">
        <v>333</v>
      </c>
      <c r="G177">
        <v>435</v>
      </c>
      <c r="H177">
        <v>15</v>
      </c>
      <c r="I177">
        <v>9</v>
      </c>
      <c r="J177">
        <v>29</v>
      </c>
      <c r="K177">
        <v>1567</v>
      </c>
      <c r="L177" s="7">
        <v>0.3114231014677728</v>
      </c>
      <c r="M177" s="8">
        <f t="shared" si="29"/>
        <v>0.41249175901576274</v>
      </c>
      <c r="N177">
        <f t="shared" si="29"/>
        <v>-0.8904653404522832</v>
      </c>
      <c r="O177">
        <f t="shared" si="29"/>
        <v>-0.43128320135559606</v>
      </c>
      <c r="P177">
        <f t="shared" si="29"/>
        <v>0.18702781367567053</v>
      </c>
      <c r="Q177">
        <f t="shared" si="29"/>
        <v>0.78199682906803369</v>
      </c>
      <c r="R177" s="9">
        <f t="shared" si="29"/>
        <v>-1.230193043236355</v>
      </c>
      <c r="S177">
        <f t="shared" si="22"/>
        <v>8.6602423256360215</v>
      </c>
      <c r="T177">
        <f t="shared" si="23"/>
        <v>2.2720819085598185</v>
      </c>
      <c r="U177">
        <f t="shared" si="24"/>
        <v>5.9248768330982156</v>
      </c>
      <c r="V177" s="8">
        <f t="shared" si="25"/>
        <v>2.2720819085598185</v>
      </c>
      <c r="W177">
        <f t="shared" si="26"/>
        <v>2</v>
      </c>
      <c r="X177" t="str">
        <f t="shared" si="27"/>
        <v>025-004</v>
      </c>
      <c r="Y177" t="str">
        <f t="shared" si="28"/>
        <v>016-006</v>
      </c>
    </row>
    <row r="178" spans="1:25" x14ac:dyDescent="0.35">
      <c r="A178">
        <v>168</v>
      </c>
      <c r="B178" t="s">
        <v>332</v>
      </c>
      <c r="C178">
        <v>2</v>
      </c>
      <c r="D178">
        <v>46</v>
      </c>
      <c r="E178" t="s">
        <v>172</v>
      </c>
      <c r="F178" t="s">
        <v>333</v>
      </c>
      <c r="G178">
        <v>431</v>
      </c>
      <c r="H178">
        <v>45</v>
      </c>
      <c r="I178">
        <v>4</v>
      </c>
      <c r="J178">
        <v>20</v>
      </c>
      <c r="K178">
        <v>1591</v>
      </c>
      <c r="L178" s="7">
        <v>0.31426775612822122</v>
      </c>
      <c r="M178" s="8">
        <f t="shared" si="29"/>
        <v>0.3922476038789891</v>
      </c>
      <c r="N178">
        <f t="shared" si="29"/>
        <v>-0.58242746654436439</v>
      </c>
      <c r="O178">
        <f t="shared" si="29"/>
        <v>-0.69255996681048027</v>
      </c>
      <c r="P178">
        <f t="shared" si="29"/>
        <v>-0.31422177951546248</v>
      </c>
      <c r="Q178">
        <f t="shared" si="29"/>
        <v>0.82320493132748818</v>
      </c>
      <c r="R178" s="9">
        <f t="shared" si="29"/>
        <v>-1.2049637106526105</v>
      </c>
      <c r="S178">
        <f t="shared" si="22"/>
        <v>9.3957213756055715</v>
      </c>
      <c r="T178">
        <f t="shared" si="23"/>
        <v>2.2363651567201317</v>
      </c>
      <c r="U178">
        <f t="shared" si="24"/>
        <v>5.3319767050133509</v>
      </c>
      <c r="V178" s="8">
        <f t="shared" si="25"/>
        <v>2.2363651567201317</v>
      </c>
      <c r="W178">
        <f t="shared" si="26"/>
        <v>2</v>
      </c>
      <c r="X178" t="str">
        <f t="shared" si="27"/>
        <v>025-005</v>
      </c>
      <c r="Y178" t="str">
        <f t="shared" si="28"/>
        <v>016-006</v>
      </c>
    </row>
    <row r="179" spans="1:25" x14ac:dyDescent="0.35">
      <c r="A179">
        <v>169</v>
      </c>
      <c r="B179" t="s">
        <v>332</v>
      </c>
      <c r="C179">
        <v>2</v>
      </c>
      <c r="D179">
        <v>46</v>
      </c>
      <c r="E179" t="s">
        <v>173</v>
      </c>
      <c r="F179" t="s">
        <v>333</v>
      </c>
      <c r="G179">
        <v>252</v>
      </c>
      <c r="H179">
        <v>22</v>
      </c>
      <c r="I179">
        <v>5</v>
      </c>
      <c r="J179">
        <v>26</v>
      </c>
      <c r="K179">
        <v>850</v>
      </c>
      <c r="L179" s="7">
        <v>0.35882352941176471</v>
      </c>
      <c r="M179" s="8">
        <f t="shared" si="29"/>
        <v>-0.51367833849162936</v>
      </c>
      <c r="N179">
        <f t="shared" si="29"/>
        <v>-0.81858983654043549</v>
      </c>
      <c r="O179">
        <f t="shared" si="29"/>
        <v>-0.64030461371950342</v>
      </c>
      <c r="P179">
        <f t="shared" si="29"/>
        <v>1.9944615945292867E-2</v>
      </c>
      <c r="Q179">
        <f t="shared" si="29"/>
        <v>-0.44909522593316764</v>
      </c>
      <c r="R179" s="9">
        <f t="shared" si="29"/>
        <v>-0.80979714146377557</v>
      </c>
      <c r="S179">
        <f t="shared" si="22"/>
        <v>10.904205884720099</v>
      </c>
      <c r="T179">
        <f t="shared" si="23"/>
        <v>3.0501925025966488</v>
      </c>
      <c r="U179">
        <f t="shared" si="24"/>
        <v>0.95339735202906661</v>
      </c>
      <c r="V179" s="8">
        <f t="shared" si="25"/>
        <v>0.95339735202906661</v>
      </c>
      <c r="W179">
        <f t="shared" si="26"/>
        <v>3</v>
      </c>
      <c r="X179" t="str">
        <f t="shared" si="27"/>
        <v>025-006</v>
      </c>
      <c r="Y179" t="str">
        <f t="shared" si="28"/>
        <v>016-011</v>
      </c>
    </row>
    <row r="180" spans="1:25" x14ac:dyDescent="0.35">
      <c r="A180">
        <v>170</v>
      </c>
      <c r="B180" t="s">
        <v>332</v>
      </c>
      <c r="C180">
        <v>2</v>
      </c>
      <c r="D180">
        <v>46</v>
      </c>
      <c r="E180" t="s">
        <v>174</v>
      </c>
      <c r="F180" t="s">
        <v>333</v>
      </c>
      <c r="G180">
        <v>111</v>
      </c>
      <c r="H180">
        <v>5</v>
      </c>
      <c r="I180">
        <v>1</v>
      </c>
      <c r="J180">
        <v>7</v>
      </c>
      <c r="K180">
        <v>421</v>
      </c>
      <c r="L180" s="7">
        <v>0.29453681710213775</v>
      </c>
      <c r="M180" s="8">
        <f t="shared" si="29"/>
        <v>-1.2272848070628986</v>
      </c>
      <c r="N180">
        <f t="shared" si="29"/>
        <v>-0.99314463175492285</v>
      </c>
      <c r="O180">
        <f t="shared" si="29"/>
        <v>-0.84932602608341079</v>
      </c>
      <c r="P180">
        <f t="shared" si="29"/>
        <v>-1.0382489696804322</v>
      </c>
      <c r="Q180">
        <f t="shared" si="29"/>
        <v>-1.1856900538209159</v>
      </c>
      <c r="R180" s="9">
        <f t="shared" si="29"/>
        <v>-1.3799580359040882</v>
      </c>
      <c r="S180">
        <f t="shared" si="22"/>
        <v>21.128645477993128</v>
      </c>
      <c r="T180">
        <f t="shared" si="23"/>
        <v>9.682863143782761</v>
      </c>
      <c r="U180">
        <f t="shared" si="24"/>
        <v>1.9598025409929245</v>
      </c>
      <c r="V180" s="8">
        <f t="shared" si="25"/>
        <v>1.9598025409929245</v>
      </c>
      <c r="W180">
        <f t="shared" si="26"/>
        <v>3</v>
      </c>
      <c r="X180" t="str">
        <f t="shared" si="27"/>
        <v>025-007</v>
      </c>
      <c r="Y180" t="str">
        <f t="shared" si="28"/>
        <v>016-011</v>
      </c>
    </row>
    <row r="181" spans="1:25" x14ac:dyDescent="0.35">
      <c r="A181">
        <v>171</v>
      </c>
      <c r="B181" t="s">
        <v>332</v>
      </c>
      <c r="C181">
        <v>2</v>
      </c>
      <c r="D181">
        <v>46</v>
      </c>
      <c r="E181" t="s">
        <v>175</v>
      </c>
      <c r="F181" t="s">
        <v>333</v>
      </c>
      <c r="G181">
        <v>477</v>
      </c>
      <c r="H181">
        <v>36</v>
      </c>
      <c r="I181">
        <v>9</v>
      </c>
      <c r="J181">
        <v>1</v>
      </c>
      <c r="K181">
        <v>1953</v>
      </c>
      <c r="L181" s="7">
        <v>0.26779313876088068</v>
      </c>
      <c r="M181" s="8">
        <f t="shared" si="29"/>
        <v>0.62505538795188553</v>
      </c>
      <c r="N181">
        <f t="shared" si="29"/>
        <v>-0.67483882871674006</v>
      </c>
      <c r="O181">
        <f t="shared" si="29"/>
        <v>-0.43128320135559606</v>
      </c>
      <c r="P181">
        <f t="shared" si="29"/>
        <v>-1.3724153651411877</v>
      </c>
      <c r="Q181">
        <f t="shared" si="29"/>
        <v>1.4447604737409259</v>
      </c>
      <c r="R181" s="9">
        <f t="shared" si="29"/>
        <v>-1.6171485689995522</v>
      </c>
      <c r="S181">
        <f t="shared" si="22"/>
        <v>13.996753773013259</v>
      </c>
      <c r="T181">
        <f t="shared" si="23"/>
        <v>6.3932076403479812</v>
      </c>
      <c r="U181">
        <f t="shared" si="24"/>
        <v>10.158836025150036</v>
      </c>
      <c r="V181" s="8">
        <f t="shared" si="25"/>
        <v>6.3932076403479812</v>
      </c>
      <c r="W181">
        <f t="shared" si="26"/>
        <v>2</v>
      </c>
      <c r="X181" t="str">
        <f t="shared" si="27"/>
        <v>025-008</v>
      </c>
      <c r="Y181" t="str">
        <f t="shared" si="28"/>
        <v>016-006</v>
      </c>
    </row>
    <row r="182" spans="1:25" x14ac:dyDescent="0.35">
      <c r="A182">
        <v>172</v>
      </c>
      <c r="B182" t="s">
        <v>332</v>
      </c>
      <c r="C182">
        <v>2</v>
      </c>
      <c r="D182">
        <v>46</v>
      </c>
      <c r="E182" t="s">
        <v>176</v>
      </c>
      <c r="F182" t="s">
        <v>333</v>
      </c>
      <c r="G182">
        <v>290</v>
      </c>
      <c r="H182">
        <v>23</v>
      </c>
      <c r="I182">
        <v>7</v>
      </c>
      <c r="J182">
        <v>28</v>
      </c>
      <c r="K182">
        <v>1004</v>
      </c>
      <c r="L182" s="7">
        <v>0.34661354581673309</v>
      </c>
      <c r="M182" s="8">
        <f t="shared" si="29"/>
        <v>-0.32135886469228014</v>
      </c>
      <c r="N182">
        <f t="shared" si="29"/>
        <v>-0.80832190741017151</v>
      </c>
      <c r="O182">
        <f t="shared" si="29"/>
        <v>-0.53579390753754974</v>
      </c>
      <c r="P182">
        <f t="shared" si="29"/>
        <v>0.1313334144322113</v>
      </c>
      <c r="Q182">
        <f t="shared" si="29"/>
        <v>-0.18467656976833502</v>
      </c>
      <c r="R182" s="9">
        <f t="shared" si="29"/>
        <v>-0.91808787398895175</v>
      </c>
      <c r="S182">
        <f t="shared" si="22"/>
        <v>9.6409309666563416</v>
      </c>
      <c r="T182">
        <f t="shared" si="23"/>
        <v>2.3266958325580331</v>
      </c>
      <c r="U182">
        <f t="shared" si="24"/>
        <v>1.7027370546708269</v>
      </c>
      <c r="V182" s="8">
        <f t="shared" si="25"/>
        <v>1.7027370546708269</v>
      </c>
      <c r="W182">
        <f t="shared" si="26"/>
        <v>3</v>
      </c>
      <c r="X182" t="str">
        <f t="shared" si="27"/>
        <v>025-009</v>
      </c>
      <c r="Y182" t="str">
        <f t="shared" si="28"/>
        <v>016-011</v>
      </c>
    </row>
    <row r="183" spans="1:25" x14ac:dyDescent="0.35">
      <c r="A183">
        <v>173</v>
      </c>
      <c r="B183" t="s">
        <v>332</v>
      </c>
      <c r="C183">
        <v>2</v>
      </c>
      <c r="D183">
        <v>46</v>
      </c>
      <c r="E183" t="s">
        <v>177</v>
      </c>
      <c r="F183" t="s">
        <v>333</v>
      </c>
      <c r="G183">
        <v>339</v>
      </c>
      <c r="H183">
        <v>32</v>
      </c>
      <c r="I183">
        <v>4</v>
      </c>
      <c r="J183">
        <v>11</v>
      </c>
      <c r="K183">
        <v>1078</v>
      </c>
      <c r="L183" s="7">
        <v>0.35807050092764381</v>
      </c>
      <c r="M183" s="8">
        <f t="shared" si="29"/>
        <v>-7.3367964266803601E-2</v>
      </c>
      <c r="N183">
        <f t="shared" si="29"/>
        <v>-0.71591054523779596</v>
      </c>
      <c r="O183">
        <f t="shared" si="29"/>
        <v>-0.69255996681048027</v>
      </c>
      <c r="P183">
        <f t="shared" si="29"/>
        <v>-0.81547137270659542</v>
      </c>
      <c r="Q183">
        <f t="shared" si="29"/>
        <v>-5.7618254468350484E-2</v>
      </c>
      <c r="R183" s="9">
        <f t="shared" si="29"/>
        <v>-0.81647577501992197</v>
      </c>
      <c r="S183">
        <f t="shared" si="22"/>
        <v>11.0870704888217</v>
      </c>
      <c r="T183">
        <f t="shared" si="23"/>
        <v>3.0574500666117514</v>
      </c>
      <c r="U183">
        <f t="shared" si="24"/>
        <v>1.6372076443143486</v>
      </c>
      <c r="V183" s="8">
        <f t="shared" si="25"/>
        <v>1.6372076443143486</v>
      </c>
      <c r="W183">
        <f t="shared" si="26"/>
        <v>3</v>
      </c>
      <c r="X183" t="str">
        <f t="shared" si="27"/>
        <v>025-010</v>
      </c>
      <c r="Y183" t="str">
        <f t="shared" si="28"/>
        <v>016-011</v>
      </c>
    </row>
    <row r="184" spans="1:25" x14ac:dyDescent="0.35">
      <c r="A184">
        <v>174</v>
      </c>
      <c r="B184" t="s">
        <v>332</v>
      </c>
      <c r="C184">
        <v>2</v>
      </c>
      <c r="D184">
        <v>46</v>
      </c>
      <c r="E184" t="s">
        <v>178</v>
      </c>
      <c r="F184" t="s">
        <v>333</v>
      </c>
      <c r="G184">
        <v>141</v>
      </c>
      <c r="H184">
        <v>13</v>
      </c>
      <c r="I184">
        <v>3</v>
      </c>
      <c r="J184">
        <v>7</v>
      </c>
      <c r="K184">
        <v>507</v>
      </c>
      <c r="L184" s="7">
        <v>0.3234714003944773</v>
      </c>
      <c r="M184" s="8">
        <f t="shared" si="29"/>
        <v>-1.0754536435370967</v>
      </c>
      <c r="N184">
        <f t="shared" si="29"/>
        <v>-0.91100119871281116</v>
      </c>
      <c r="O184">
        <f t="shared" si="29"/>
        <v>-0.74481531990145711</v>
      </c>
      <c r="P184">
        <f t="shared" si="29"/>
        <v>-1.0382489696804322</v>
      </c>
      <c r="Q184">
        <f t="shared" si="29"/>
        <v>-1.038027687391204</v>
      </c>
      <c r="R184" s="9">
        <f t="shared" si="29"/>
        <v>-1.1233362971727461</v>
      </c>
      <c r="S184">
        <f t="shared" si="22"/>
        <v>18.483584654935655</v>
      </c>
      <c r="T184">
        <f t="shared" si="23"/>
        <v>8.0142936604991117</v>
      </c>
      <c r="U184">
        <f t="shared" si="24"/>
        <v>1.2048767765585384</v>
      </c>
      <c r="V184" s="8">
        <f t="shared" si="25"/>
        <v>1.2048767765585384</v>
      </c>
      <c r="W184">
        <f t="shared" si="26"/>
        <v>3</v>
      </c>
      <c r="X184" t="str">
        <f t="shared" si="27"/>
        <v>025-011</v>
      </c>
      <c r="Y184" t="str">
        <f t="shared" si="28"/>
        <v>016-011</v>
      </c>
    </row>
    <row r="185" spans="1:25" x14ac:dyDescent="0.35">
      <c r="A185">
        <v>175</v>
      </c>
      <c r="B185" t="s">
        <v>332</v>
      </c>
      <c r="C185">
        <v>2</v>
      </c>
      <c r="D185">
        <v>46</v>
      </c>
      <c r="E185" t="s">
        <v>179</v>
      </c>
      <c r="F185" t="s">
        <v>333</v>
      </c>
      <c r="G185">
        <v>266</v>
      </c>
      <c r="H185">
        <v>9</v>
      </c>
      <c r="I185">
        <v>2</v>
      </c>
      <c r="J185">
        <v>20</v>
      </c>
      <c r="K185">
        <v>926</v>
      </c>
      <c r="L185" s="7">
        <v>0.32073434125269978</v>
      </c>
      <c r="M185" s="8">
        <f t="shared" si="29"/>
        <v>-0.44282379551292173</v>
      </c>
      <c r="N185">
        <f t="shared" si="29"/>
        <v>-0.95207291523386706</v>
      </c>
      <c r="O185">
        <f t="shared" si="29"/>
        <v>-0.79707067299243395</v>
      </c>
      <c r="P185">
        <f t="shared" si="29"/>
        <v>-0.31422177951546248</v>
      </c>
      <c r="Q185">
        <f t="shared" si="29"/>
        <v>-0.31860290211156195</v>
      </c>
      <c r="R185" s="9">
        <f t="shared" si="29"/>
        <v>-1.1476113616821222</v>
      </c>
      <c r="S185">
        <f t="shared" si="22"/>
        <v>13.030756454002006</v>
      </c>
      <c r="T185">
        <f t="shared" si="23"/>
        <v>3.9236813179526351</v>
      </c>
      <c r="U185">
        <f t="shared" si="24"/>
        <v>1.4275136851615386</v>
      </c>
      <c r="V185" s="8">
        <f t="shared" si="25"/>
        <v>1.4275136851615386</v>
      </c>
      <c r="W185">
        <f t="shared" si="26"/>
        <v>3</v>
      </c>
      <c r="X185" t="str">
        <f t="shared" si="27"/>
        <v>025-012</v>
      </c>
      <c r="Y185" t="str">
        <f t="shared" si="28"/>
        <v>016-011</v>
      </c>
    </row>
    <row r="186" spans="1:25" x14ac:dyDescent="0.35">
      <c r="A186">
        <v>176</v>
      </c>
      <c r="B186" t="s">
        <v>332</v>
      </c>
      <c r="C186">
        <v>2</v>
      </c>
      <c r="D186">
        <v>46</v>
      </c>
      <c r="E186" t="s">
        <v>180</v>
      </c>
      <c r="F186" t="s">
        <v>333</v>
      </c>
      <c r="G186">
        <v>139</v>
      </c>
      <c r="H186">
        <v>4</v>
      </c>
      <c r="I186">
        <v>2</v>
      </c>
      <c r="J186">
        <v>16</v>
      </c>
      <c r="K186">
        <v>557</v>
      </c>
      <c r="L186" s="7">
        <v>0.28904847396768402</v>
      </c>
      <c r="M186" s="8">
        <f t="shared" si="29"/>
        <v>-1.0855757211054835</v>
      </c>
      <c r="N186">
        <f t="shared" si="29"/>
        <v>-1.0034125608851867</v>
      </c>
      <c r="O186">
        <f t="shared" si="29"/>
        <v>-0.79707067299243395</v>
      </c>
      <c r="P186">
        <f t="shared" si="29"/>
        <v>-0.5369993764892993</v>
      </c>
      <c r="Q186">
        <f t="shared" si="29"/>
        <v>-0.9521774743506739</v>
      </c>
      <c r="R186" s="9">
        <f t="shared" si="29"/>
        <v>-1.4286343255775125</v>
      </c>
      <c r="S186">
        <f t="shared" si="22"/>
        <v>18.2356237537605</v>
      </c>
      <c r="T186">
        <f t="shared" si="23"/>
        <v>7.538347678565974</v>
      </c>
      <c r="U186">
        <f t="shared" si="24"/>
        <v>1.6348206459071852</v>
      </c>
      <c r="V186" s="8">
        <f t="shared" si="25"/>
        <v>1.6348206459071852</v>
      </c>
      <c r="W186">
        <f t="shared" si="26"/>
        <v>3</v>
      </c>
      <c r="X186" t="str">
        <f t="shared" si="27"/>
        <v>025-013</v>
      </c>
      <c r="Y186" t="str">
        <f t="shared" si="28"/>
        <v>016-011</v>
      </c>
    </row>
    <row r="187" spans="1:25" x14ac:dyDescent="0.35">
      <c r="A187">
        <v>177</v>
      </c>
      <c r="B187" t="s">
        <v>332</v>
      </c>
      <c r="C187">
        <v>2</v>
      </c>
      <c r="D187">
        <v>46</v>
      </c>
      <c r="E187" t="s">
        <v>181</v>
      </c>
      <c r="F187" t="s">
        <v>333</v>
      </c>
      <c r="G187">
        <v>165</v>
      </c>
      <c r="H187">
        <v>11</v>
      </c>
      <c r="I187">
        <v>1</v>
      </c>
      <c r="J187">
        <v>33</v>
      </c>
      <c r="K187">
        <v>805</v>
      </c>
      <c r="L187" s="7">
        <v>0.2608695652173913</v>
      </c>
      <c r="M187" s="8">
        <f t="shared" si="29"/>
        <v>-0.95398871271645502</v>
      </c>
      <c r="N187">
        <f t="shared" si="29"/>
        <v>-0.93153705697333911</v>
      </c>
      <c r="O187">
        <f t="shared" si="29"/>
        <v>-0.84932602608341079</v>
      </c>
      <c r="P187">
        <f t="shared" si="29"/>
        <v>0.40980541064950743</v>
      </c>
      <c r="Q187">
        <f t="shared" si="29"/>
        <v>-0.5263604176696447</v>
      </c>
      <c r="R187" s="9">
        <f t="shared" si="29"/>
        <v>-1.6785539627808739</v>
      </c>
      <c r="S187">
        <f t="shared" si="22"/>
        <v>15.947206916406493</v>
      </c>
      <c r="T187">
        <f t="shared" si="23"/>
        <v>5.981555714611611</v>
      </c>
      <c r="U187">
        <f t="shared" si="24"/>
        <v>3.2135273625236125</v>
      </c>
      <c r="V187" s="8">
        <f t="shared" si="25"/>
        <v>3.2135273625236125</v>
      </c>
      <c r="W187">
        <f t="shared" si="26"/>
        <v>3</v>
      </c>
      <c r="X187" t="str">
        <f t="shared" si="27"/>
        <v>025-014</v>
      </c>
      <c r="Y187" t="str">
        <f t="shared" si="28"/>
        <v>016-011</v>
      </c>
    </row>
    <row r="188" spans="1:25" x14ac:dyDescent="0.35">
      <c r="A188">
        <v>178</v>
      </c>
      <c r="B188" t="s">
        <v>332</v>
      </c>
      <c r="C188">
        <v>2</v>
      </c>
      <c r="D188">
        <v>46</v>
      </c>
      <c r="E188" t="s">
        <v>182</v>
      </c>
      <c r="F188" t="s">
        <v>333</v>
      </c>
      <c r="G188">
        <v>188</v>
      </c>
      <c r="H188">
        <v>13</v>
      </c>
      <c r="I188">
        <v>6</v>
      </c>
      <c r="J188">
        <v>17</v>
      </c>
      <c r="K188">
        <v>781</v>
      </c>
      <c r="L188" s="7">
        <v>0.28681177976952626</v>
      </c>
      <c r="M188" s="8">
        <f t="shared" si="29"/>
        <v>-0.83758482068000684</v>
      </c>
      <c r="N188">
        <f t="shared" si="29"/>
        <v>-0.91100119871281116</v>
      </c>
      <c r="O188">
        <f t="shared" si="29"/>
        <v>-0.58804926062852658</v>
      </c>
      <c r="P188">
        <f t="shared" si="29"/>
        <v>-0.48130497724584015</v>
      </c>
      <c r="Q188">
        <f t="shared" si="29"/>
        <v>-0.56756851992909918</v>
      </c>
      <c r="R188" s="9">
        <f t="shared" si="29"/>
        <v>-1.4484716375008366</v>
      </c>
      <c r="S188">
        <f t="shared" si="22"/>
        <v>15.085959689431435</v>
      </c>
      <c r="T188">
        <f t="shared" si="23"/>
        <v>5.4976453588858547</v>
      </c>
      <c r="U188">
        <f t="shared" si="24"/>
        <v>1.6647560097076473</v>
      </c>
      <c r="V188" s="8">
        <f t="shared" si="25"/>
        <v>1.6647560097076473</v>
      </c>
      <c r="W188">
        <f t="shared" si="26"/>
        <v>3</v>
      </c>
      <c r="X188" t="str">
        <f t="shared" si="27"/>
        <v>025-015</v>
      </c>
      <c r="Y188" t="str">
        <f t="shared" si="28"/>
        <v>016-011</v>
      </c>
    </row>
    <row r="189" spans="1:25" x14ac:dyDescent="0.35">
      <c r="A189">
        <v>179</v>
      </c>
      <c r="B189" t="s">
        <v>332</v>
      </c>
      <c r="C189">
        <v>2</v>
      </c>
      <c r="D189">
        <v>46</v>
      </c>
      <c r="E189" t="s">
        <v>183</v>
      </c>
      <c r="F189" t="s">
        <v>333</v>
      </c>
      <c r="G189">
        <v>279</v>
      </c>
      <c r="H189">
        <v>10</v>
      </c>
      <c r="I189">
        <v>4</v>
      </c>
      <c r="J189">
        <v>25</v>
      </c>
      <c r="K189">
        <v>1089</v>
      </c>
      <c r="L189" s="7">
        <v>0.29201101928374656</v>
      </c>
      <c r="M189" s="8">
        <f t="shared" si="29"/>
        <v>-0.37703029131840754</v>
      </c>
      <c r="N189">
        <f t="shared" si="29"/>
        <v>-0.94180498610360308</v>
      </c>
      <c r="O189">
        <f t="shared" si="29"/>
        <v>-0.69255996681048027</v>
      </c>
      <c r="P189">
        <f t="shared" si="29"/>
        <v>-3.5749783298166353E-2</v>
      </c>
      <c r="Q189">
        <f t="shared" si="29"/>
        <v>-3.8731207599433867E-2</v>
      </c>
      <c r="R189" s="9">
        <f t="shared" si="29"/>
        <v>-1.4023594170226814</v>
      </c>
      <c r="S189">
        <f t="shared" si="22"/>
        <v>12.266521174492979</v>
      </c>
      <c r="T189">
        <f t="shared" si="23"/>
        <v>3.5137307348937874</v>
      </c>
      <c r="U189">
        <f t="shared" si="24"/>
        <v>2.5959009289719015</v>
      </c>
      <c r="V189" s="8">
        <f t="shared" si="25"/>
        <v>2.5959009289719015</v>
      </c>
      <c r="W189">
        <f t="shared" si="26"/>
        <v>3</v>
      </c>
      <c r="X189" t="str">
        <f t="shared" si="27"/>
        <v>025-016</v>
      </c>
      <c r="Y189" t="str">
        <f t="shared" si="28"/>
        <v>016-011</v>
      </c>
    </row>
    <row r="190" spans="1:25" x14ac:dyDescent="0.35">
      <c r="A190">
        <v>180</v>
      </c>
      <c r="B190" t="s">
        <v>332</v>
      </c>
      <c r="C190">
        <v>7</v>
      </c>
      <c r="D190">
        <v>40</v>
      </c>
      <c r="E190" t="s">
        <v>184</v>
      </c>
      <c r="F190" t="s">
        <v>333</v>
      </c>
      <c r="G190">
        <v>67</v>
      </c>
      <c r="H190">
        <v>15</v>
      </c>
      <c r="I190">
        <v>5</v>
      </c>
      <c r="J190">
        <v>2</v>
      </c>
      <c r="K190">
        <v>260</v>
      </c>
      <c r="L190" s="7">
        <v>0.34230769230769231</v>
      </c>
      <c r="M190" s="8">
        <f t="shared" si="29"/>
        <v>-1.4499705135674081</v>
      </c>
      <c r="N190">
        <f t="shared" si="29"/>
        <v>-0.8904653404522832</v>
      </c>
      <c r="O190">
        <f t="shared" si="29"/>
        <v>-0.64030461371950342</v>
      </c>
      <c r="P190">
        <f t="shared" si="29"/>
        <v>-1.3167209658977284</v>
      </c>
      <c r="Q190">
        <f t="shared" si="29"/>
        <v>-1.4621277398114225</v>
      </c>
      <c r="R190" s="9">
        <f t="shared" si="29"/>
        <v>-0.9562766255962728</v>
      </c>
      <c r="S190">
        <f t="shared" si="22"/>
        <v>21.727775608290489</v>
      </c>
      <c r="T190">
        <f t="shared" si="23"/>
        <v>11.011582008130071</v>
      </c>
      <c r="U190">
        <f t="shared" si="24"/>
        <v>1.9478653933922097</v>
      </c>
      <c r="V190" s="8">
        <f t="shared" si="25"/>
        <v>1.9478653933922097</v>
      </c>
      <c r="W190">
        <f t="shared" si="26"/>
        <v>3</v>
      </c>
      <c r="X190" t="str">
        <f t="shared" si="27"/>
        <v>025-017</v>
      </c>
      <c r="Y190" t="str">
        <f t="shared" si="28"/>
        <v>016-011</v>
      </c>
    </row>
    <row r="191" spans="1:25" x14ac:dyDescent="0.35">
      <c r="A191">
        <v>181</v>
      </c>
      <c r="B191" t="s">
        <v>332</v>
      </c>
      <c r="C191">
        <v>7</v>
      </c>
      <c r="D191">
        <v>40</v>
      </c>
      <c r="E191" t="s">
        <v>185</v>
      </c>
      <c r="F191" t="s">
        <v>333</v>
      </c>
      <c r="G191">
        <v>75</v>
      </c>
      <c r="H191">
        <v>12</v>
      </c>
      <c r="I191">
        <v>6</v>
      </c>
      <c r="J191">
        <v>3</v>
      </c>
      <c r="K191">
        <v>195</v>
      </c>
      <c r="L191" s="7">
        <v>0.49230769230769234</v>
      </c>
      <c r="M191" s="8">
        <f t="shared" si="29"/>
        <v>-1.409482203293861</v>
      </c>
      <c r="N191">
        <f t="shared" si="29"/>
        <v>-0.92126912784307513</v>
      </c>
      <c r="O191">
        <f t="shared" si="29"/>
        <v>-0.58804926062852658</v>
      </c>
      <c r="P191">
        <f t="shared" si="29"/>
        <v>-1.2610265666542693</v>
      </c>
      <c r="Q191">
        <f t="shared" si="29"/>
        <v>-1.5737330167641117</v>
      </c>
      <c r="R191" s="9">
        <f t="shared" si="29"/>
        <v>0.37407814125092892</v>
      </c>
      <c r="S191">
        <f t="shared" si="22"/>
        <v>19.973447807170295</v>
      </c>
      <c r="T191">
        <f t="shared" si="23"/>
        <v>11.398572914168335</v>
      </c>
      <c r="U191">
        <f t="shared" si="24"/>
        <v>1.849976551441922</v>
      </c>
      <c r="V191" s="8">
        <f t="shared" si="25"/>
        <v>1.849976551441922</v>
      </c>
      <c r="W191">
        <f t="shared" si="26"/>
        <v>3</v>
      </c>
      <c r="X191" t="str">
        <f t="shared" si="27"/>
        <v>025-018</v>
      </c>
      <c r="Y191" t="str">
        <f t="shared" si="28"/>
        <v>016-011</v>
      </c>
    </row>
    <row r="192" spans="1:25" x14ac:dyDescent="0.35">
      <c r="A192">
        <v>182</v>
      </c>
      <c r="B192" t="s">
        <v>332</v>
      </c>
      <c r="C192">
        <v>2</v>
      </c>
      <c r="D192">
        <v>46</v>
      </c>
      <c r="E192" t="s">
        <v>186</v>
      </c>
      <c r="F192" t="s">
        <v>333</v>
      </c>
      <c r="G192">
        <v>58</v>
      </c>
      <c r="H192">
        <v>0</v>
      </c>
      <c r="I192">
        <v>0</v>
      </c>
      <c r="J192">
        <v>5</v>
      </c>
      <c r="K192">
        <v>239</v>
      </c>
      <c r="L192" s="7">
        <v>0.26359832635983266</v>
      </c>
      <c r="M192" s="8">
        <f t="shared" si="29"/>
        <v>-1.4955198626251487</v>
      </c>
      <c r="N192">
        <f t="shared" si="29"/>
        <v>-1.0444842774062426</v>
      </c>
      <c r="O192">
        <f t="shared" si="29"/>
        <v>-0.90158137917438763</v>
      </c>
      <c r="P192">
        <f t="shared" si="29"/>
        <v>-1.1496377681673509</v>
      </c>
      <c r="Q192">
        <f t="shared" si="29"/>
        <v>-1.4981848292884452</v>
      </c>
      <c r="R192" s="9">
        <f t="shared" si="29"/>
        <v>-1.6543524934913121</v>
      </c>
      <c r="S192">
        <f t="shared" si="22"/>
        <v>25.364018258871603</v>
      </c>
      <c r="T192">
        <f t="shared" si="23"/>
        <v>12.804238089360608</v>
      </c>
      <c r="U192">
        <f t="shared" si="24"/>
        <v>3.4228892113246729</v>
      </c>
      <c r="V192" s="8">
        <f t="shared" si="25"/>
        <v>3.4228892113246729</v>
      </c>
      <c r="W192">
        <f t="shared" si="26"/>
        <v>3</v>
      </c>
      <c r="X192" t="str">
        <f t="shared" si="27"/>
        <v>026-001</v>
      </c>
      <c r="Y192" t="str">
        <f t="shared" si="28"/>
        <v>016-011</v>
      </c>
    </row>
    <row r="193" spans="1:25" x14ac:dyDescent="0.35">
      <c r="A193">
        <v>183</v>
      </c>
      <c r="B193" t="s">
        <v>332</v>
      </c>
      <c r="C193">
        <v>2</v>
      </c>
      <c r="D193">
        <v>46</v>
      </c>
      <c r="E193" t="s">
        <v>187</v>
      </c>
      <c r="F193" t="s">
        <v>333</v>
      </c>
      <c r="G193">
        <v>295</v>
      </c>
      <c r="H193">
        <v>53</v>
      </c>
      <c r="I193">
        <v>2</v>
      </c>
      <c r="J193">
        <v>17</v>
      </c>
      <c r="K193">
        <v>1278</v>
      </c>
      <c r="L193" s="7">
        <v>0.28716744913928011</v>
      </c>
      <c r="M193" s="8">
        <f t="shared" si="29"/>
        <v>-0.29605367077131317</v>
      </c>
      <c r="N193">
        <f t="shared" si="29"/>
        <v>-0.50028403350225281</v>
      </c>
      <c r="O193">
        <f t="shared" si="29"/>
        <v>-0.79707067299243395</v>
      </c>
      <c r="P193">
        <f t="shared" si="29"/>
        <v>-0.48130497724584015</v>
      </c>
      <c r="Q193">
        <f t="shared" si="29"/>
        <v>0.28578259769376985</v>
      </c>
      <c r="R193" s="9">
        <f t="shared" si="29"/>
        <v>-1.4453171945576797</v>
      </c>
      <c r="S193">
        <f t="shared" si="22"/>
        <v>11.828708326510265</v>
      </c>
      <c r="T193">
        <f t="shared" si="23"/>
        <v>3.0573950551691733</v>
      </c>
      <c r="U193">
        <f t="shared" si="24"/>
        <v>3.1010969793851002</v>
      </c>
      <c r="V193" s="8">
        <f t="shared" si="25"/>
        <v>3.0573950551691733</v>
      </c>
      <c r="W193">
        <f t="shared" si="26"/>
        <v>2</v>
      </c>
      <c r="X193" t="str">
        <f t="shared" si="27"/>
        <v>026-002</v>
      </c>
      <c r="Y193" t="str">
        <f t="shared" si="28"/>
        <v>016-006</v>
      </c>
    </row>
    <row r="194" spans="1:25" x14ac:dyDescent="0.35">
      <c r="A194">
        <v>184</v>
      </c>
      <c r="B194" t="s">
        <v>332</v>
      </c>
      <c r="C194">
        <v>2</v>
      </c>
      <c r="D194">
        <v>46</v>
      </c>
      <c r="E194" t="s">
        <v>188</v>
      </c>
      <c r="F194" t="s">
        <v>333</v>
      </c>
      <c r="G194">
        <v>272</v>
      </c>
      <c r="H194">
        <v>46</v>
      </c>
      <c r="I194">
        <v>12</v>
      </c>
      <c r="J194">
        <v>20</v>
      </c>
      <c r="K194">
        <v>966</v>
      </c>
      <c r="L194" s="7">
        <v>0.36231884057971014</v>
      </c>
      <c r="M194" s="8">
        <f t="shared" si="29"/>
        <v>-0.41245756280776136</v>
      </c>
      <c r="N194">
        <f t="shared" si="29"/>
        <v>-0.57215953741410053</v>
      </c>
      <c r="O194">
        <f t="shared" si="29"/>
        <v>-0.27451714208266553</v>
      </c>
      <c r="P194">
        <f t="shared" si="29"/>
        <v>-0.31422177951546248</v>
      </c>
      <c r="Q194">
        <f t="shared" si="29"/>
        <v>-0.24992273167913787</v>
      </c>
      <c r="R194" s="9">
        <f t="shared" si="29"/>
        <v>-0.77879711563783904</v>
      </c>
      <c r="S194">
        <f t="shared" si="22"/>
        <v>8.7871795727978821</v>
      </c>
      <c r="T194">
        <f t="shared" si="23"/>
        <v>2.1438789366084587</v>
      </c>
      <c r="U194">
        <f t="shared" si="24"/>
        <v>1.1200618613012976</v>
      </c>
      <c r="V194" s="8">
        <f t="shared" si="25"/>
        <v>1.1200618613012976</v>
      </c>
      <c r="W194">
        <f t="shared" si="26"/>
        <v>3</v>
      </c>
      <c r="X194" t="str">
        <f t="shared" si="27"/>
        <v>026-003</v>
      </c>
      <c r="Y194" t="str">
        <f t="shared" si="28"/>
        <v>016-011</v>
      </c>
    </row>
    <row r="195" spans="1:25" x14ac:dyDescent="0.35">
      <c r="A195">
        <v>185</v>
      </c>
      <c r="B195" t="s">
        <v>332</v>
      </c>
      <c r="C195">
        <v>2</v>
      </c>
      <c r="D195">
        <v>46</v>
      </c>
      <c r="E195" t="s">
        <v>189</v>
      </c>
      <c r="F195" t="s">
        <v>333</v>
      </c>
      <c r="G195">
        <v>209</v>
      </c>
      <c r="H195">
        <v>20</v>
      </c>
      <c r="I195">
        <v>12</v>
      </c>
      <c r="J195">
        <v>17</v>
      </c>
      <c r="K195">
        <v>729</v>
      </c>
      <c r="L195" s="7">
        <v>0.35390946502057613</v>
      </c>
      <c r="M195" s="8">
        <f t="shared" si="29"/>
        <v>-0.73130300621194544</v>
      </c>
      <c r="N195">
        <f t="shared" si="29"/>
        <v>-0.83912569480096344</v>
      </c>
      <c r="O195">
        <f t="shared" si="29"/>
        <v>-0.27451714208266553</v>
      </c>
      <c r="P195">
        <f t="shared" si="29"/>
        <v>-0.48130497724584015</v>
      </c>
      <c r="Q195">
        <f t="shared" si="29"/>
        <v>-0.6568527414912505</v>
      </c>
      <c r="R195" s="9">
        <f t="shared" si="29"/>
        <v>-0.85338013471318763</v>
      </c>
      <c r="S195">
        <f t="shared" si="22"/>
        <v>11.904738658777346</v>
      </c>
      <c r="T195">
        <f t="shared" si="23"/>
        <v>4.2037941853288814</v>
      </c>
      <c r="U195">
        <f t="shared" si="24"/>
        <v>0.69912889090186825</v>
      </c>
      <c r="V195" s="8">
        <f t="shared" si="25"/>
        <v>0.69912889090186825</v>
      </c>
      <c r="W195">
        <f t="shared" si="26"/>
        <v>3</v>
      </c>
      <c r="X195" t="str">
        <f t="shared" si="27"/>
        <v>026-004</v>
      </c>
      <c r="Y195" t="str">
        <f t="shared" si="28"/>
        <v>016-011</v>
      </c>
    </row>
    <row r="196" spans="1:25" x14ac:dyDescent="0.35">
      <c r="A196">
        <v>186</v>
      </c>
      <c r="B196" t="s">
        <v>332</v>
      </c>
      <c r="C196">
        <v>3</v>
      </c>
      <c r="D196">
        <v>46</v>
      </c>
      <c r="E196" t="s">
        <v>190</v>
      </c>
      <c r="F196" t="s">
        <v>333</v>
      </c>
      <c r="G196">
        <v>148</v>
      </c>
      <c r="H196">
        <v>12</v>
      </c>
      <c r="I196">
        <v>1</v>
      </c>
      <c r="J196">
        <v>10</v>
      </c>
      <c r="K196">
        <v>370</v>
      </c>
      <c r="L196" s="7">
        <v>0.46216216216216216</v>
      </c>
      <c r="M196" s="8">
        <f t="shared" si="29"/>
        <v>-1.0400263720477427</v>
      </c>
      <c r="N196">
        <f t="shared" si="29"/>
        <v>-0.92126912784307513</v>
      </c>
      <c r="O196">
        <f t="shared" si="29"/>
        <v>-0.84932602608341079</v>
      </c>
      <c r="P196">
        <f t="shared" si="29"/>
        <v>-0.87116577195005462</v>
      </c>
      <c r="Q196">
        <f t="shared" si="29"/>
        <v>-1.2732572711222565</v>
      </c>
      <c r="R196" s="9">
        <f t="shared" si="29"/>
        <v>0.10671647639598171</v>
      </c>
      <c r="S196">
        <f t="shared" si="22"/>
        <v>16.96395586405183</v>
      </c>
      <c r="T196">
        <f t="shared" si="23"/>
        <v>8.1196972897276165</v>
      </c>
      <c r="U196">
        <f t="shared" si="24"/>
        <v>0.53286575372929312</v>
      </c>
      <c r="V196" s="8">
        <f t="shared" si="25"/>
        <v>0.53286575372929312</v>
      </c>
      <c r="W196">
        <f t="shared" si="26"/>
        <v>3</v>
      </c>
      <c r="X196" t="str">
        <f t="shared" si="27"/>
        <v>026-005</v>
      </c>
      <c r="Y196" t="str">
        <f t="shared" si="28"/>
        <v>016-011</v>
      </c>
    </row>
    <row r="197" spans="1:25" x14ac:dyDescent="0.35">
      <c r="A197">
        <v>187</v>
      </c>
      <c r="B197" t="s">
        <v>332</v>
      </c>
      <c r="C197">
        <v>3</v>
      </c>
      <c r="D197">
        <v>46</v>
      </c>
      <c r="E197" t="s">
        <v>191</v>
      </c>
      <c r="F197" t="s">
        <v>333</v>
      </c>
      <c r="G197">
        <v>223</v>
      </c>
      <c r="H197">
        <v>23</v>
      </c>
      <c r="I197">
        <v>6</v>
      </c>
      <c r="J197">
        <v>11</v>
      </c>
      <c r="K197">
        <v>731</v>
      </c>
      <c r="L197" s="7">
        <v>0.359781121751026</v>
      </c>
      <c r="M197" s="8">
        <f t="shared" si="29"/>
        <v>-0.66044846323323791</v>
      </c>
      <c r="N197">
        <f t="shared" si="29"/>
        <v>-0.80832190741017151</v>
      </c>
      <c r="O197">
        <f t="shared" si="29"/>
        <v>-0.58804926062852658</v>
      </c>
      <c r="P197">
        <f t="shared" si="29"/>
        <v>-0.81547137270659542</v>
      </c>
      <c r="Q197">
        <f t="shared" si="29"/>
        <v>-0.65341873296962927</v>
      </c>
      <c r="R197" s="9">
        <f t="shared" si="29"/>
        <v>-0.80130422457555806</v>
      </c>
      <c r="S197">
        <f t="shared" si="22"/>
        <v>13.452840721750146</v>
      </c>
      <c r="T197">
        <f t="shared" si="23"/>
        <v>4.7848634439638307</v>
      </c>
      <c r="U197">
        <f t="shared" si="24"/>
        <v>0.52142115513741794</v>
      </c>
      <c r="V197" s="8">
        <f t="shared" si="25"/>
        <v>0.52142115513741794</v>
      </c>
      <c r="W197">
        <f t="shared" si="26"/>
        <v>3</v>
      </c>
      <c r="X197" t="str">
        <f t="shared" si="27"/>
        <v>026-006</v>
      </c>
      <c r="Y197" t="str">
        <f t="shared" si="28"/>
        <v>016-011</v>
      </c>
    </row>
    <row r="198" spans="1:25" x14ac:dyDescent="0.35">
      <c r="A198">
        <v>188</v>
      </c>
      <c r="B198" t="s">
        <v>332</v>
      </c>
      <c r="C198">
        <v>3</v>
      </c>
      <c r="D198">
        <v>46</v>
      </c>
      <c r="E198" t="s">
        <v>192</v>
      </c>
      <c r="F198" t="s">
        <v>333</v>
      </c>
      <c r="G198">
        <v>217</v>
      </c>
      <c r="H198">
        <v>63</v>
      </c>
      <c r="I198">
        <v>4</v>
      </c>
      <c r="J198">
        <v>9</v>
      </c>
      <c r="K198">
        <v>779</v>
      </c>
      <c r="L198" s="7">
        <v>0.37612323491655969</v>
      </c>
      <c r="M198" s="8">
        <f t="shared" si="29"/>
        <v>-0.69081469593839828</v>
      </c>
      <c r="N198">
        <f t="shared" si="29"/>
        <v>-0.39760474219961317</v>
      </c>
      <c r="O198">
        <f t="shared" si="29"/>
        <v>-0.69255996681048027</v>
      </c>
      <c r="P198">
        <f t="shared" si="29"/>
        <v>-0.92686017119351394</v>
      </c>
      <c r="Q198">
        <f t="shared" si="29"/>
        <v>-0.57100252845072041</v>
      </c>
      <c r="R198" s="9">
        <f t="shared" si="29"/>
        <v>-0.65636550357473034</v>
      </c>
      <c r="S198">
        <f t="shared" si="22"/>
        <v>12.587714592485183</v>
      </c>
      <c r="T198">
        <f t="shared" si="23"/>
        <v>4.2269939372792811</v>
      </c>
      <c r="U198">
        <f t="shared" si="24"/>
        <v>0.49404448550047186</v>
      </c>
      <c r="V198" s="8">
        <f t="shared" si="25"/>
        <v>0.49404448550047186</v>
      </c>
      <c r="W198">
        <f t="shared" si="26"/>
        <v>3</v>
      </c>
      <c r="X198" t="str">
        <f t="shared" si="27"/>
        <v>026-007</v>
      </c>
      <c r="Y198" t="str">
        <f t="shared" si="28"/>
        <v>016-011</v>
      </c>
    </row>
    <row r="199" spans="1:25" x14ac:dyDescent="0.35">
      <c r="A199">
        <v>189</v>
      </c>
      <c r="B199" t="s">
        <v>332</v>
      </c>
      <c r="C199">
        <v>3</v>
      </c>
      <c r="D199">
        <v>46</v>
      </c>
      <c r="E199" t="s">
        <v>193</v>
      </c>
      <c r="F199" t="s">
        <v>333</v>
      </c>
      <c r="G199">
        <v>356</v>
      </c>
      <c r="H199">
        <v>48</v>
      </c>
      <c r="I199">
        <v>19</v>
      </c>
      <c r="J199">
        <v>4</v>
      </c>
      <c r="K199">
        <v>820</v>
      </c>
      <c r="L199" s="7">
        <v>0.52073170731707319</v>
      </c>
      <c r="M199" s="8">
        <f t="shared" si="29"/>
        <v>1.266969506448419E-2</v>
      </c>
      <c r="N199">
        <f t="shared" si="29"/>
        <v>-0.55162367915357258</v>
      </c>
      <c r="O199">
        <f t="shared" si="29"/>
        <v>9.1270329554172358E-2</v>
      </c>
      <c r="P199">
        <f t="shared" si="29"/>
        <v>-1.20533216741081</v>
      </c>
      <c r="Q199">
        <f t="shared" si="29"/>
        <v>-0.50060535375748572</v>
      </c>
      <c r="R199" s="9">
        <f t="shared" si="29"/>
        <v>0.62617163365537043</v>
      </c>
      <c r="S199">
        <f t="shared" si="22"/>
        <v>8.9649464297952619</v>
      </c>
      <c r="T199">
        <f t="shared" si="23"/>
        <v>4.9466102421384885</v>
      </c>
      <c r="U199">
        <f t="shared" si="24"/>
        <v>2.7201016854396842</v>
      </c>
      <c r="V199" s="8">
        <f t="shared" si="25"/>
        <v>2.7201016854396842</v>
      </c>
      <c r="W199">
        <f t="shared" si="26"/>
        <v>3</v>
      </c>
      <c r="X199" t="str">
        <f t="shared" si="27"/>
        <v>026-008</v>
      </c>
      <c r="Y199" t="str">
        <f t="shared" si="28"/>
        <v>016-011</v>
      </c>
    </row>
    <row r="200" spans="1:25" x14ac:dyDescent="0.35">
      <c r="A200">
        <v>190</v>
      </c>
      <c r="B200" t="s">
        <v>332</v>
      </c>
      <c r="C200">
        <v>3</v>
      </c>
      <c r="D200">
        <v>46</v>
      </c>
      <c r="E200" t="s">
        <v>194</v>
      </c>
      <c r="F200" t="s">
        <v>333</v>
      </c>
      <c r="G200">
        <v>738</v>
      </c>
      <c r="H200">
        <v>253</v>
      </c>
      <c r="I200">
        <v>30</v>
      </c>
      <c r="J200">
        <v>22</v>
      </c>
      <c r="K200">
        <v>2065</v>
      </c>
      <c r="L200" s="7">
        <v>0.5050847457627119</v>
      </c>
      <c r="M200" s="8">
        <f t="shared" si="29"/>
        <v>1.9459865106263627</v>
      </c>
      <c r="N200">
        <f t="shared" si="29"/>
        <v>1.5533017925505392</v>
      </c>
      <c r="O200">
        <f t="shared" si="29"/>
        <v>0.66607921355491762</v>
      </c>
      <c r="P200">
        <f t="shared" si="29"/>
        <v>-0.20283298102854402</v>
      </c>
      <c r="Q200">
        <f t="shared" si="29"/>
        <v>1.6370649509517132</v>
      </c>
      <c r="R200" s="9">
        <f t="shared" si="29"/>
        <v>0.48739823438524077</v>
      </c>
      <c r="S200">
        <f t="shared" si="22"/>
        <v>4.2375594520354873</v>
      </c>
      <c r="T200">
        <f t="shared" si="23"/>
        <v>7.6936647429501663</v>
      </c>
      <c r="U200">
        <f t="shared" si="24"/>
        <v>21.339289577824417</v>
      </c>
      <c r="V200" s="8">
        <f t="shared" si="25"/>
        <v>4.2375594520354873</v>
      </c>
      <c r="W200">
        <f t="shared" si="26"/>
        <v>1</v>
      </c>
      <c r="X200" t="str">
        <f t="shared" si="27"/>
        <v>026-009</v>
      </c>
      <c r="Y200" t="str">
        <f t="shared" si="28"/>
        <v>028-015</v>
      </c>
    </row>
    <row r="201" spans="1:25" x14ac:dyDescent="0.35">
      <c r="A201">
        <v>191</v>
      </c>
      <c r="B201" t="s">
        <v>332</v>
      </c>
      <c r="C201">
        <v>3</v>
      </c>
      <c r="D201">
        <v>46</v>
      </c>
      <c r="E201" t="s">
        <v>195</v>
      </c>
      <c r="F201" t="s">
        <v>333</v>
      </c>
      <c r="G201">
        <v>455</v>
      </c>
      <c r="H201">
        <v>152</v>
      </c>
      <c r="I201">
        <v>17</v>
      </c>
      <c r="J201">
        <v>49</v>
      </c>
      <c r="K201">
        <v>1552</v>
      </c>
      <c r="L201" s="7">
        <v>0.43363402061855671</v>
      </c>
      <c r="M201" s="8">
        <f t="shared" si="29"/>
        <v>0.51371253469963074</v>
      </c>
      <c r="N201">
        <f t="shared" si="29"/>
        <v>0.51624095039387929</v>
      </c>
      <c r="O201">
        <f t="shared" si="29"/>
        <v>-1.3240376627781323E-2</v>
      </c>
      <c r="P201">
        <f t="shared" si="29"/>
        <v>1.300915798544855</v>
      </c>
      <c r="Q201">
        <f t="shared" si="29"/>
        <v>0.75624176515587471</v>
      </c>
      <c r="R201" s="9">
        <f t="shared" si="29"/>
        <v>-0.14630051754953285</v>
      </c>
      <c r="S201">
        <f t="shared" si="22"/>
        <v>2.2727322967517121</v>
      </c>
      <c r="T201">
        <f t="shared" si="23"/>
        <v>1.3146117014899377</v>
      </c>
      <c r="U201">
        <f t="shared" si="24"/>
        <v>9.6723947558367254</v>
      </c>
      <c r="V201" s="8">
        <f t="shared" si="25"/>
        <v>1.3146117014899377</v>
      </c>
      <c r="W201">
        <f t="shared" si="26"/>
        <v>2</v>
      </c>
      <c r="X201" t="str">
        <f t="shared" si="27"/>
        <v>026-010</v>
      </c>
      <c r="Y201" t="str">
        <f t="shared" si="28"/>
        <v>016-006</v>
      </c>
    </row>
    <row r="202" spans="1:25" x14ac:dyDescent="0.35">
      <c r="A202">
        <v>192</v>
      </c>
      <c r="B202" t="s">
        <v>332</v>
      </c>
      <c r="C202">
        <v>3</v>
      </c>
      <c r="D202">
        <v>46</v>
      </c>
      <c r="E202" t="s">
        <v>196</v>
      </c>
      <c r="F202" t="s">
        <v>333</v>
      </c>
      <c r="G202">
        <v>164</v>
      </c>
      <c r="H202">
        <v>59</v>
      </c>
      <c r="I202">
        <v>2</v>
      </c>
      <c r="J202">
        <v>15</v>
      </c>
      <c r="K202">
        <v>701</v>
      </c>
      <c r="L202" s="7">
        <v>0.34236804564907275</v>
      </c>
      <c r="M202" s="8">
        <f t="shared" si="29"/>
        <v>-0.95904975150064842</v>
      </c>
      <c r="N202">
        <f t="shared" si="29"/>
        <v>-0.43867645872066902</v>
      </c>
      <c r="O202">
        <f t="shared" si="29"/>
        <v>-0.79707067299243395</v>
      </c>
      <c r="P202">
        <f t="shared" si="29"/>
        <v>-0.59269377573275861</v>
      </c>
      <c r="Q202">
        <f t="shared" si="29"/>
        <v>-0.70492886079394734</v>
      </c>
      <c r="R202" s="9">
        <f t="shared" si="29"/>
        <v>-0.95574134989360204</v>
      </c>
      <c r="S202">
        <f t="shared" si="22"/>
        <v>13.975639535608543</v>
      </c>
      <c r="T202">
        <f t="shared" si="23"/>
        <v>4.8128424844766817</v>
      </c>
      <c r="U202">
        <f t="shared" si="24"/>
        <v>0.61060536642041474</v>
      </c>
      <c r="V202" s="8">
        <f t="shared" si="25"/>
        <v>0.61060536642041474</v>
      </c>
      <c r="W202">
        <f t="shared" si="26"/>
        <v>3</v>
      </c>
      <c r="X202" t="str">
        <f t="shared" si="27"/>
        <v>026-011</v>
      </c>
      <c r="Y202" t="str">
        <f t="shared" si="28"/>
        <v>016-011</v>
      </c>
    </row>
    <row r="203" spans="1:25" x14ac:dyDescent="0.35">
      <c r="A203">
        <v>193</v>
      </c>
      <c r="B203" t="s">
        <v>332</v>
      </c>
      <c r="C203">
        <v>7</v>
      </c>
      <c r="D203">
        <v>46</v>
      </c>
      <c r="E203" t="s">
        <v>197</v>
      </c>
      <c r="F203" t="s">
        <v>333</v>
      </c>
      <c r="G203">
        <v>109</v>
      </c>
      <c r="H203">
        <v>16</v>
      </c>
      <c r="I203">
        <v>3</v>
      </c>
      <c r="J203">
        <v>8</v>
      </c>
      <c r="K203">
        <v>459</v>
      </c>
      <c r="L203" s="7">
        <v>0.29629629629629628</v>
      </c>
      <c r="M203" s="8">
        <f t="shared" si="29"/>
        <v>-1.2374068846312853</v>
      </c>
      <c r="N203">
        <f t="shared" si="29"/>
        <v>-0.88019741132201934</v>
      </c>
      <c r="O203">
        <f t="shared" si="29"/>
        <v>-0.74481531990145711</v>
      </c>
      <c r="P203">
        <f t="shared" si="29"/>
        <v>-0.98255457043697314</v>
      </c>
      <c r="Q203">
        <f t="shared" si="29"/>
        <v>-1.120443891910113</v>
      </c>
      <c r="R203" s="9">
        <f t="shared" si="29"/>
        <v>-1.3643531590166396</v>
      </c>
      <c r="S203">
        <f t="shared" si="22"/>
        <v>19.853286778394086</v>
      </c>
      <c r="T203">
        <f t="shared" si="23"/>
        <v>8.9126318934753144</v>
      </c>
      <c r="U203">
        <f t="shared" si="24"/>
        <v>1.7655931065194506</v>
      </c>
      <c r="V203" s="8">
        <f t="shared" si="25"/>
        <v>1.7655931065194506</v>
      </c>
      <c r="W203">
        <f t="shared" si="26"/>
        <v>3</v>
      </c>
      <c r="X203" t="str">
        <f t="shared" si="27"/>
        <v>026-012</v>
      </c>
      <c r="Y203" t="str">
        <f t="shared" si="28"/>
        <v>016-011</v>
      </c>
    </row>
    <row r="204" spans="1:25" x14ac:dyDescent="0.35">
      <c r="A204">
        <v>194</v>
      </c>
      <c r="B204" t="s">
        <v>332</v>
      </c>
      <c r="C204">
        <v>3</v>
      </c>
      <c r="D204">
        <v>45</v>
      </c>
      <c r="E204" t="s">
        <v>198</v>
      </c>
      <c r="F204" t="s">
        <v>333</v>
      </c>
      <c r="G204">
        <v>190</v>
      </c>
      <c r="H204">
        <v>4</v>
      </c>
      <c r="I204">
        <v>2</v>
      </c>
      <c r="J204">
        <v>0</v>
      </c>
      <c r="K204">
        <v>627</v>
      </c>
      <c r="L204" s="7">
        <v>0.31259968102073366</v>
      </c>
      <c r="M204" s="8">
        <f t="shared" si="29"/>
        <v>-0.82746274311162005</v>
      </c>
      <c r="N204">
        <f t="shared" si="29"/>
        <v>-1.0034125608851867</v>
      </c>
      <c r="O204">
        <f t="shared" si="29"/>
        <v>-0.79707067299243395</v>
      </c>
      <c r="P204">
        <f t="shared" si="29"/>
        <v>-1.428109764384647</v>
      </c>
      <c r="Q204">
        <f t="shared" si="29"/>
        <v>-0.8319871760939318</v>
      </c>
      <c r="R204" s="9">
        <f t="shared" si="29"/>
        <v>-1.2197579217906456</v>
      </c>
      <c r="S204">
        <f t="shared" ref="S204:S267" si="30">SUMXMY2($G$3:$L$3,$M204:$R204)</f>
        <v>19.37141922248826</v>
      </c>
      <c r="T204">
        <f t="shared" ref="T204:T267" si="31">SUMXMY2($G$4:$L$4,$M204:$R204)</f>
        <v>8.4975766199572842</v>
      </c>
      <c r="U204">
        <f t="shared" ref="U204:U267" si="32">SUMXMY2($G$5:$L$5,$M204:$R204)</f>
        <v>1.8963946087416725</v>
      </c>
      <c r="V204" s="8">
        <f t="shared" ref="V204:V267" si="33">MIN(S204:U204)</f>
        <v>1.8963946087416725</v>
      </c>
      <c r="W204">
        <f t="shared" ref="W204:W267" si="34">MATCH(V204,S204:U204,0)</f>
        <v>3</v>
      </c>
      <c r="X204" t="str">
        <f t="shared" ref="X204:X267" si="35">E204</f>
        <v>026-013</v>
      </c>
      <c r="Y204" t="str">
        <f t="shared" ref="Y204:Y267" si="36">VLOOKUP(W204,$D$3:$F$5,3)</f>
        <v>016-011</v>
      </c>
    </row>
    <row r="205" spans="1:25" x14ac:dyDescent="0.35">
      <c r="A205">
        <v>195</v>
      </c>
      <c r="B205" t="s">
        <v>332</v>
      </c>
      <c r="C205">
        <v>3</v>
      </c>
      <c r="D205">
        <v>45</v>
      </c>
      <c r="E205" t="s">
        <v>199</v>
      </c>
      <c r="F205" t="s">
        <v>333</v>
      </c>
      <c r="G205">
        <v>158</v>
      </c>
      <c r="H205">
        <v>6</v>
      </c>
      <c r="I205">
        <v>1</v>
      </c>
      <c r="J205">
        <v>20</v>
      </c>
      <c r="K205">
        <v>539</v>
      </c>
      <c r="L205" s="7">
        <v>0.3432282003710575</v>
      </c>
      <c r="M205" s="8">
        <f t="shared" si="29"/>
        <v>-0.98941598420580879</v>
      </c>
      <c r="N205">
        <f t="shared" si="29"/>
        <v>-0.98287670262465887</v>
      </c>
      <c r="O205">
        <f t="shared" si="29"/>
        <v>-0.84932602608341079</v>
      </c>
      <c r="P205">
        <f t="shared" si="29"/>
        <v>-0.31422177951546248</v>
      </c>
      <c r="Q205">
        <f t="shared" si="29"/>
        <v>-0.98308355104526479</v>
      </c>
      <c r="R205" s="9">
        <f t="shared" si="29"/>
        <v>-0.94811261032947836</v>
      </c>
      <c r="S205">
        <f t="shared" si="30"/>
        <v>16.128134892729356</v>
      </c>
      <c r="T205">
        <f t="shared" si="31"/>
        <v>6.3101388127143672</v>
      </c>
      <c r="U205">
        <f t="shared" si="32"/>
        <v>0.7274082208068855</v>
      </c>
      <c r="V205" s="8">
        <f t="shared" si="33"/>
        <v>0.7274082208068855</v>
      </c>
      <c r="W205">
        <f t="shared" si="34"/>
        <v>3</v>
      </c>
      <c r="X205" t="str">
        <f t="shared" si="35"/>
        <v>026-014</v>
      </c>
      <c r="Y205" t="str">
        <f t="shared" si="36"/>
        <v>016-011</v>
      </c>
    </row>
    <row r="206" spans="1:25" x14ac:dyDescent="0.35">
      <c r="A206">
        <v>196</v>
      </c>
      <c r="B206" t="s">
        <v>332</v>
      </c>
      <c r="C206">
        <v>2</v>
      </c>
      <c r="D206">
        <v>45</v>
      </c>
      <c r="E206" t="s">
        <v>200</v>
      </c>
      <c r="F206" t="s">
        <v>333</v>
      </c>
      <c r="G206">
        <v>353</v>
      </c>
      <c r="H206">
        <v>123</v>
      </c>
      <c r="I206">
        <v>4</v>
      </c>
      <c r="J206">
        <v>21</v>
      </c>
      <c r="K206">
        <v>1283</v>
      </c>
      <c r="L206" s="7">
        <v>0.39049103663289164</v>
      </c>
      <c r="M206" s="8">
        <f t="shared" si="29"/>
        <v>-2.5134212880960072E-3</v>
      </c>
      <c r="N206">
        <f t="shared" si="29"/>
        <v>0.21847100561622443</v>
      </c>
      <c r="O206">
        <f t="shared" si="29"/>
        <v>-0.69255996681048027</v>
      </c>
      <c r="P206">
        <f t="shared" si="29"/>
        <v>-0.25852738027200323</v>
      </c>
      <c r="Q206">
        <f t="shared" si="29"/>
        <v>0.29436761899782288</v>
      </c>
      <c r="R206" s="9">
        <f t="shared" si="29"/>
        <v>-0.52893701355847955</v>
      </c>
      <c r="S206">
        <f t="shared" si="30"/>
        <v>6.555409662621738</v>
      </c>
      <c r="T206">
        <f t="shared" si="31"/>
        <v>0.74044589272786654</v>
      </c>
      <c r="U206">
        <f t="shared" si="32"/>
        <v>2.9209854576104726</v>
      </c>
      <c r="V206" s="8">
        <f t="shared" si="33"/>
        <v>0.74044589272786654</v>
      </c>
      <c r="W206">
        <f t="shared" si="34"/>
        <v>2</v>
      </c>
      <c r="X206" t="str">
        <f t="shared" si="35"/>
        <v>026-015</v>
      </c>
      <c r="Y206" t="str">
        <f t="shared" si="36"/>
        <v>016-006</v>
      </c>
    </row>
    <row r="207" spans="1:25" x14ac:dyDescent="0.35">
      <c r="A207">
        <v>197</v>
      </c>
      <c r="B207" t="s">
        <v>332</v>
      </c>
      <c r="C207">
        <v>2</v>
      </c>
      <c r="D207">
        <v>45</v>
      </c>
      <c r="E207" t="s">
        <v>201</v>
      </c>
      <c r="F207" t="s">
        <v>333</v>
      </c>
      <c r="G207">
        <v>277</v>
      </c>
      <c r="H207">
        <v>149</v>
      </c>
      <c r="I207">
        <v>3</v>
      </c>
      <c r="J207">
        <v>17</v>
      </c>
      <c r="K207">
        <v>1079</v>
      </c>
      <c r="L207" s="7">
        <v>0.41334569045412417</v>
      </c>
      <c r="M207" s="8">
        <f t="shared" si="29"/>
        <v>-0.38715236888679433</v>
      </c>
      <c r="N207">
        <f t="shared" si="29"/>
        <v>0.48543716300308742</v>
      </c>
      <c r="O207">
        <f t="shared" si="29"/>
        <v>-0.74481531990145711</v>
      </c>
      <c r="P207">
        <f t="shared" si="29"/>
        <v>-0.48130497724584015</v>
      </c>
      <c r="Q207">
        <f t="shared" si="29"/>
        <v>-5.5901250207539881E-2</v>
      </c>
      <c r="R207" s="9">
        <f t="shared" si="29"/>
        <v>-0.32623836252035088</v>
      </c>
      <c r="S207">
        <f t="shared" si="30"/>
        <v>7.7754694757381015</v>
      </c>
      <c r="T207">
        <f t="shared" si="31"/>
        <v>1.6935919059281774</v>
      </c>
      <c r="U207">
        <f t="shared" si="32"/>
        <v>2.1217007396374421</v>
      </c>
      <c r="V207" s="8">
        <f t="shared" si="33"/>
        <v>1.6935919059281774</v>
      </c>
      <c r="W207">
        <f t="shared" si="34"/>
        <v>2</v>
      </c>
      <c r="X207" t="str">
        <f t="shared" si="35"/>
        <v>026-016</v>
      </c>
      <c r="Y207" t="str">
        <f t="shared" si="36"/>
        <v>016-006</v>
      </c>
    </row>
    <row r="208" spans="1:25" x14ac:dyDescent="0.35">
      <c r="A208">
        <v>198</v>
      </c>
      <c r="B208" t="s">
        <v>332</v>
      </c>
      <c r="C208">
        <v>3</v>
      </c>
      <c r="D208">
        <v>45</v>
      </c>
      <c r="E208" t="s">
        <v>202</v>
      </c>
      <c r="F208" t="s">
        <v>333</v>
      </c>
      <c r="G208">
        <v>126</v>
      </c>
      <c r="H208">
        <v>17</v>
      </c>
      <c r="I208">
        <v>2</v>
      </c>
      <c r="J208">
        <v>24</v>
      </c>
      <c r="K208">
        <v>335</v>
      </c>
      <c r="L208" s="7">
        <v>0.5044776119402985</v>
      </c>
      <c r="M208" s="8">
        <f t="shared" si="29"/>
        <v>-1.1513692252999976</v>
      </c>
      <c r="N208">
        <f t="shared" si="29"/>
        <v>-0.86992948219175537</v>
      </c>
      <c r="O208">
        <f t="shared" si="29"/>
        <v>-0.79707067299243395</v>
      </c>
      <c r="P208">
        <f t="shared" si="29"/>
        <v>-9.1444182541625577E-2</v>
      </c>
      <c r="Q208">
        <f t="shared" si="29"/>
        <v>-1.3333524202506275</v>
      </c>
      <c r="R208" s="9">
        <f t="shared" si="29"/>
        <v>0.48201354522016193</v>
      </c>
      <c r="S208">
        <f t="shared" si="30"/>
        <v>15.241793705466682</v>
      </c>
      <c r="T208">
        <f t="shared" si="31"/>
        <v>7.7208483181113552</v>
      </c>
      <c r="U208">
        <f t="shared" si="32"/>
        <v>1.1005847699875979</v>
      </c>
      <c r="V208" s="8">
        <f t="shared" si="33"/>
        <v>1.1005847699875979</v>
      </c>
      <c r="W208">
        <f t="shared" si="34"/>
        <v>3</v>
      </c>
      <c r="X208" t="str">
        <f t="shared" si="35"/>
        <v>026-017</v>
      </c>
      <c r="Y208" t="str">
        <f t="shared" si="36"/>
        <v>016-011</v>
      </c>
    </row>
    <row r="209" spans="1:25" x14ac:dyDescent="0.35">
      <c r="A209">
        <v>199</v>
      </c>
      <c r="B209" t="s">
        <v>332</v>
      </c>
      <c r="C209">
        <v>3</v>
      </c>
      <c r="D209">
        <v>45</v>
      </c>
      <c r="E209" t="s">
        <v>203</v>
      </c>
      <c r="F209" t="s">
        <v>333</v>
      </c>
      <c r="G209">
        <v>312</v>
      </c>
      <c r="H209">
        <v>89</v>
      </c>
      <c r="I209">
        <v>3</v>
      </c>
      <c r="J209">
        <v>46</v>
      </c>
      <c r="K209">
        <v>930</v>
      </c>
      <c r="L209" s="7">
        <v>0.4838709677419355</v>
      </c>
      <c r="M209" s="8">
        <f t="shared" si="29"/>
        <v>-0.21001601144002538</v>
      </c>
      <c r="N209">
        <f t="shared" si="29"/>
        <v>-0.1306385848127502</v>
      </c>
      <c r="O209">
        <f t="shared" si="29"/>
        <v>-0.74481531990145711</v>
      </c>
      <c r="P209">
        <f t="shared" si="29"/>
        <v>1.1338326008144772</v>
      </c>
      <c r="Q209">
        <f t="shared" si="29"/>
        <v>-0.31173488506831953</v>
      </c>
      <c r="R209" s="9">
        <f t="shared" si="29"/>
        <v>0.29925256296671898</v>
      </c>
      <c r="S209">
        <f t="shared" si="30"/>
        <v>6.8353940888985143</v>
      </c>
      <c r="T209">
        <f t="shared" si="31"/>
        <v>2.4877385001771835</v>
      </c>
      <c r="U209">
        <f t="shared" si="32"/>
        <v>4.0171402281401054</v>
      </c>
      <c r="V209" s="8">
        <f t="shared" si="33"/>
        <v>2.4877385001771835</v>
      </c>
      <c r="W209">
        <f t="shared" si="34"/>
        <v>2</v>
      </c>
      <c r="X209" t="str">
        <f t="shared" si="35"/>
        <v>026-018</v>
      </c>
      <c r="Y209" t="str">
        <f t="shared" si="36"/>
        <v>016-006</v>
      </c>
    </row>
    <row r="210" spans="1:25" x14ac:dyDescent="0.35">
      <c r="A210">
        <v>200</v>
      </c>
      <c r="B210" t="s">
        <v>332</v>
      </c>
      <c r="C210">
        <v>7</v>
      </c>
      <c r="D210">
        <v>45</v>
      </c>
      <c r="E210" t="s">
        <v>204</v>
      </c>
      <c r="F210" t="s">
        <v>333</v>
      </c>
      <c r="G210">
        <v>398</v>
      </c>
      <c r="H210">
        <v>65</v>
      </c>
      <c r="I210">
        <v>11</v>
      </c>
      <c r="J210">
        <v>35</v>
      </c>
      <c r="K210">
        <v>1162</v>
      </c>
      <c r="L210" s="7">
        <v>0.43803786574870912</v>
      </c>
      <c r="M210" s="8">
        <f t="shared" si="29"/>
        <v>0.22523332400060694</v>
      </c>
      <c r="N210">
        <f t="shared" si="29"/>
        <v>-0.37706888393908522</v>
      </c>
      <c r="O210">
        <f t="shared" si="29"/>
        <v>-0.32677249517364237</v>
      </c>
      <c r="P210">
        <f t="shared" si="29"/>
        <v>0.52119420913642589</v>
      </c>
      <c r="Q210">
        <f t="shared" si="29"/>
        <v>8.6610103439740058E-2</v>
      </c>
      <c r="R210" s="9">
        <f t="shared" si="29"/>
        <v>-0.10724267514049894</v>
      </c>
      <c r="S210">
        <f t="shared" si="30"/>
        <v>4.7544233554725608</v>
      </c>
      <c r="T210">
        <f t="shared" si="31"/>
        <v>0.71136441936306782</v>
      </c>
      <c r="U210">
        <f t="shared" si="32"/>
        <v>3.3817707625980282</v>
      </c>
      <c r="V210" s="8">
        <f t="shared" si="33"/>
        <v>0.71136441936306782</v>
      </c>
      <c r="W210">
        <f t="shared" si="34"/>
        <v>2</v>
      </c>
      <c r="X210" t="str">
        <f t="shared" si="35"/>
        <v>026-019</v>
      </c>
      <c r="Y210" t="str">
        <f t="shared" si="36"/>
        <v>016-006</v>
      </c>
    </row>
    <row r="211" spans="1:25" x14ac:dyDescent="0.35">
      <c r="A211">
        <v>201</v>
      </c>
      <c r="B211" t="s">
        <v>332</v>
      </c>
      <c r="C211">
        <v>7</v>
      </c>
      <c r="D211">
        <v>45</v>
      </c>
      <c r="E211" t="s">
        <v>205</v>
      </c>
      <c r="F211" t="s">
        <v>333</v>
      </c>
      <c r="G211">
        <v>175</v>
      </c>
      <c r="H211">
        <v>48</v>
      </c>
      <c r="I211">
        <v>5</v>
      </c>
      <c r="J211">
        <v>22</v>
      </c>
      <c r="K211">
        <v>610</v>
      </c>
      <c r="L211" s="7">
        <v>0.4098360655737705</v>
      </c>
      <c r="M211" s="8">
        <f t="shared" si="29"/>
        <v>-0.90337832487452108</v>
      </c>
      <c r="N211">
        <f t="shared" si="29"/>
        <v>-0.55162367915357258</v>
      </c>
      <c r="O211">
        <f t="shared" si="29"/>
        <v>-0.64030461371950342</v>
      </c>
      <c r="P211">
        <f t="shared" si="29"/>
        <v>-0.20283298102854402</v>
      </c>
      <c r="Q211">
        <f t="shared" si="29"/>
        <v>-0.86117624852771202</v>
      </c>
      <c r="R211" s="9">
        <f t="shared" si="29"/>
        <v>-0.35736533711651114</v>
      </c>
      <c r="S211">
        <f t="shared" si="30"/>
        <v>11.821220843878955</v>
      </c>
      <c r="T211">
        <f t="shared" si="31"/>
        <v>4.1836942719136365</v>
      </c>
      <c r="U211">
        <f t="shared" si="32"/>
        <v>0.15279908019268157</v>
      </c>
      <c r="V211" s="8">
        <f t="shared" si="33"/>
        <v>0.15279908019268157</v>
      </c>
      <c r="W211">
        <f t="shared" si="34"/>
        <v>3</v>
      </c>
      <c r="X211" t="str">
        <f t="shared" si="35"/>
        <v>026-020</v>
      </c>
      <c r="Y211" t="str">
        <f t="shared" si="36"/>
        <v>016-011</v>
      </c>
    </row>
    <row r="212" spans="1:25" x14ac:dyDescent="0.35">
      <c r="A212">
        <v>202</v>
      </c>
      <c r="B212" t="s">
        <v>332</v>
      </c>
      <c r="C212">
        <v>3</v>
      </c>
      <c r="D212">
        <v>45</v>
      </c>
      <c r="E212" t="s">
        <v>206</v>
      </c>
      <c r="F212" t="s">
        <v>333</v>
      </c>
      <c r="G212">
        <v>194</v>
      </c>
      <c r="H212">
        <v>51</v>
      </c>
      <c r="I212">
        <v>3</v>
      </c>
      <c r="J212">
        <v>33</v>
      </c>
      <c r="K212">
        <v>748</v>
      </c>
      <c r="L212" s="7">
        <v>0.37566844919786097</v>
      </c>
      <c r="M212" s="8">
        <f t="shared" si="29"/>
        <v>-0.80721858797484647</v>
      </c>
      <c r="N212">
        <f t="shared" si="29"/>
        <v>-0.52081989176278065</v>
      </c>
      <c r="O212">
        <f t="shared" si="29"/>
        <v>-0.74481531990145711</v>
      </c>
      <c r="P212">
        <f t="shared" si="29"/>
        <v>0.40980541064950743</v>
      </c>
      <c r="Q212">
        <f t="shared" si="29"/>
        <v>-0.62422966053584905</v>
      </c>
      <c r="R212" s="9">
        <f t="shared" si="29"/>
        <v>-0.66039901256649625</v>
      </c>
      <c r="S212">
        <f t="shared" si="30"/>
        <v>10.907615262961176</v>
      </c>
      <c r="T212">
        <f t="shared" si="31"/>
        <v>3.3141858562386211</v>
      </c>
      <c r="U212">
        <f t="shared" si="32"/>
        <v>1.1523214291958437</v>
      </c>
      <c r="V212" s="8">
        <f t="shared" si="33"/>
        <v>1.1523214291958437</v>
      </c>
      <c r="W212">
        <f t="shared" si="34"/>
        <v>3</v>
      </c>
      <c r="X212" t="str">
        <f t="shared" si="35"/>
        <v>026-021</v>
      </c>
      <c r="Y212" t="str">
        <f t="shared" si="36"/>
        <v>016-011</v>
      </c>
    </row>
    <row r="213" spans="1:25" x14ac:dyDescent="0.35">
      <c r="A213">
        <v>203</v>
      </c>
      <c r="B213" t="s">
        <v>332</v>
      </c>
      <c r="C213">
        <v>2</v>
      </c>
      <c r="D213">
        <v>45</v>
      </c>
      <c r="E213" t="s">
        <v>207</v>
      </c>
      <c r="F213" t="s">
        <v>333</v>
      </c>
      <c r="G213">
        <v>197</v>
      </c>
      <c r="H213">
        <v>48</v>
      </c>
      <c r="I213">
        <v>4</v>
      </c>
      <c r="J213">
        <v>6</v>
      </c>
      <c r="K213">
        <v>588</v>
      </c>
      <c r="L213" s="7">
        <v>0.43367346938775508</v>
      </c>
      <c r="M213" s="8">
        <f t="shared" si="29"/>
        <v>-0.79203547162226628</v>
      </c>
      <c r="N213">
        <f t="shared" si="29"/>
        <v>-0.55162367915357258</v>
      </c>
      <c r="O213">
        <f t="shared" si="29"/>
        <v>-0.69255996681048027</v>
      </c>
      <c r="P213">
        <f t="shared" si="29"/>
        <v>-1.0939433689238915</v>
      </c>
      <c r="Q213">
        <f t="shared" si="29"/>
        <v>-0.89895034226554527</v>
      </c>
      <c r="R213" s="9">
        <f t="shared" si="29"/>
        <v>-0.14595064516187084</v>
      </c>
      <c r="S213">
        <f t="shared" si="30"/>
        <v>14.016651383535075</v>
      </c>
      <c r="T213">
        <f t="shared" si="31"/>
        <v>5.850012078427592</v>
      </c>
      <c r="U213">
        <f t="shared" si="32"/>
        <v>0.32902256189381868</v>
      </c>
      <c r="V213" s="8">
        <f t="shared" si="33"/>
        <v>0.32902256189381868</v>
      </c>
      <c r="W213">
        <f t="shared" si="34"/>
        <v>3</v>
      </c>
      <c r="X213" t="str">
        <f t="shared" si="35"/>
        <v>026-022</v>
      </c>
      <c r="Y213" t="str">
        <f t="shared" si="36"/>
        <v>016-011</v>
      </c>
    </row>
    <row r="214" spans="1:25" x14ac:dyDescent="0.35">
      <c r="A214">
        <v>204</v>
      </c>
      <c r="B214" t="s">
        <v>332</v>
      </c>
      <c r="C214">
        <v>2</v>
      </c>
      <c r="D214">
        <v>45</v>
      </c>
      <c r="E214" t="s">
        <v>208</v>
      </c>
      <c r="F214" t="s">
        <v>333</v>
      </c>
      <c r="G214">
        <v>260</v>
      </c>
      <c r="H214">
        <v>82</v>
      </c>
      <c r="I214">
        <v>7</v>
      </c>
      <c r="J214">
        <v>10</v>
      </c>
      <c r="K214">
        <v>960</v>
      </c>
      <c r="L214" s="7">
        <v>0.37395833333333334</v>
      </c>
      <c r="M214" s="8">
        <f t="shared" si="29"/>
        <v>-0.47319002821808215</v>
      </c>
      <c r="N214">
        <f t="shared" si="29"/>
        <v>-0.20251408872459792</v>
      </c>
      <c r="O214">
        <f t="shared" si="29"/>
        <v>-0.53579390753754974</v>
      </c>
      <c r="P214">
        <f t="shared" si="29"/>
        <v>-0.87116577195005462</v>
      </c>
      <c r="Q214">
        <f t="shared" si="29"/>
        <v>-0.26022475724400146</v>
      </c>
      <c r="R214" s="9">
        <f t="shared" si="29"/>
        <v>-0.67556608451473188</v>
      </c>
      <c r="S214">
        <f t="shared" si="30"/>
        <v>10.177973527048186</v>
      </c>
      <c r="T214">
        <f t="shared" si="31"/>
        <v>2.837724049021451</v>
      </c>
      <c r="U214">
        <f t="shared" si="32"/>
        <v>1.0290199443876018</v>
      </c>
      <c r="V214" s="8">
        <f t="shared" si="33"/>
        <v>1.0290199443876018</v>
      </c>
      <c r="W214">
        <f t="shared" si="34"/>
        <v>3</v>
      </c>
      <c r="X214" t="str">
        <f t="shared" si="35"/>
        <v>026-023</v>
      </c>
      <c r="Y214" t="str">
        <f t="shared" si="36"/>
        <v>016-011</v>
      </c>
    </row>
    <row r="215" spans="1:25" x14ac:dyDescent="0.35">
      <c r="A215">
        <v>205</v>
      </c>
      <c r="B215" t="s">
        <v>332</v>
      </c>
      <c r="C215">
        <v>2</v>
      </c>
      <c r="D215">
        <v>45</v>
      </c>
      <c r="E215" t="s">
        <v>209</v>
      </c>
      <c r="F215" t="s">
        <v>333</v>
      </c>
      <c r="G215">
        <v>439</v>
      </c>
      <c r="H215">
        <v>204</v>
      </c>
      <c r="I215">
        <v>20</v>
      </c>
      <c r="J215">
        <v>33</v>
      </c>
      <c r="K215">
        <v>1745</v>
      </c>
      <c r="L215" s="7">
        <v>0.39885386819484242</v>
      </c>
      <c r="M215" s="8">
        <f t="shared" si="29"/>
        <v>0.43273591415253632</v>
      </c>
      <c r="N215">
        <f t="shared" si="29"/>
        <v>1.0501732651676052</v>
      </c>
      <c r="O215">
        <f t="shared" si="29"/>
        <v>0.1435256826451492</v>
      </c>
      <c r="P215">
        <f t="shared" si="29"/>
        <v>0.40980541064950743</v>
      </c>
      <c r="Q215">
        <f t="shared" si="29"/>
        <v>1.0876235874923208</v>
      </c>
      <c r="R215" s="9">
        <f t="shared" si="29"/>
        <v>-0.45476679467326991</v>
      </c>
      <c r="S215">
        <f t="shared" si="30"/>
        <v>2.2639827621453321</v>
      </c>
      <c r="T215">
        <f t="shared" si="31"/>
        <v>1.1534739469686235</v>
      </c>
      <c r="U215">
        <f t="shared" si="32"/>
        <v>9.9834371702653435</v>
      </c>
      <c r="V215" s="8">
        <f t="shared" si="33"/>
        <v>1.1534739469686235</v>
      </c>
      <c r="W215">
        <f t="shared" si="34"/>
        <v>2</v>
      </c>
      <c r="X215" t="str">
        <f t="shared" si="35"/>
        <v>026-024</v>
      </c>
      <c r="Y215" t="str">
        <f t="shared" si="36"/>
        <v>016-006</v>
      </c>
    </row>
    <row r="216" spans="1:25" x14ac:dyDescent="0.35">
      <c r="A216">
        <v>206</v>
      </c>
      <c r="B216" t="s">
        <v>332</v>
      </c>
      <c r="C216">
        <v>2</v>
      </c>
      <c r="D216">
        <v>45</v>
      </c>
      <c r="E216" t="s">
        <v>210</v>
      </c>
      <c r="F216" t="s">
        <v>333</v>
      </c>
      <c r="G216">
        <v>252</v>
      </c>
      <c r="H216">
        <v>114</v>
      </c>
      <c r="I216">
        <v>41</v>
      </c>
      <c r="J216">
        <v>25</v>
      </c>
      <c r="K216">
        <v>1189</v>
      </c>
      <c r="L216" s="7">
        <v>0.36333052985702269</v>
      </c>
      <c r="M216" s="8">
        <f t="shared" si="29"/>
        <v>-0.51367833849162936</v>
      </c>
      <c r="N216">
        <f t="shared" si="29"/>
        <v>0.12605964344384879</v>
      </c>
      <c r="O216">
        <f t="shared" si="29"/>
        <v>1.2408880975556629</v>
      </c>
      <c r="P216">
        <f t="shared" ref="P216:R279" si="37">STANDARDIZE(J216,J$7,J$8)</f>
        <v>-3.5749783298166353E-2</v>
      </c>
      <c r="Q216">
        <f t="shared" si="37"/>
        <v>0.13296921848162629</v>
      </c>
      <c r="R216" s="9">
        <f t="shared" si="37"/>
        <v>-0.76982441128689949</v>
      </c>
      <c r="S216">
        <f t="shared" si="30"/>
        <v>4.1556414356639371</v>
      </c>
      <c r="T216">
        <f t="shared" si="31"/>
        <v>2.7605297403259579</v>
      </c>
      <c r="U216">
        <f t="shared" si="32"/>
        <v>6.1682746092684599</v>
      </c>
      <c r="V216" s="8">
        <f t="shared" si="33"/>
        <v>2.7605297403259579</v>
      </c>
      <c r="W216">
        <f t="shared" si="34"/>
        <v>2</v>
      </c>
      <c r="X216" t="str">
        <f t="shared" si="35"/>
        <v>026-025</v>
      </c>
      <c r="Y216" t="str">
        <f t="shared" si="36"/>
        <v>016-006</v>
      </c>
    </row>
    <row r="217" spans="1:25" x14ac:dyDescent="0.35">
      <c r="A217">
        <v>207</v>
      </c>
      <c r="B217" t="s">
        <v>332</v>
      </c>
      <c r="C217">
        <v>2</v>
      </c>
      <c r="D217">
        <v>45</v>
      </c>
      <c r="E217" t="s">
        <v>211</v>
      </c>
      <c r="F217" t="s">
        <v>333</v>
      </c>
      <c r="G217">
        <v>373</v>
      </c>
      <c r="H217">
        <v>127</v>
      </c>
      <c r="I217">
        <v>7</v>
      </c>
      <c r="J217">
        <v>31</v>
      </c>
      <c r="K217">
        <v>1381</v>
      </c>
      <c r="L217" s="7">
        <v>0.38957277335264301</v>
      </c>
      <c r="M217" s="8">
        <f t="shared" ref="M217:R280" si="38">STANDARDIZE(G217,G$7,G$8)</f>
        <v>9.8707354395771968E-2</v>
      </c>
      <c r="N217">
        <f t="shared" si="38"/>
        <v>0.2595427221372803</v>
      </c>
      <c r="O217">
        <f t="shared" si="38"/>
        <v>-0.53579390753754974</v>
      </c>
      <c r="P217">
        <f t="shared" si="37"/>
        <v>0.29841661216258897</v>
      </c>
      <c r="Q217">
        <f t="shared" si="37"/>
        <v>0.46263403655726182</v>
      </c>
      <c r="R217" s="9">
        <f t="shared" si="37"/>
        <v>-0.5370811197724763</v>
      </c>
      <c r="S217">
        <f t="shared" si="30"/>
        <v>4.8947796104362533</v>
      </c>
      <c r="T217">
        <f t="shared" si="31"/>
        <v>0.21159430735746643</v>
      </c>
      <c r="U217">
        <f t="shared" si="32"/>
        <v>4.2560617527961391</v>
      </c>
      <c r="V217" s="8">
        <f t="shared" si="33"/>
        <v>0.21159430735746643</v>
      </c>
      <c r="W217">
        <f t="shared" si="34"/>
        <v>2</v>
      </c>
      <c r="X217" t="str">
        <f t="shared" si="35"/>
        <v>026-026</v>
      </c>
      <c r="Y217" t="str">
        <f t="shared" si="36"/>
        <v>016-006</v>
      </c>
    </row>
    <row r="218" spans="1:25" x14ac:dyDescent="0.35">
      <c r="A218">
        <v>208</v>
      </c>
      <c r="B218" t="s">
        <v>332</v>
      </c>
      <c r="C218">
        <v>2</v>
      </c>
      <c r="D218">
        <v>45</v>
      </c>
      <c r="E218" t="s">
        <v>212</v>
      </c>
      <c r="F218" t="s">
        <v>333</v>
      </c>
      <c r="G218">
        <v>313</v>
      </c>
      <c r="H218">
        <v>156</v>
      </c>
      <c r="I218">
        <v>10</v>
      </c>
      <c r="J218">
        <v>37</v>
      </c>
      <c r="K218">
        <v>1161</v>
      </c>
      <c r="L218" s="7">
        <v>0.44444444444444442</v>
      </c>
      <c r="M218" s="8">
        <f t="shared" si="38"/>
        <v>-0.20495497265583196</v>
      </c>
      <c r="N218">
        <f t="shared" si="38"/>
        <v>0.55731266691493508</v>
      </c>
      <c r="O218">
        <f t="shared" si="38"/>
        <v>-0.37902784826461922</v>
      </c>
      <c r="P218">
        <f t="shared" si="37"/>
        <v>0.6325830076233443</v>
      </c>
      <c r="Q218">
        <f t="shared" si="37"/>
        <v>8.4893099178929454E-2</v>
      </c>
      <c r="R218" s="9">
        <f t="shared" si="37"/>
        <v>-5.0422525093477728E-2</v>
      </c>
      <c r="S218">
        <f t="shared" si="30"/>
        <v>4.0631557498651301</v>
      </c>
      <c r="T218">
        <f t="shared" si="31"/>
        <v>0.70356374398702715</v>
      </c>
      <c r="U218">
        <f t="shared" si="32"/>
        <v>4.2534871369510592</v>
      </c>
      <c r="V218" s="8">
        <f t="shared" si="33"/>
        <v>0.70356374398702715</v>
      </c>
      <c r="W218">
        <f t="shared" si="34"/>
        <v>2</v>
      </c>
      <c r="X218" t="str">
        <f t="shared" si="35"/>
        <v>026-027</v>
      </c>
      <c r="Y218" t="str">
        <f t="shared" si="36"/>
        <v>016-006</v>
      </c>
    </row>
    <row r="219" spans="1:25" x14ac:dyDescent="0.35">
      <c r="A219">
        <v>209</v>
      </c>
      <c r="B219" t="s">
        <v>332</v>
      </c>
      <c r="C219">
        <v>2</v>
      </c>
      <c r="D219">
        <v>45</v>
      </c>
      <c r="E219" t="s">
        <v>213</v>
      </c>
      <c r="F219" t="s">
        <v>333</v>
      </c>
      <c r="G219">
        <v>246</v>
      </c>
      <c r="H219">
        <v>152</v>
      </c>
      <c r="I219">
        <v>5</v>
      </c>
      <c r="J219">
        <v>1</v>
      </c>
      <c r="K219">
        <v>970</v>
      </c>
      <c r="L219" s="7">
        <v>0.41649484536082476</v>
      </c>
      <c r="M219" s="8">
        <f t="shared" si="38"/>
        <v>-0.54404457119678973</v>
      </c>
      <c r="N219">
        <f t="shared" si="38"/>
        <v>0.51624095039387929</v>
      </c>
      <c r="O219">
        <f t="shared" si="38"/>
        <v>-0.64030461371950342</v>
      </c>
      <c r="P219">
        <f t="shared" si="37"/>
        <v>-1.3724153651411877</v>
      </c>
      <c r="Q219">
        <f t="shared" si="37"/>
        <v>-0.24305471463589545</v>
      </c>
      <c r="R219" s="9">
        <f t="shared" si="37"/>
        <v>-0.29830840757588833</v>
      </c>
      <c r="S219">
        <f t="shared" si="30"/>
        <v>10.973894648466393</v>
      </c>
      <c r="T219">
        <f t="shared" si="31"/>
        <v>4.221018165994006</v>
      </c>
      <c r="U219">
        <f t="shared" si="32"/>
        <v>2.5119996759076977</v>
      </c>
      <c r="V219" s="8">
        <f t="shared" si="33"/>
        <v>2.5119996759076977</v>
      </c>
      <c r="W219">
        <f t="shared" si="34"/>
        <v>3</v>
      </c>
      <c r="X219" t="str">
        <f t="shared" si="35"/>
        <v>026-028</v>
      </c>
      <c r="Y219" t="str">
        <f t="shared" si="36"/>
        <v>016-011</v>
      </c>
    </row>
    <row r="220" spans="1:25" x14ac:dyDescent="0.35">
      <c r="A220">
        <v>210</v>
      </c>
      <c r="B220" t="s">
        <v>332</v>
      </c>
      <c r="C220">
        <v>2</v>
      </c>
      <c r="D220">
        <v>45</v>
      </c>
      <c r="E220" t="s">
        <v>214</v>
      </c>
      <c r="F220" t="s">
        <v>333</v>
      </c>
      <c r="G220">
        <v>800</v>
      </c>
      <c r="H220">
        <v>455</v>
      </c>
      <c r="I220">
        <v>17</v>
      </c>
      <c r="J220">
        <v>49</v>
      </c>
      <c r="K220">
        <v>3406</v>
      </c>
      <c r="L220" s="7">
        <v>0.38784497944803287</v>
      </c>
      <c r="M220" s="8">
        <f t="shared" si="38"/>
        <v>2.2597709152463534</v>
      </c>
      <c r="N220">
        <f t="shared" si="38"/>
        <v>3.6274234768638594</v>
      </c>
      <c r="O220">
        <f t="shared" si="38"/>
        <v>-1.3240376627781323E-2</v>
      </c>
      <c r="P220">
        <f t="shared" si="37"/>
        <v>1.300915798544855</v>
      </c>
      <c r="Q220">
        <f t="shared" si="37"/>
        <v>3.9395676646987301</v>
      </c>
      <c r="R220" s="9">
        <f t="shared" si="37"/>
        <v>-0.55240497881999395</v>
      </c>
      <c r="S220">
        <f t="shared" si="30"/>
        <v>23.573084257557095</v>
      </c>
      <c r="T220">
        <f t="shared" si="31"/>
        <v>28.674030104011393</v>
      </c>
      <c r="U220">
        <f t="shared" si="32"/>
        <v>54.820339648823428</v>
      </c>
      <c r="V220" s="8">
        <f t="shared" si="33"/>
        <v>23.573084257557095</v>
      </c>
      <c r="W220">
        <f t="shared" si="34"/>
        <v>1</v>
      </c>
      <c r="X220" t="str">
        <f t="shared" si="35"/>
        <v>026-029</v>
      </c>
      <c r="Y220" t="str">
        <f t="shared" si="36"/>
        <v>028-015</v>
      </c>
    </row>
    <row r="221" spans="1:25" x14ac:dyDescent="0.35">
      <c r="A221">
        <v>211</v>
      </c>
      <c r="B221" t="s">
        <v>332</v>
      </c>
      <c r="C221">
        <v>2</v>
      </c>
      <c r="D221">
        <v>45</v>
      </c>
      <c r="E221" t="s">
        <v>215</v>
      </c>
      <c r="F221" t="s">
        <v>333</v>
      </c>
      <c r="G221">
        <v>276</v>
      </c>
      <c r="H221">
        <v>55</v>
      </c>
      <c r="I221">
        <v>3</v>
      </c>
      <c r="J221">
        <v>13</v>
      </c>
      <c r="K221">
        <v>740</v>
      </c>
      <c r="L221" s="7">
        <v>0.4689189189189189</v>
      </c>
      <c r="M221" s="8">
        <f t="shared" si="38"/>
        <v>-0.39221340767098772</v>
      </c>
      <c r="N221">
        <f t="shared" si="38"/>
        <v>-0.47974817524172486</v>
      </c>
      <c r="O221">
        <f t="shared" si="38"/>
        <v>-0.74481531990145711</v>
      </c>
      <c r="P221">
        <f t="shared" si="37"/>
        <v>-0.70408257421967702</v>
      </c>
      <c r="Q221">
        <f t="shared" si="37"/>
        <v>-0.63796569462233388</v>
      </c>
      <c r="R221" s="9">
        <f t="shared" si="37"/>
        <v>0.16664236679450417</v>
      </c>
      <c r="S221">
        <f t="shared" si="30"/>
        <v>10.730211988648922</v>
      </c>
      <c r="T221">
        <f t="shared" si="31"/>
        <v>3.8249323179545569</v>
      </c>
      <c r="U221">
        <f t="shared" si="32"/>
        <v>0.44861600258599021</v>
      </c>
      <c r="V221" s="8">
        <f t="shared" si="33"/>
        <v>0.44861600258599021</v>
      </c>
      <c r="W221">
        <f t="shared" si="34"/>
        <v>3</v>
      </c>
      <c r="X221" t="str">
        <f t="shared" si="35"/>
        <v>026-030</v>
      </c>
      <c r="Y221" t="str">
        <f t="shared" si="36"/>
        <v>016-011</v>
      </c>
    </row>
    <row r="222" spans="1:25" x14ac:dyDescent="0.35">
      <c r="A222">
        <v>212</v>
      </c>
      <c r="B222" t="s">
        <v>332</v>
      </c>
      <c r="C222">
        <v>2</v>
      </c>
      <c r="D222">
        <v>45</v>
      </c>
      <c r="E222" t="s">
        <v>216</v>
      </c>
      <c r="F222" t="s">
        <v>333</v>
      </c>
      <c r="G222">
        <v>221</v>
      </c>
      <c r="H222">
        <v>37</v>
      </c>
      <c r="I222">
        <v>6</v>
      </c>
      <c r="J222">
        <v>7</v>
      </c>
      <c r="K222">
        <v>607</v>
      </c>
      <c r="L222" s="7">
        <v>0.44645799011532128</v>
      </c>
      <c r="M222" s="8">
        <f t="shared" si="38"/>
        <v>-0.6705705408016247</v>
      </c>
      <c r="N222">
        <f t="shared" si="38"/>
        <v>-0.66457089958647608</v>
      </c>
      <c r="O222">
        <f t="shared" si="38"/>
        <v>-0.58804926062852658</v>
      </c>
      <c r="P222">
        <f t="shared" si="37"/>
        <v>-1.0382489696804322</v>
      </c>
      <c r="Q222">
        <f t="shared" si="37"/>
        <v>-0.86632726131014381</v>
      </c>
      <c r="R222" s="9">
        <f t="shared" si="37"/>
        <v>-3.2564324550040553E-2</v>
      </c>
      <c r="S222">
        <f t="shared" si="30"/>
        <v>13.19031290862914</v>
      </c>
      <c r="T222">
        <f t="shared" si="31"/>
        <v>5.5318711940331067</v>
      </c>
      <c r="U222">
        <f t="shared" si="32"/>
        <v>0.33868836013285386</v>
      </c>
      <c r="V222" s="8">
        <f t="shared" si="33"/>
        <v>0.33868836013285386</v>
      </c>
      <c r="W222">
        <f t="shared" si="34"/>
        <v>3</v>
      </c>
      <c r="X222" t="str">
        <f t="shared" si="35"/>
        <v>026-031</v>
      </c>
      <c r="Y222" t="str">
        <f t="shared" si="36"/>
        <v>016-011</v>
      </c>
    </row>
    <row r="223" spans="1:25" x14ac:dyDescent="0.35">
      <c r="A223">
        <v>213</v>
      </c>
      <c r="B223" t="s">
        <v>332</v>
      </c>
      <c r="C223">
        <v>2</v>
      </c>
      <c r="D223">
        <v>45</v>
      </c>
      <c r="E223" t="s">
        <v>217</v>
      </c>
      <c r="F223" t="s">
        <v>333</v>
      </c>
      <c r="G223">
        <v>452</v>
      </c>
      <c r="H223">
        <v>131</v>
      </c>
      <c r="I223">
        <v>8</v>
      </c>
      <c r="J223">
        <v>6</v>
      </c>
      <c r="K223">
        <v>1509</v>
      </c>
      <c r="L223" s="7">
        <v>0.39562624254473161</v>
      </c>
      <c r="M223" s="8">
        <f t="shared" si="38"/>
        <v>0.4985294183470505</v>
      </c>
      <c r="N223">
        <f t="shared" si="38"/>
        <v>0.30061443865833615</v>
      </c>
      <c r="O223">
        <f t="shared" si="38"/>
        <v>-0.4835385544465729</v>
      </c>
      <c r="P223">
        <f t="shared" si="37"/>
        <v>-1.0939433689238915</v>
      </c>
      <c r="Q223">
        <f t="shared" si="37"/>
        <v>0.68241058194101878</v>
      </c>
      <c r="R223" s="9">
        <f t="shared" si="37"/>
        <v>-0.48339270913475801</v>
      </c>
      <c r="S223">
        <f t="shared" si="30"/>
        <v>7.3833795352023381</v>
      </c>
      <c r="T223">
        <f t="shared" si="31"/>
        <v>2.2147875279036828</v>
      </c>
      <c r="U223">
        <f t="shared" si="32"/>
        <v>5.4624652496089672</v>
      </c>
      <c r="V223" s="8">
        <f t="shared" si="33"/>
        <v>2.2147875279036828</v>
      </c>
      <c r="W223">
        <f t="shared" si="34"/>
        <v>2</v>
      </c>
      <c r="X223" t="str">
        <f t="shared" si="35"/>
        <v>026-032</v>
      </c>
      <c r="Y223" t="str">
        <f t="shared" si="36"/>
        <v>016-006</v>
      </c>
    </row>
    <row r="224" spans="1:25" x14ac:dyDescent="0.35">
      <c r="A224">
        <v>214</v>
      </c>
      <c r="B224" t="s">
        <v>332</v>
      </c>
      <c r="C224">
        <v>2</v>
      </c>
      <c r="D224">
        <v>45</v>
      </c>
      <c r="E224" t="s">
        <v>218</v>
      </c>
      <c r="F224" t="s">
        <v>333</v>
      </c>
      <c r="G224">
        <v>399</v>
      </c>
      <c r="H224">
        <v>136</v>
      </c>
      <c r="I224">
        <v>2</v>
      </c>
      <c r="J224">
        <v>9</v>
      </c>
      <c r="K224">
        <v>1313</v>
      </c>
      <c r="L224" s="7">
        <v>0.41584158415841582</v>
      </c>
      <c r="M224" s="8">
        <f t="shared" si="38"/>
        <v>0.23029436278480034</v>
      </c>
      <c r="N224">
        <f t="shared" si="38"/>
        <v>0.35195408430965591</v>
      </c>
      <c r="O224">
        <f t="shared" si="38"/>
        <v>-0.79707067299243395</v>
      </c>
      <c r="P224">
        <f t="shared" si="37"/>
        <v>-0.92686017119351394</v>
      </c>
      <c r="Q224">
        <f t="shared" si="37"/>
        <v>0.3458777468221409</v>
      </c>
      <c r="R224" s="9">
        <f t="shared" si="37"/>
        <v>-0.30410220194002874</v>
      </c>
      <c r="S224">
        <f t="shared" si="30"/>
        <v>7.9549240837812949</v>
      </c>
      <c r="T224">
        <f t="shared" si="31"/>
        <v>1.9964797868065147</v>
      </c>
      <c r="U224">
        <f t="shared" si="32"/>
        <v>3.7140635872498993</v>
      </c>
      <c r="V224" s="8">
        <f t="shared" si="33"/>
        <v>1.9964797868065147</v>
      </c>
      <c r="W224">
        <f t="shared" si="34"/>
        <v>2</v>
      </c>
      <c r="X224" t="str">
        <f t="shared" si="35"/>
        <v>026-033</v>
      </c>
      <c r="Y224" t="str">
        <f t="shared" si="36"/>
        <v>016-006</v>
      </c>
    </row>
    <row r="225" spans="1:25" x14ac:dyDescent="0.35">
      <c r="A225">
        <v>215</v>
      </c>
      <c r="B225" t="s">
        <v>332</v>
      </c>
      <c r="C225">
        <v>2</v>
      </c>
      <c r="D225">
        <v>45</v>
      </c>
      <c r="E225" t="s">
        <v>219</v>
      </c>
      <c r="F225" t="s">
        <v>333</v>
      </c>
      <c r="G225">
        <v>574</v>
      </c>
      <c r="H225">
        <v>189</v>
      </c>
      <c r="I225">
        <v>22</v>
      </c>
      <c r="J225">
        <v>35</v>
      </c>
      <c r="K225">
        <v>1731</v>
      </c>
      <c r="L225" s="7">
        <v>0.4737146158290006</v>
      </c>
      <c r="M225" s="8">
        <f t="shared" si="38"/>
        <v>1.1159761500186451</v>
      </c>
      <c r="N225">
        <f t="shared" si="38"/>
        <v>0.89615432821364582</v>
      </c>
      <c r="O225">
        <f t="shared" si="38"/>
        <v>0.24803638882710288</v>
      </c>
      <c r="P225">
        <f t="shared" si="37"/>
        <v>0.52119420913642589</v>
      </c>
      <c r="Q225">
        <f t="shared" si="37"/>
        <v>1.0635855278409725</v>
      </c>
      <c r="R225" s="9">
        <f t="shared" si="37"/>
        <v>0.20917555509238134</v>
      </c>
      <c r="S225">
        <f t="shared" si="30"/>
        <v>1.3801811344046966</v>
      </c>
      <c r="T225">
        <f t="shared" si="31"/>
        <v>2.1216077504005009</v>
      </c>
      <c r="U225">
        <f t="shared" si="32"/>
        <v>12.13101136956463</v>
      </c>
      <c r="V225" s="8">
        <f t="shared" si="33"/>
        <v>1.3801811344046966</v>
      </c>
      <c r="W225">
        <f t="shared" si="34"/>
        <v>1</v>
      </c>
      <c r="X225" t="str">
        <f t="shared" si="35"/>
        <v>027-001</v>
      </c>
      <c r="Y225" t="str">
        <f t="shared" si="36"/>
        <v>028-015</v>
      </c>
    </row>
    <row r="226" spans="1:25" x14ac:dyDescent="0.35">
      <c r="A226">
        <v>216</v>
      </c>
      <c r="B226" t="s">
        <v>332</v>
      </c>
      <c r="C226">
        <v>3</v>
      </c>
      <c r="D226">
        <v>45</v>
      </c>
      <c r="E226" t="s">
        <v>220</v>
      </c>
      <c r="F226" t="s">
        <v>333</v>
      </c>
      <c r="G226">
        <v>285</v>
      </c>
      <c r="H226">
        <v>51</v>
      </c>
      <c r="I226">
        <v>13</v>
      </c>
      <c r="J226">
        <v>7</v>
      </c>
      <c r="K226">
        <v>487</v>
      </c>
      <c r="L226" s="7">
        <v>0.731006160164271</v>
      </c>
      <c r="M226" s="8">
        <f t="shared" si="38"/>
        <v>-0.34666405861324717</v>
      </c>
      <c r="N226">
        <f t="shared" si="38"/>
        <v>-0.52081989176278065</v>
      </c>
      <c r="O226">
        <f t="shared" si="38"/>
        <v>-0.22226178899168869</v>
      </c>
      <c r="P226">
        <f t="shared" si="37"/>
        <v>-1.0382489696804322</v>
      </c>
      <c r="Q226">
        <f t="shared" si="37"/>
        <v>-1.0723677726074161</v>
      </c>
      <c r="R226" s="9">
        <f t="shared" si="37"/>
        <v>2.4911024382650817</v>
      </c>
      <c r="S226">
        <f t="shared" si="30"/>
        <v>15.823765874862225</v>
      </c>
      <c r="T226">
        <f t="shared" si="31"/>
        <v>13.326425287741801</v>
      </c>
      <c r="U226">
        <f t="shared" si="32"/>
        <v>8.2440522250049533</v>
      </c>
      <c r="V226" s="8">
        <f t="shared" si="33"/>
        <v>8.2440522250049533</v>
      </c>
      <c r="W226">
        <f t="shared" si="34"/>
        <v>3</v>
      </c>
      <c r="X226" t="str">
        <f t="shared" si="35"/>
        <v>027-002</v>
      </c>
      <c r="Y226" t="str">
        <f t="shared" si="36"/>
        <v>016-011</v>
      </c>
    </row>
    <row r="227" spans="1:25" x14ac:dyDescent="0.35">
      <c r="A227">
        <v>217</v>
      </c>
      <c r="B227" t="s">
        <v>332</v>
      </c>
      <c r="C227">
        <v>3</v>
      </c>
      <c r="D227">
        <v>45</v>
      </c>
      <c r="E227" t="s">
        <v>221</v>
      </c>
      <c r="F227" t="s">
        <v>333</v>
      </c>
      <c r="G227">
        <v>202</v>
      </c>
      <c r="H227">
        <v>85</v>
      </c>
      <c r="I227">
        <v>13</v>
      </c>
      <c r="J227">
        <v>7</v>
      </c>
      <c r="K227">
        <v>513</v>
      </c>
      <c r="L227" s="7">
        <v>0.59844054580896688</v>
      </c>
      <c r="M227" s="8">
        <f t="shared" si="38"/>
        <v>-0.76673027770129931</v>
      </c>
      <c r="N227">
        <f t="shared" si="38"/>
        <v>-0.17171030133380605</v>
      </c>
      <c r="O227">
        <f t="shared" si="38"/>
        <v>-0.22226178899168869</v>
      </c>
      <c r="P227">
        <f t="shared" si="37"/>
        <v>-1.0382489696804322</v>
      </c>
      <c r="Q227">
        <f t="shared" si="37"/>
        <v>-1.0277256618263404</v>
      </c>
      <c r="R227" s="9">
        <f t="shared" si="37"/>
        <v>1.3153737917477042</v>
      </c>
      <c r="S227">
        <f t="shared" si="30"/>
        <v>12.300966349539138</v>
      </c>
      <c r="T227">
        <f t="shared" si="31"/>
        <v>8.0495461539482314</v>
      </c>
      <c r="U227">
        <f t="shared" si="32"/>
        <v>3.1797245275492987</v>
      </c>
      <c r="V227" s="8">
        <f t="shared" si="33"/>
        <v>3.1797245275492987</v>
      </c>
      <c r="W227">
        <f t="shared" si="34"/>
        <v>3</v>
      </c>
      <c r="X227" t="str">
        <f t="shared" si="35"/>
        <v>027-003</v>
      </c>
      <c r="Y227" t="str">
        <f t="shared" si="36"/>
        <v>016-011</v>
      </c>
    </row>
    <row r="228" spans="1:25" x14ac:dyDescent="0.35">
      <c r="A228">
        <v>218</v>
      </c>
      <c r="B228" t="s">
        <v>332</v>
      </c>
      <c r="C228">
        <v>3</v>
      </c>
      <c r="D228">
        <v>45</v>
      </c>
      <c r="E228" t="s">
        <v>222</v>
      </c>
      <c r="F228" t="s">
        <v>333</v>
      </c>
      <c r="G228">
        <v>191</v>
      </c>
      <c r="H228">
        <v>25</v>
      </c>
      <c r="I228">
        <v>8</v>
      </c>
      <c r="J228">
        <v>9</v>
      </c>
      <c r="K228">
        <v>497</v>
      </c>
      <c r="L228" s="7">
        <v>0.46881287726358151</v>
      </c>
      <c r="M228" s="8">
        <f t="shared" si="38"/>
        <v>-0.82240170432742665</v>
      </c>
      <c r="N228">
        <f t="shared" si="38"/>
        <v>-0.78778604914964367</v>
      </c>
      <c r="O228">
        <f t="shared" si="38"/>
        <v>-0.4835385544465729</v>
      </c>
      <c r="P228">
        <f t="shared" si="37"/>
        <v>-0.92686017119351394</v>
      </c>
      <c r="Q228">
        <f t="shared" si="37"/>
        <v>-1.0551977299993101</v>
      </c>
      <c r="R228" s="9">
        <f t="shared" si="37"/>
        <v>0.16570187998342104</v>
      </c>
      <c r="S228">
        <f t="shared" si="30"/>
        <v>13.757917998260584</v>
      </c>
      <c r="T228">
        <f t="shared" si="31"/>
        <v>6.4076553917187802</v>
      </c>
      <c r="U228">
        <f t="shared" si="32"/>
        <v>0.43882159522139219</v>
      </c>
      <c r="V228" s="8">
        <f t="shared" si="33"/>
        <v>0.43882159522139219</v>
      </c>
      <c r="W228">
        <f t="shared" si="34"/>
        <v>3</v>
      </c>
      <c r="X228" t="str">
        <f t="shared" si="35"/>
        <v>027-004</v>
      </c>
      <c r="Y228" t="str">
        <f t="shared" si="36"/>
        <v>016-011</v>
      </c>
    </row>
    <row r="229" spans="1:25" x14ac:dyDescent="0.35">
      <c r="A229">
        <v>219</v>
      </c>
      <c r="B229" t="s">
        <v>332</v>
      </c>
      <c r="C229">
        <v>3</v>
      </c>
      <c r="D229">
        <v>45</v>
      </c>
      <c r="E229" t="s">
        <v>223</v>
      </c>
      <c r="F229" t="s">
        <v>333</v>
      </c>
      <c r="G229">
        <v>701</v>
      </c>
      <c r="H229">
        <v>153</v>
      </c>
      <c r="I229">
        <v>22</v>
      </c>
      <c r="J229">
        <v>36</v>
      </c>
      <c r="K229">
        <v>1904</v>
      </c>
      <c r="L229" s="7">
        <v>0.47899159663865548</v>
      </c>
      <c r="M229" s="8">
        <f t="shared" si="38"/>
        <v>1.7587280756112069</v>
      </c>
      <c r="N229">
        <f t="shared" si="38"/>
        <v>0.52650887952414327</v>
      </c>
      <c r="O229">
        <f t="shared" si="38"/>
        <v>0.24803638882710288</v>
      </c>
      <c r="P229">
        <f t="shared" si="37"/>
        <v>0.57688860837988509</v>
      </c>
      <c r="Q229">
        <f t="shared" si="37"/>
        <v>1.3606272649612066</v>
      </c>
      <c r="R229" s="9">
        <f t="shared" si="37"/>
        <v>0.25597726559028522</v>
      </c>
      <c r="S229">
        <f t="shared" si="30"/>
        <v>2.6868053616992169</v>
      </c>
      <c r="T229">
        <f t="shared" si="31"/>
        <v>3.886396614701864</v>
      </c>
      <c r="U229">
        <f t="shared" si="32"/>
        <v>15.431141054424394</v>
      </c>
      <c r="V229" s="8">
        <f t="shared" si="33"/>
        <v>2.6868053616992169</v>
      </c>
      <c r="W229">
        <f t="shared" si="34"/>
        <v>1</v>
      </c>
      <c r="X229" t="str">
        <f t="shared" si="35"/>
        <v>027-005</v>
      </c>
      <c r="Y229" t="str">
        <f t="shared" si="36"/>
        <v>028-015</v>
      </c>
    </row>
    <row r="230" spans="1:25" x14ac:dyDescent="0.35">
      <c r="A230">
        <v>220</v>
      </c>
      <c r="B230" t="s">
        <v>332</v>
      </c>
      <c r="C230">
        <v>2</v>
      </c>
      <c r="D230">
        <v>45</v>
      </c>
      <c r="E230" t="s">
        <v>224</v>
      </c>
      <c r="F230" t="s">
        <v>333</v>
      </c>
      <c r="G230">
        <v>775</v>
      </c>
      <c r="H230">
        <v>236</v>
      </c>
      <c r="I230">
        <v>13</v>
      </c>
      <c r="J230">
        <v>43</v>
      </c>
      <c r="K230">
        <v>2380</v>
      </c>
      <c r="L230" s="7">
        <v>0.44831932773109245</v>
      </c>
      <c r="M230" s="8">
        <f t="shared" si="38"/>
        <v>2.1332449456415183</v>
      </c>
      <c r="N230">
        <f t="shared" si="38"/>
        <v>1.378746997336052</v>
      </c>
      <c r="O230">
        <f t="shared" si="38"/>
        <v>-0.22226178899168869</v>
      </c>
      <c r="P230">
        <f t="shared" si="37"/>
        <v>0.96674940308409962</v>
      </c>
      <c r="Q230">
        <f t="shared" si="37"/>
        <v>2.1779212931070528</v>
      </c>
      <c r="R230" s="9">
        <f t="shared" si="37"/>
        <v>-1.6056062084352639E-2</v>
      </c>
      <c r="S230">
        <f t="shared" si="30"/>
        <v>6.9156278430302613</v>
      </c>
      <c r="T230">
        <f t="shared" si="31"/>
        <v>8.4778907010563991</v>
      </c>
      <c r="U230">
        <f t="shared" si="32"/>
        <v>24.642755579242454</v>
      </c>
      <c r="V230" s="8">
        <f t="shared" si="33"/>
        <v>6.9156278430302613</v>
      </c>
      <c r="W230">
        <f t="shared" si="34"/>
        <v>1</v>
      </c>
      <c r="X230" t="str">
        <f t="shared" si="35"/>
        <v>027-006</v>
      </c>
      <c r="Y230" t="str">
        <f t="shared" si="36"/>
        <v>028-015</v>
      </c>
    </row>
    <row r="231" spans="1:25" x14ac:dyDescent="0.35">
      <c r="A231">
        <v>221</v>
      </c>
      <c r="B231" t="s">
        <v>332</v>
      </c>
      <c r="C231">
        <v>2</v>
      </c>
      <c r="D231">
        <v>45</v>
      </c>
      <c r="E231" t="s">
        <v>225</v>
      </c>
      <c r="F231" t="s">
        <v>333</v>
      </c>
      <c r="G231">
        <v>323</v>
      </c>
      <c r="H231">
        <v>76</v>
      </c>
      <c r="I231">
        <v>33</v>
      </c>
      <c r="J231">
        <v>8</v>
      </c>
      <c r="K231">
        <v>1028</v>
      </c>
      <c r="L231" s="7">
        <v>0.42801556420233461</v>
      </c>
      <c r="M231" s="8">
        <f t="shared" si="38"/>
        <v>-0.15434458481389798</v>
      </c>
      <c r="N231">
        <f t="shared" si="38"/>
        <v>-0.26412166350618166</v>
      </c>
      <c r="O231">
        <f t="shared" si="38"/>
        <v>0.82284527282784814</v>
      </c>
      <c r="P231">
        <f t="shared" si="37"/>
        <v>-0.98255457043697314</v>
      </c>
      <c r="Q231">
        <f t="shared" si="37"/>
        <v>-0.14346846750888056</v>
      </c>
      <c r="R231" s="9">
        <f t="shared" si="37"/>
        <v>-0.19613078605382836</v>
      </c>
      <c r="S231">
        <f t="shared" si="30"/>
        <v>6.0724290726114258</v>
      </c>
      <c r="T231">
        <f t="shared" si="31"/>
        <v>3.3356527957286559</v>
      </c>
      <c r="U231">
        <f t="shared" si="32"/>
        <v>3.7659842726234611</v>
      </c>
      <c r="V231" s="8">
        <f t="shared" si="33"/>
        <v>3.3356527957286559</v>
      </c>
      <c r="W231">
        <f t="shared" si="34"/>
        <v>2</v>
      </c>
      <c r="X231" t="str">
        <f t="shared" si="35"/>
        <v>027-007</v>
      </c>
      <c r="Y231" t="str">
        <f t="shared" si="36"/>
        <v>016-006</v>
      </c>
    </row>
    <row r="232" spans="1:25" x14ac:dyDescent="0.35">
      <c r="A232">
        <v>222</v>
      </c>
      <c r="B232" t="s">
        <v>332</v>
      </c>
      <c r="C232">
        <v>2</v>
      </c>
      <c r="D232">
        <v>45</v>
      </c>
      <c r="E232" t="s">
        <v>226</v>
      </c>
      <c r="F232" t="s">
        <v>333</v>
      </c>
      <c r="G232">
        <v>684</v>
      </c>
      <c r="H232">
        <v>133</v>
      </c>
      <c r="I232">
        <v>25</v>
      </c>
      <c r="J232">
        <v>40</v>
      </c>
      <c r="K232">
        <v>1933</v>
      </c>
      <c r="L232" s="7">
        <v>0.45628556647697877</v>
      </c>
      <c r="M232" s="8">
        <f t="shared" si="38"/>
        <v>1.672690416279919</v>
      </c>
      <c r="N232">
        <f t="shared" si="38"/>
        <v>0.32115029691886404</v>
      </c>
      <c r="O232">
        <f t="shared" si="38"/>
        <v>0.40480244810003341</v>
      </c>
      <c r="P232">
        <f t="shared" si="37"/>
        <v>0.79966620535372201</v>
      </c>
      <c r="Q232">
        <f t="shared" si="37"/>
        <v>1.410420388524714</v>
      </c>
      <c r="R232" s="9">
        <f t="shared" si="37"/>
        <v>5.4596762511865543E-2</v>
      </c>
      <c r="S232">
        <f t="shared" si="30"/>
        <v>2.5132322533747402</v>
      </c>
      <c r="T232">
        <f t="shared" si="31"/>
        <v>3.7433857144085536</v>
      </c>
      <c r="U232">
        <f t="shared" si="32"/>
        <v>15.511042858059142</v>
      </c>
      <c r="V232" s="8">
        <f t="shared" si="33"/>
        <v>2.5132322533747402</v>
      </c>
      <c r="W232">
        <f t="shared" si="34"/>
        <v>1</v>
      </c>
      <c r="X232" t="str">
        <f t="shared" si="35"/>
        <v>027-008</v>
      </c>
      <c r="Y232" t="str">
        <f t="shared" si="36"/>
        <v>028-015</v>
      </c>
    </row>
    <row r="233" spans="1:25" x14ac:dyDescent="0.35">
      <c r="A233">
        <v>223</v>
      </c>
      <c r="B233" t="s">
        <v>332</v>
      </c>
      <c r="C233">
        <v>3</v>
      </c>
      <c r="D233">
        <v>45</v>
      </c>
      <c r="E233" t="s">
        <v>227</v>
      </c>
      <c r="F233" t="s">
        <v>333</v>
      </c>
      <c r="G233">
        <v>464</v>
      </c>
      <c r="H233">
        <v>70</v>
      </c>
      <c r="I233">
        <v>8</v>
      </c>
      <c r="J233">
        <v>26</v>
      </c>
      <c r="K233">
        <v>1144</v>
      </c>
      <c r="L233" s="7">
        <v>0.49650349650349651</v>
      </c>
      <c r="M233" s="8">
        <f t="shared" si="38"/>
        <v>0.55926188375737129</v>
      </c>
      <c r="N233">
        <f t="shared" si="38"/>
        <v>-0.32572923828776545</v>
      </c>
      <c r="O233">
        <f t="shared" si="38"/>
        <v>-0.4835385544465729</v>
      </c>
      <c r="P233">
        <f t="shared" si="37"/>
        <v>1.9944615945292867E-2</v>
      </c>
      <c r="Q233">
        <f t="shared" si="37"/>
        <v>5.5704026745149224E-2</v>
      </c>
      <c r="R233" s="9">
        <f t="shared" si="37"/>
        <v>0.4112908620018994</v>
      </c>
      <c r="S233">
        <f t="shared" si="30"/>
        <v>5.2400925333485002</v>
      </c>
      <c r="T233">
        <f t="shared" si="31"/>
        <v>1.4677348997665689</v>
      </c>
      <c r="U233">
        <f t="shared" si="32"/>
        <v>3.6435761243807576</v>
      </c>
      <c r="V233" s="8">
        <f t="shared" si="33"/>
        <v>1.4677348997665689</v>
      </c>
      <c r="W233">
        <f t="shared" si="34"/>
        <v>2</v>
      </c>
      <c r="X233" t="str">
        <f t="shared" si="35"/>
        <v>027-009</v>
      </c>
      <c r="Y233" t="str">
        <f t="shared" si="36"/>
        <v>016-006</v>
      </c>
    </row>
    <row r="234" spans="1:25" x14ac:dyDescent="0.35">
      <c r="A234">
        <v>224</v>
      </c>
      <c r="B234" t="s">
        <v>332</v>
      </c>
      <c r="C234">
        <v>3</v>
      </c>
      <c r="D234">
        <v>45</v>
      </c>
      <c r="E234" t="s">
        <v>228</v>
      </c>
      <c r="F234" t="s">
        <v>333</v>
      </c>
      <c r="G234">
        <v>245</v>
      </c>
      <c r="H234">
        <v>14</v>
      </c>
      <c r="I234">
        <v>8</v>
      </c>
      <c r="J234">
        <v>6</v>
      </c>
      <c r="K234">
        <v>560</v>
      </c>
      <c r="L234" s="7">
        <v>0.48749999999999999</v>
      </c>
      <c r="M234" s="8">
        <f t="shared" si="38"/>
        <v>-0.54910560998098312</v>
      </c>
      <c r="N234">
        <f t="shared" si="38"/>
        <v>-0.90073326958254718</v>
      </c>
      <c r="O234">
        <f t="shared" si="38"/>
        <v>-0.4835385544465729</v>
      </c>
      <c r="P234">
        <f t="shared" si="37"/>
        <v>-1.0939433689238915</v>
      </c>
      <c r="Q234">
        <f t="shared" si="37"/>
        <v>-0.94702646156824211</v>
      </c>
      <c r="R234" s="9">
        <f t="shared" si="37"/>
        <v>0.33143856539044136</v>
      </c>
      <c r="S234">
        <f t="shared" si="30"/>
        <v>13.558233094486472</v>
      </c>
      <c r="T234">
        <f t="shared" si="31"/>
        <v>6.4932827746166444</v>
      </c>
      <c r="U234">
        <f t="shared" si="32"/>
        <v>0.84706649773060483</v>
      </c>
      <c r="V234" s="8">
        <f t="shared" si="33"/>
        <v>0.84706649773060483</v>
      </c>
      <c r="W234">
        <f t="shared" si="34"/>
        <v>3</v>
      </c>
      <c r="X234" t="str">
        <f t="shared" si="35"/>
        <v>027-010</v>
      </c>
      <c r="Y234" t="str">
        <f t="shared" si="36"/>
        <v>016-011</v>
      </c>
    </row>
    <row r="235" spans="1:25" x14ac:dyDescent="0.35">
      <c r="A235">
        <v>225</v>
      </c>
      <c r="B235" t="s">
        <v>332</v>
      </c>
      <c r="C235">
        <v>3</v>
      </c>
      <c r="D235">
        <v>45</v>
      </c>
      <c r="E235" t="s">
        <v>229</v>
      </c>
      <c r="F235" t="s">
        <v>333</v>
      </c>
      <c r="G235">
        <v>747</v>
      </c>
      <c r="H235">
        <v>90</v>
      </c>
      <c r="I235">
        <v>18</v>
      </c>
      <c r="J235">
        <v>37</v>
      </c>
      <c r="K235">
        <v>1866</v>
      </c>
      <c r="L235" s="7">
        <v>0.47802786709539119</v>
      </c>
      <c r="M235" s="8">
        <f t="shared" si="38"/>
        <v>1.9915358596841033</v>
      </c>
      <c r="N235">
        <f t="shared" si="38"/>
        <v>-0.12037065568248624</v>
      </c>
      <c r="O235">
        <f t="shared" si="38"/>
        <v>3.9014976463195516E-2</v>
      </c>
      <c r="P235">
        <f t="shared" si="37"/>
        <v>0.6325830076233443</v>
      </c>
      <c r="Q235">
        <f t="shared" si="37"/>
        <v>1.2953811030504037</v>
      </c>
      <c r="R235" s="9">
        <f t="shared" si="37"/>
        <v>0.24742991764473105</v>
      </c>
      <c r="S235">
        <f t="shared" si="30"/>
        <v>4.3954093590087551</v>
      </c>
      <c r="T235">
        <f t="shared" si="31"/>
        <v>4.5268161203288617</v>
      </c>
      <c r="U235">
        <f t="shared" si="32"/>
        <v>15.056468436218282</v>
      </c>
      <c r="V235" s="8">
        <f t="shared" si="33"/>
        <v>4.3954093590087551</v>
      </c>
      <c r="W235">
        <f t="shared" si="34"/>
        <v>1</v>
      </c>
      <c r="X235" t="str">
        <f t="shared" si="35"/>
        <v>027-011</v>
      </c>
      <c r="Y235" t="str">
        <f t="shared" si="36"/>
        <v>028-015</v>
      </c>
    </row>
    <row r="236" spans="1:25" x14ac:dyDescent="0.35">
      <c r="A236">
        <v>226</v>
      </c>
      <c r="B236" t="s">
        <v>332</v>
      </c>
      <c r="C236">
        <v>3</v>
      </c>
      <c r="D236">
        <v>43</v>
      </c>
      <c r="E236" t="s">
        <v>230</v>
      </c>
      <c r="F236" t="s">
        <v>333</v>
      </c>
      <c r="G236">
        <v>171</v>
      </c>
      <c r="H236">
        <v>20</v>
      </c>
      <c r="I236">
        <v>0</v>
      </c>
      <c r="J236">
        <v>33</v>
      </c>
      <c r="K236">
        <v>417</v>
      </c>
      <c r="L236" s="7">
        <v>0.53717026378896882</v>
      </c>
      <c r="M236" s="8">
        <f t="shared" si="38"/>
        <v>-0.92362248001129466</v>
      </c>
      <c r="N236">
        <f t="shared" si="38"/>
        <v>-0.83912569480096344</v>
      </c>
      <c r="O236">
        <f t="shared" si="38"/>
        <v>-0.90158137917438763</v>
      </c>
      <c r="P236">
        <f t="shared" si="37"/>
        <v>0.40980541064950743</v>
      </c>
      <c r="Q236">
        <f t="shared" si="37"/>
        <v>-1.1925580708641581</v>
      </c>
      <c r="R236" s="9">
        <f t="shared" si="37"/>
        <v>0.77196571340519216</v>
      </c>
      <c r="S236">
        <f t="shared" si="30"/>
        <v>13.797255060336266</v>
      </c>
      <c r="T236">
        <f t="shared" si="31"/>
        <v>7.1933697330889323</v>
      </c>
      <c r="U236">
        <f t="shared" si="32"/>
        <v>2.0972562176491887</v>
      </c>
      <c r="V236" s="8">
        <f t="shared" si="33"/>
        <v>2.0972562176491887</v>
      </c>
      <c r="W236">
        <f t="shared" si="34"/>
        <v>3</v>
      </c>
      <c r="X236" t="str">
        <f t="shared" si="35"/>
        <v>027-012</v>
      </c>
      <c r="Y236" t="str">
        <f t="shared" si="36"/>
        <v>016-011</v>
      </c>
    </row>
    <row r="237" spans="1:25" x14ac:dyDescent="0.35">
      <c r="A237">
        <v>227</v>
      </c>
      <c r="B237" t="s">
        <v>332</v>
      </c>
      <c r="C237">
        <v>3</v>
      </c>
      <c r="D237">
        <v>43</v>
      </c>
      <c r="E237" t="s">
        <v>231</v>
      </c>
      <c r="F237" t="s">
        <v>333</v>
      </c>
      <c r="G237">
        <v>622</v>
      </c>
      <c r="H237">
        <v>120</v>
      </c>
      <c r="I237">
        <v>18</v>
      </c>
      <c r="J237">
        <v>29</v>
      </c>
      <c r="K237">
        <v>2292</v>
      </c>
      <c r="L237" s="7">
        <v>0.34424083769633507</v>
      </c>
      <c r="M237" s="8">
        <f t="shared" si="38"/>
        <v>1.3589060116599283</v>
      </c>
      <c r="N237">
        <f t="shared" si="38"/>
        <v>0.18766721822543256</v>
      </c>
      <c r="O237">
        <f t="shared" si="38"/>
        <v>3.9014976463195516E-2</v>
      </c>
      <c r="P237">
        <f t="shared" si="37"/>
        <v>0.18702781367567053</v>
      </c>
      <c r="Q237">
        <f t="shared" si="37"/>
        <v>2.0268249181557199</v>
      </c>
      <c r="R237" s="9">
        <f t="shared" si="37"/>
        <v>-0.93913149771100901</v>
      </c>
      <c r="S237">
        <f t="shared" si="30"/>
        <v>6.0592318256694533</v>
      </c>
      <c r="T237">
        <f t="shared" si="31"/>
        <v>4.0908618184971504</v>
      </c>
      <c r="U237">
        <f t="shared" si="32"/>
        <v>15.454320044629359</v>
      </c>
      <c r="V237" s="8">
        <f t="shared" si="33"/>
        <v>4.0908618184971504</v>
      </c>
      <c r="W237">
        <f t="shared" si="34"/>
        <v>2</v>
      </c>
      <c r="X237" t="str">
        <f t="shared" si="35"/>
        <v>027-013</v>
      </c>
      <c r="Y237" t="str">
        <f t="shared" si="36"/>
        <v>016-006</v>
      </c>
    </row>
    <row r="238" spans="1:25" x14ac:dyDescent="0.35">
      <c r="A238">
        <v>228</v>
      </c>
      <c r="B238" t="s">
        <v>332</v>
      </c>
      <c r="C238">
        <v>7</v>
      </c>
      <c r="D238">
        <v>45</v>
      </c>
      <c r="E238" t="s">
        <v>232</v>
      </c>
      <c r="F238" t="s">
        <v>333</v>
      </c>
      <c r="G238">
        <v>781</v>
      </c>
      <c r="H238">
        <v>142</v>
      </c>
      <c r="I238">
        <v>22</v>
      </c>
      <c r="J238">
        <v>35</v>
      </c>
      <c r="K238">
        <v>1944</v>
      </c>
      <c r="L238" s="7">
        <v>0.50411522633744854</v>
      </c>
      <c r="M238" s="8">
        <f t="shared" si="38"/>
        <v>2.1636111783466787</v>
      </c>
      <c r="N238">
        <f t="shared" si="38"/>
        <v>0.41356165909123971</v>
      </c>
      <c r="O238">
        <f t="shared" si="38"/>
        <v>0.24803638882710288</v>
      </c>
      <c r="P238">
        <f t="shared" si="37"/>
        <v>0.52119420913642589</v>
      </c>
      <c r="Q238">
        <f t="shared" si="37"/>
        <v>1.4293074353936306</v>
      </c>
      <c r="R238" s="9">
        <f t="shared" si="37"/>
        <v>0.47879953579224038</v>
      </c>
      <c r="S238">
        <f t="shared" si="30"/>
        <v>3.9110579247152635</v>
      </c>
      <c r="T238">
        <f t="shared" si="31"/>
        <v>5.6891511683158944</v>
      </c>
      <c r="U238">
        <f t="shared" si="32"/>
        <v>17.885956417730917</v>
      </c>
      <c r="V238" s="8">
        <f t="shared" si="33"/>
        <v>3.9110579247152635</v>
      </c>
      <c r="W238">
        <f t="shared" si="34"/>
        <v>1</v>
      </c>
      <c r="X238" t="str">
        <f t="shared" si="35"/>
        <v>027-014</v>
      </c>
      <c r="Y238" t="str">
        <f t="shared" si="36"/>
        <v>028-015</v>
      </c>
    </row>
    <row r="239" spans="1:25" x14ac:dyDescent="0.35">
      <c r="A239">
        <v>229</v>
      </c>
      <c r="B239" t="s">
        <v>332</v>
      </c>
      <c r="C239">
        <v>7</v>
      </c>
      <c r="D239">
        <v>43</v>
      </c>
      <c r="E239" t="s">
        <v>233</v>
      </c>
      <c r="F239" t="s">
        <v>333</v>
      </c>
      <c r="G239">
        <v>553</v>
      </c>
      <c r="H239">
        <v>165</v>
      </c>
      <c r="I239">
        <v>18</v>
      </c>
      <c r="J239">
        <v>15</v>
      </c>
      <c r="K239">
        <v>1651</v>
      </c>
      <c r="L239" s="7">
        <v>0.45487583282858873</v>
      </c>
      <c r="M239" s="8">
        <f t="shared" si="38"/>
        <v>1.0096943355505839</v>
      </c>
      <c r="N239">
        <f t="shared" si="38"/>
        <v>0.64972402908731075</v>
      </c>
      <c r="O239">
        <f t="shared" si="38"/>
        <v>3.9014976463195516E-2</v>
      </c>
      <c r="P239">
        <f t="shared" si="37"/>
        <v>-0.59269377573275861</v>
      </c>
      <c r="Q239">
        <f t="shared" si="37"/>
        <v>0.92622518697612422</v>
      </c>
      <c r="R239" s="9">
        <f t="shared" si="37"/>
        <v>4.2093789984395037E-2</v>
      </c>
      <c r="S239">
        <f t="shared" si="30"/>
        <v>3.5197755955492114</v>
      </c>
      <c r="T239">
        <f t="shared" si="31"/>
        <v>2.0055762127596011</v>
      </c>
      <c r="U239">
        <f t="shared" si="32"/>
        <v>8.9144361265754668</v>
      </c>
      <c r="V239" s="8">
        <f t="shared" si="33"/>
        <v>2.0055762127596011</v>
      </c>
      <c r="W239">
        <f t="shared" si="34"/>
        <v>2</v>
      </c>
      <c r="X239" t="str">
        <f t="shared" si="35"/>
        <v>027-015</v>
      </c>
      <c r="Y239" t="str">
        <f t="shared" si="36"/>
        <v>016-006</v>
      </c>
    </row>
    <row r="240" spans="1:25" x14ac:dyDescent="0.35">
      <c r="A240">
        <v>230</v>
      </c>
      <c r="B240" t="s">
        <v>332</v>
      </c>
      <c r="C240">
        <v>7</v>
      </c>
      <c r="D240">
        <v>43</v>
      </c>
      <c r="E240" t="s">
        <v>234</v>
      </c>
      <c r="F240" t="s">
        <v>333</v>
      </c>
      <c r="G240">
        <v>237</v>
      </c>
      <c r="H240">
        <v>52</v>
      </c>
      <c r="I240">
        <v>9</v>
      </c>
      <c r="J240">
        <v>10</v>
      </c>
      <c r="K240">
        <v>570</v>
      </c>
      <c r="L240" s="7">
        <v>0.54035087719298247</v>
      </c>
      <c r="M240" s="8">
        <f t="shared" si="38"/>
        <v>-0.58959392025453028</v>
      </c>
      <c r="N240">
        <f t="shared" si="38"/>
        <v>-0.51055196263251668</v>
      </c>
      <c r="O240">
        <f t="shared" si="38"/>
        <v>-0.43128320135559606</v>
      </c>
      <c r="P240">
        <f t="shared" si="37"/>
        <v>-0.87116577195005462</v>
      </c>
      <c r="Q240">
        <f t="shared" si="37"/>
        <v>-0.92985641896013616</v>
      </c>
      <c r="R240" s="9">
        <f t="shared" si="37"/>
        <v>0.80017467476204329</v>
      </c>
      <c r="S240">
        <f t="shared" si="30"/>
        <v>11.651942192204357</v>
      </c>
      <c r="T240">
        <f t="shared" si="31"/>
        <v>6.0409540487901108</v>
      </c>
      <c r="U240">
        <f t="shared" si="32"/>
        <v>1.3566447287474532</v>
      </c>
      <c r="V240" s="8">
        <f t="shared" si="33"/>
        <v>1.3566447287474532</v>
      </c>
      <c r="W240">
        <f t="shared" si="34"/>
        <v>3</v>
      </c>
      <c r="X240" t="str">
        <f t="shared" si="35"/>
        <v>027-016</v>
      </c>
      <c r="Y240" t="str">
        <f t="shared" si="36"/>
        <v>016-011</v>
      </c>
    </row>
    <row r="241" spans="1:25" x14ac:dyDescent="0.35">
      <c r="A241">
        <v>231</v>
      </c>
      <c r="B241" t="s">
        <v>332</v>
      </c>
      <c r="C241">
        <v>7</v>
      </c>
      <c r="D241">
        <v>43</v>
      </c>
      <c r="E241" t="s">
        <v>235</v>
      </c>
      <c r="F241" t="s">
        <v>333</v>
      </c>
      <c r="G241">
        <v>376</v>
      </c>
      <c r="H241">
        <v>100</v>
      </c>
      <c r="I241">
        <v>20</v>
      </c>
      <c r="J241">
        <v>11</v>
      </c>
      <c r="K241">
        <v>1001</v>
      </c>
      <c r="L241" s="7">
        <v>0.50649350649350644</v>
      </c>
      <c r="M241" s="8">
        <f t="shared" si="38"/>
        <v>0.11389047074835217</v>
      </c>
      <c r="N241">
        <f t="shared" si="38"/>
        <v>-1.7691364379846641E-2</v>
      </c>
      <c r="O241">
        <f t="shared" si="38"/>
        <v>0.1435256826451492</v>
      </c>
      <c r="P241">
        <f t="shared" si="37"/>
        <v>-0.81547137270659542</v>
      </c>
      <c r="Q241">
        <f t="shared" si="37"/>
        <v>-0.18982758255076682</v>
      </c>
      <c r="R241" s="9">
        <f t="shared" si="37"/>
        <v>0.49989257807563858</v>
      </c>
      <c r="S241">
        <f t="shared" si="30"/>
        <v>5.4774917890268533</v>
      </c>
      <c r="T241">
        <f t="shared" si="31"/>
        <v>2.6034402614474574</v>
      </c>
      <c r="U241">
        <f t="shared" si="32"/>
        <v>3.1208262154023414</v>
      </c>
      <c r="V241" s="8">
        <f t="shared" si="33"/>
        <v>2.6034402614474574</v>
      </c>
      <c r="W241">
        <f t="shared" si="34"/>
        <v>2</v>
      </c>
      <c r="X241" t="str">
        <f t="shared" si="35"/>
        <v>027-017</v>
      </c>
      <c r="Y241" t="str">
        <f t="shared" si="36"/>
        <v>016-006</v>
      </c>
    </row>
    <row r="242" spans="1:25" x14ac:dyDescent="0.35">
      <c r="A242">
        <v>232</v>
      </c>
      <c r="B242" t="s">
        <v>332</v>
      </c>
      <c r="C242">
        <v>7</v>
      </c>
      <c r="D242">
        <v>43</v>
      </c>
      <c r="E242" t="s">
        <v>236</v>
      </c>
      <c r="F242" t="s">
        <v>333</v>
      </c>
      <c r="G242">
        <v>532</v>
      </c>
      <c r="H242">
        <v>167</v>
      </c>
      <c r="I242">
        <v>41</v>
      </c>
      <c r="J242">
        <v>17</v>
      </c>
      <c r="K242">
        <v>1654</v>
      </c>
      <c r="L242" s="7">
        <v>0.45767835550181379</v>
      </c>
      <c r="M242" s="8">
        <f t="shared" si="38"/>
        <v>0.90341252108252246</v>
      </c>
      <c r="N242">
        <f t="shared" si="38"/>
        <v>0.6702598873478387</v>
      </c>
      <c r="O242">
        <f t="shared" si="38"/>
        <v>1.2408880975556629</v>
      </c>
      <c r="P242">
        <f t="shared" si="37"/>
        <v>-0.48130497724584015</v>
      </c>
      <c r="Q242">
        <f t="shared" si="37"/>
        <v>0.93137619975855601</v>
      </c>
      <c r="R242" s="9">
        <f t="shared" si="37"/>
        <v>6.6949452634543841E-2</v>
      </c>
      <c r="S242">
        <f t="shared" si="30"/>
        <v>1.7124917024622792</v>
      </c>
      <c r="T242">
        <f t="shared" si="31"/>
        <v>3.5240746082787471</v>
      </c>
      <c r="U242">
        <f t="shared" si="32"/>
        <v>11.954577699625933</v>
      </c>
      <c r="V242" s="8">
        <f t="shared" si="33"/>
        <v>1.7124917024622792</v>
      </c>
      <c r="W242">
        <f t="shared" si="34"/>
        <v>1</v>
      </c>
      <c r="X242" t="str">
        <f t="shared" si="35"/>
        <v>027-018</v>
      </c>
      <c r="Y242" t="str">
        <f t="shared" si="36"/>
        <v>028-015</v>
      </c>
    </row>
    <row r="243" spans="1:25" x14ac:dyDescent="0.35">
      <c r="A243">
        <v>233</v>
      </c>
      <c r="B243" t="s">
        <v>332</v>
      </c>
      <c r="C243">
        <v>7</v>
      </c>
      <c r="D243">
        <v>43</v>
      </c>
      <c r="E243" t="s">
        <v>237</v>
      </c>
      <c r="F243" t="s">
        <v>333</v>
      </c>
      <c r="G243">
        <v>184</v>
      </c>
      <c r="H243">
        <v>72</v>
      </c>
      <c r="I243">
        <v>5</v>
      </c>
      <c r="J243">
        <v>13</v>
      </c>
      <c r="K243">
        <v>650</v>
      </c>
      <c r="L243" s="7">
        <v>0.42153846153846153</v>
      </c>
      <c r="M243" s="8">
        <f t="shared" si="38"/>
        <v>-0.85782897581678041</v>
      </c>
      <c r="N243">
        <f t="shared" si="38"/>
        <v>-0.3051933800272375</v>
      </c>
      <c r="O243">
        <f t="shared" si="38"/>
        <v>-0.64030461371950342</v>
      </c>
      <c r="P243">
        <f t="shared" si="37"/>
        <v>-0.70408257421967702</v>
      </c>
      <c r="Q243">
        <f t="shared" si="37"/>
        <v>-0.79249607809528799</v>
      </c>
      <c r="R243" s="9">
        <f t="shared" si="37"/>
        <v>-0.2535764154154434</v>
      </c>
      <c r="S243">
        <f t="shared" si="30"/>
        <v>11.915034055513146</v>
      </c>
      <c r="T243">
        <f t="shared" si="31"/>
        <v>4.3406354488736119</v>
      </c>
      <c r="U243">
        <f t="shared" si="32"/>
        <v>0.15751924058221883</v>
      </c>
      <c r="V243" s="8">
        <f t="shared" si="33"/>
        <v>0.15751924058221883</v>
      </c>
      <c r="W243">
        <f t="shared" si="34"/>
        <v>3</v>
      </c>
      <c r="X243" t="str">
        <f t="shared" si="35"/>
        <v>027-019</v>
      </c>
      <c r="Y243" t="str">
        <f t="shared" si="36"/>
        <v>016-011</v>
      </c>
    </row>
    <row r="244" spans="1:25" x14ac:dyDescent="0.35">
      <c r="A244">
        <v>234</v>
      </c>
      <c r="B244" t="s">
        <v>332</v>
      </c>
      <c r="C244">
        <v>3</v>
      </c>
      <c r="D244">
        <v>43</v>
      </c>
      <c r="E244" t="s">
        <v>238</v>
      </c>
      <c r="F244" t="s">
        <v>333</v>
      </c>
      <c r="G244">
        <v>540</v>
      </c>
      <c r="H244">
        <v>298</v>
      </c>
      <c r="I244">
        <v>43</v>
      </c>
      <c r="J244">
        <v>33</v>
      </c>
      <c r="K244">
        <v>1995</v>
      </c>
      <c r="L244" s="7">
        <v>0.4581453634085213</v>
      </c>
      <c r="M244" s="8">
        <f t="shared" si="38"/>
        <v>0.94390083135606961</v>
      </c>
      <c r="N244">
        <f t="shared" si="38"/>
        <v>2.0153586034124173</v>
      </c>
      <c r="O244">
        <f t="shared" si="38"/>
        <v>1.3453988037376166</v>
      </c>
      <c r="P244">
        <f t="shared" si="37"/>
        <v>0.40980541064950743</v>
      </c>
      <c r="Q244">
        <f t="shared" si="37"/>
        <v>1.5168746526949712</v>
      </c>
      <c r="R244" s="9">
        <f t="shared" si="37"/>
        <v>7.1091360600168269E-2</v>
      </c>
      <c r="S244">
        <f t="shared" si="30"/>
        <v>2.3772855656833367</v>
      </c>
      <c r="T244">
        <f t="shared" si="31"/>
        <v>7.1027661893522476</v>
      </c>
      <c r="U244">
        <f t="shared" si="32"/>
        <v>21.200001621944541</v>
      </c>
      <c r="V244" s="8">
        <f t="shared" si="33"/>
        <v>2.3772855656833367</v>
      </c>
      <c r="W244">
        <f t="shared" si="34"/>
        <v>1</v>
      </c>
      <c r="X244" t="str">
        <f t="shared" si="35"/>
        <v>027-020</v>
      </c>
      <c r="Y244" t="str">
        <f t="shared" si="36"/>
        <v>028-015</v>
      </c>
    </row>
    <row r="245" spans="1:25" x14ac:dyDescent="0.35">
      <c r="A245">
        <v>235</v>
      </c>
      <c r="B245" t="s">
        <v>332</v>
      </c>
      <c r="C245">
        <v>7</v>
      </c>
      <c r="D245">
        <v>43</v>
      </c>
      <c r="E245" t="s">
        <v>239</v>
      </c>
      <c r="F245" t="s">
        <v>333</v>
      </c>
      <c r="G245">
        <v>653</v>
      </c>
      <c r="H245">
        <v>250</v>
      </c>
      <c r="I245">
        <v>18</v>
      </c>
      <c r="J245">
        <v>18</v>
      </c>
      <c r="K245">
        <v>2038</v>
      </c>
      <c r="L245" s="7">
        <v>0.4607458292443572</v>
      </c>
      <c r="M245" s="8">
        <f t="shared" si="38"/>
        <v>1.5157982139699238</v>
      </c>
      <c r="N245">
        <f t="shared" si="38"/>
        <v>1.5224980051597474</v>
      </c>
      <c r="O245">
        <f t="shared" si="38"/>
        <v>3.9014976463195516E-2</v>
      </c>
      <c r="P245">
        <f t="shared" si="37"/>
        <v>-0.42561057800238089</v>
      </c>
      <c r="Q245">
        <f t="shared" si="37"/>
        <v>1.5907058359098272</v>
      </c>
      <c r="R245" s="9">
        <f t="shared" si="37"/>
        <v>9.4154974738352118E-2</v>
      </c>
      <c r="S245">
        <f t="shared" si="30"/>
        <v>4.8596276654690413</v>
      </c>
      <c r="T245">
        <f t="shared" si="31"/>
        <v>5.3529680446170156</v>
      </c>
      <c r="U245">
        <f t="shared" si="32"/>
        <v>16.89748534734953</v>
      </c>
      <c r="V245" s="8">
        <f t="shared" si="33"/>
        <v>4.8596276654690413</v>
      </c>
      <c r="W245">
        <f t="shared" si="34"/>
        <v>1</v>
      </c>
      <c r="X245" t="str">
        <f t="shared" si="35"/>
        <v>027-021</v>
      </c>
      <c r="Y245" t="str">
        <f t="shared" si="36"/>
        <v>028-015</v>
      </c>
    </row>
    <row r="246" spans="1:25" x14ac:dyDescent="0.35">
      <c r="A246">
        <v>236</v>
      </c>
      <c r="B246" t="s">
        <v>332</v>
      </c>
      <c r="C246">
        <v>7</v>
      </c>
      <c r="D246">
        <v>43</v>
      </c>
      <c r="E246" t="s">
        <v>240</v>
      </c>
      <c r="F246" t="s">
        <v>333</v>
      </c>
      <c r="G246">
        <v>677</v>
      </c>
      <c r="H246">
        <v>444</v>
      </c>
      <c r="I246">
        <v>76</v>
      </c>
      <c r="J246">
        <v>34</v>
      </c>
      <c r="K246">
        <v>2382</v>
      </c>
      <c r="L246" s="7">
        <v>0.51679261125104958</v>
      </c>
      <c r="M246" s="8">
        <f t="shared" si="38"/>
        <v>1.6372631447905652</v>
      </c>
      <c r="N246">
        <f t="shared" si="38"/>
        <v>3.5144762564309557</v>
      </c>
      <c r="O246">
        <f t="shared" si="38"/>
        <v>3.0698254557398523</v>
      </c>
      <c r="P246">
        <f t="shared" si="37"/>
        <v>0.46549980989296663</v>
      </c>
      <c r="Q246">
        <f t="shared" si="37"/>
        <v>2.181355301628674</v>
      </c>
      <c r="R246" s="9">
        <f t="shared" si="37"/>
        <v>0.59123566546534667</v>
      </c>
      <c r="S246">
        <f t="shared" si="30"/>
        <v>13.838524590844973</v>
      </c>
      <c r="T246">
        <f t="shared" si="31"/>
        <v>26.748282167653951</v>
      </c>
      <c r="U246">
        <f t="shared" si="32"/>
        <v>48.813541839354109</v>
      </c>
      <c r="V246" s="8">
        <f t="shared" si="33"/>
        <v>13.838524590844973</v>
      </c>
      <c r="W246">
        <f t="shared" si="34"/>
        <v>1</v>
      </c>
      <c r="X246" t="str">
        <f t="shared" si="35"/>
        <v>027-022</v>
      </c>
      <c r="Y246" t="str">
        <f t="shared" si="36"/>
        <v>028-015</v>
      </c>
    </row>
    <row r="247" spans="1:25" x14ac:dyDescent="0.35">
      <c r="A247">
        <v>237</v>
      </c>
      <c r="B247" t="s">
        <v>332</v>
      </c>
      <c r="C247">
        <v>7</v>
      </c>
      <c r="D247">
        <v>43</v>
      </c>
      <c r="E247" t="s">
        <v>241</v>
      </c>
      <c r="F247" t="s">
        <v>333</v>
      </c>
      <c r="G247">
        <v>201</v>
      </c>
      <c r="H247">
        <v>75</v>
      </c>
      <c r="I247">
        <v>3</v>
      </c>
      <c r="J247">
        <v>7</v>
      </c>
      <c r="K247">
        <v>542</v>
      </c>
      <c r="L247" s="7">
        <v>0.52767527675276749</v>
      </c>
      <c r="M247" s="8">
        <f t="shared" si="38"/>
        <v>-0.77179131648549271</v>
      </c>
      <c r="N247">
        <f t="shared" si="38"/>
        <v>-0.27438959263644563</v>
      </c>
      <c r="O247">
        <f t="shared" si="38"/>
        <v>-0.74481531990145711</v>
      </c>
      <c r="P247">
        <f t="shared" si="37"/>
        <v>-1.0382489696804322</v>
      </c>
      <c r="Q247">
        <f t="shared" si="37"/>
        <v>-0.977932538262833</v>
      </c>
      <c r="R247" s="9">
        <f t="shared" si="37"/>
        <v>0.68775437164010667</v>
      </c>
      <c r="S247">
        <f t="shared" si="30"/>
        <v>13.370815100399632</v>
      </c>
      <c r="T247">
        <f t="shared" si="31"/>
        <v>6.6594546119006317</v>
      </c>
      <c r="U247">
        <f t="shared" si="32"/>
        <v>1.2515052431917855</v>
      </c>
      <c r="V247" s="8">
        <f t="shared" si="33"/>
        <v>1.2515052431917855</v>
      </c>
      <c r="W247">
        <f t="shared" si="34"/>
        <v>3</v>
      </c>
      <c r="X247" t="str">
        <f t="shared" si="35"/>
        <v>027-023</v>
      </c>
      <c r="Y247" t="str">
        <f t="shared" si="36"/>
        <v>016-011</v>
      </c>
    </row>
    <row r="248" spans="1:25" x14ac:dyDescent="0.35">
      <c r="A248">
        <v>238</v>
      </c>
      <c r="B248" t="s">
        <v>332</v>
      </c>
      <c r="C248">
        <v>7</v>
      </c>
      <c r="D248">
        <v>43</v>
      </c>
      <c r="E248" t="s">
        <v>242</v>
      </c>
      <c r="F248" t="s">
        <v>333</v>
      </c>
      <c r="G248">
        <v>122</v>
      </c>
      <c r="H248">
        <v>93</v>
      </c>
      <c r="I248">
        <v>3</v>
      </c>
      <c r="J248">
        <v>12</v>
      </c>
      <c r="K248">
        <v>549</v>
      </c>
      <c r="L248" s="7">
        <v>0.41894353369763204</v>
      </c>
      <c r="M248" s="8">
        <f t="shared" si="38"/>
        <v>-1.1716133804367712</v>
      </c>
      <c r="N248">
        <f t="shared" si="38"/>
        <v>-8.9566868291694357E-2</v>
      </c>
      <c r="O248">
        <f t="shared" si="38"/>
        <v>-0.74481531990145711</v>
      </c>
      <c r="P248">
        <f t="shared" si="37"/>
        <v>-0.75977697346313622</v>
      </c>
      <c r="Q248">
        <f t="shared" si="37"/>
        <v>-0.96591350843715873</v>
      </c>
      <c r="R248" s="9">
        <f t="shared" si="37"/>
        <v>-0.27659091289992355</v>
      </c>
      <c r="S248">
        <f t="shared" si="30"/>
        <v>13.694487198805824</v>
      </c>
      <c r="T248">
        <f t="shared" si="31"/>
        <v>5.6133369311344641</v>
      </c>
      <c r="U248">
        <f t="shared" si="32"/>
        <v>0.48698961891247433</v>
      </c>
      <c r="V248" s="8">
        <f t="shared" si="33"/>
        <v>0.48698961891247433</v>
      </c>
      <c r="W248">
        <f t="shared" si="34"/>
        <v>3</v>
      </c>
      <c r="X248" t="str">
        <f t="shared" si="35"/>
        <v>027-024</v>
      </c>
      <c r="Y248" t="str">
        <f t="shared" si="36"/>
        <v>016-011</v>
      </c>
    </row>
    <row r="249" spans="1:25" x14ac:dyDescent="0.35">
      <c r="A249">
        <v>239</v>
      </c>
      <c r="B249" t="s">
        <v>332</v>
      </c>
      <c r="C249">
        <v>7</v>
      </c>
      <c r="D249">
        <v>43</v>
      </c>
      <c r="E249" t="s">
        <v>243</v>
      </c>
      <c r="F249" t="s">
        <v>333</v>
      </c>
      <c r="G249">
        <v>295</v>
      </c>
      <c r="H249">
        <v>228</v>
      </c>
      <c r="I249">
        <v>10</v>
      </c>
      <c r="J249">
        <v>57</v>
      </c>
      <c r="K249">
        <v>1110</v>
      </c>
      <c r="L249" s="7">
        <v>0.53153153153153154</v>
      </c>
      <c r="M249" s="8">
        <f t="shared" si="38"/>
        <v>-0.29605367077131317</v>
      </c>
      <c r="N249">
        <f t="shared" si="38"/>
        <v>1.2966035642939402</v>
      </c>
      <c r="O249">
        <f t="shared" si="38"/>
        <v>-0.37902784826461922</v>
      </c>
      <c r="P249">
        <f t="shared" si="37"/>
        <v>1.7464709924925288</v>
      </c>
      <c r="Q249">
        <f t="shared" si="37"/>
        <v>-2.6741181224112327E-3</v>
      </c>
      <c r="R249" s="9">
        <f t="shared" si="37"/>
        <v>0.72195561782081374</v>
      </c>
      <c r="S249">
        <f t="shared" si="30"/>
        <v>5.4534765199045214</v>
      </c>
      <c r="T249">
        <f t="shared" si="31"/>
        <v>4.9528848149094724</v>
      </c>
      <c r="U249">
        <f t="shared" si="32"/>
        <v>11.033712910634804</v>
      </c>
      <c r="V249" s="8">
        <f t="shared" si="33"/>
        <v>4.9528848149094724</v>
      </c>
      <c r="W249">
        <f t="shared" si="34"/>
        <v>2</v>
      </c>
      <c r="X249" t="str">
        <f t="shared" si="35"/>
        <v>027-025</v>
      </c>
      <c r="Y249" t="str">
        <f t="shared" si="36"/>
        <v>016-006</v>
      </c>
    </row>
    <row r="250" spans="1:25" x14ac:dyDescent="0.35">
      <c r="A250">
        <v>240</v>
      </c>
      <c r="B250" t="s">
        <v>332</v>
      </c>
      <c r="C250">
        <v>7</v>
      </c>
      <c r="D250">
        <v>43</v>
      </c>
      <c r="E250" t="s">
        <v>244</v>
      </c>
      <c r="F250" t="s">
        <v>333</v>
      </c>
      <c r="G250">
        <v>198</v>
      </c>
      <c r="H250">
        <v>197</v>
      </c>
      <c r="I250">
        <v>7</v>
      </c>
      <c r="J250">
        <v>33</v>
      </c>
      <c r="K250">
        <v>765</v>
      </c>
      <c r="L250" s="7">
        <v>0.56862745098039214</v>
      </c>
      <c r="M250" s="8">
        <f t="shared" si="38"/>
        <v>-0.78697443283807289</v>
      </c>
      <c r="N250">
        <f t="shared" si="38"/>
        <v>0.97829776125575751</v>
      </c>
      <c r="O250">
        <f t="shared" si="38"/>
        <v>-0.53579390753754974</v>
      </c>
      <c r="P250">
        <f t="shared" si="37"/>
        <v>0.40980541064950743</v>
      </c>
      <c r="Q250">
        <f t="shared" si="37"/>
        <v>-0.59504058810206883</v>
      </c>
      <c r="R250" s="9">
        <f t="shared" si="37"/>
        <v>1.0509605062832905</v>
      </c>
      <c r="S250">
        <f t="shared" si="30"/>
        <v>7.6229855673289855</v>
      </c>
      <c r="T250">
        <f t="shared" si="31"/>
        <v>4.8930418555497086</v>
      </c>
      <c r="U250">
        <f t="shared" si="32"/>
        <v>5.2879147202672598</v>
      </c>
      <c r="V250" s="8">
        <f t="shared" si="33"/>
        <v>4.8930418555497086</v>
      </c>
      <c r="W250">
        <f t="shared" si="34"/>
        <v>2</v>
      </c>
      <c r="X250" t="str">
        <f t="shared" si="35"/>
        <v>027-026</v>
      </c>
      <c r="Y250" t="str">
        <f t="shared" si="36"/>
        <v>016-006</v>
      </c>
    </row>
    <row r="251" spans="1:25" x14ac:dyDescent="0.35">
      <c r="A251">
        <v>241</v>
      </c>
      <c r="B251" t="s">
        <v>332</v>
      </c>
      <c r="C251">
        <v>7</v>
      </c>
      <c r="D251">
        <v>43</v>
      </c>
      <c r="E251" t="s">
        <v>245</v>
      </c>
      <c r="F251" t="s">
        <v>333</v>
      </c>
      <c r="G251">
        <v>334</v>
      </c>
      <c r="H251">
        <v>287</v>
      </c>
      <c r="I251">
        <v>19</v>
      </c>
      <c r="J251">
        <v>74</v>
      </c>
      <c r="K251">
        <v>1445</v>
      </c>
      <c r="L251" s="7">
        <v>0.49411764705882355</v>
      </c>
      <c r="M251" s="8">
        <f t="shared" si="38"/>
        <v>-9.8673158187770588E-2</v>
      </c>
      <c r="N251">
        <f t="shared" si="38"/>
        <v>1.902411382979514</v>
      </c>
      <c r="O251">
        <f t="shared" si="38"/>
        <v>9.1270329554172358E-2</v>
      </c>
      <c r="P251">
        <f t="shared" si="37"/>
        <v>2.6932757796313358</v>
      </c>
      <c r="Q251">
        <f t="shared" si="37"/>
        <v>0.57252230924914027</v>
      </c>
      <c r="R251" s="9">
        <f t="shared" si="37"/>
        <v>0.39013068745722995</v>
      </c>
      <c r="S251">
        <f t="shared" si="30"/>
        <v>6.9401128301185695</v>
      </c>
      <c r="T251">
        <f t="shared" si="31"/>
        <v>9.2036824947997431</v>
      </c>
      <c r="U251">
        <f t="shared" si="32"/>
        <v>20.579929537740803</v>
      </c>
      <c r="V251" s="8">
        <f t="shared" si="33"/>
        <v>6.9401128301185695</v>
      </c>
      <c r="W251">
        <f t="shared" si="34"/>
        <v>1</v>
      </c>
      <c r="X251" t="str">
        <f t="shared" si="35"/>
        <v>027-027</v>
      </c>
      <c r="Y251" t="str">
        <f t="shared" si="36"/>
        <v>028-015</v>
      </c>
    </row>
    <row r="252" spans="1:25" x14ac:dyDescent="0.35">
      <c r="A252">
        <v>242</v>
      </c>
      <c r="B252" t="s">
        <v>332</v>
      </c>
      <c r="C252">
        <v>7</v>
      </c>
      <c r="D252">
        <v>43</v>
      </c>
      <c r="E252" t="s">
        <v>246</v>
      </c>
      <c r="F252" t="s">
        <v>333</v>
      </c>
      <c r="G252">
        <v>254</v>
      </c>
      <c r="H252">
        <v>228</v>
      </c>
      <c r="I252">
        <v>19</v>
      </c>
      <c r="J252">
        <v>41</v>
      </c>
      <c r="K252">
        <v>1179</v>
      </c>
      <c r="L252" s="7">
        <v>0.45971162001696353</v>
      </c>
      <c r="M252" s="8">
        <f t="shared" si="38"/>
        <v>-0.50355626092324257</v>
      </c>
      <c r="N252">
        <f t="shared" si="38"/>
        <v>1.2966035642939402</v>
      </c>
      <c r="O252">
        <f t="shared" si="38"/>
        <v>9.1270329554172358E-2</v>
      </c>
      <c r="P252">
        <f t="shared" si="37"/>
        <v>0.85536060459718122</v>
      </c>
      <c r="Q252">
        <f t="shared" si="37"/>
        <v>0.11579917587352027</v>
      </c>
      <c r="R252" s="9">
        <f t="shared" si="37"/>
        <v>8.4982540234481943E-2</v>
      </c>
      <c r="S252">
        <f t="shared" si="30"/>
        <v>3.4150086836555769</v>
      </c>
      <c r="T252">
        <f t="shared" si="31"/>
        <v>2.2973562116343813</v>
      </c>
      <c r="U252">
        <f t="shared" si="32"/>
        <v>7.5569813944182549</v>
      </c>
      <c r="V252" s="8">
        <f t="shared" si="33"/>
        <v>2.2973562116343813</v>
      </c>
      <c r="W252">
        <f t="shared" si="34"/>
        <v>2</v>
      </c>
      <c r="X252" t="str">
        <f t="shared" si="35"/>
        <v>027-028</v>
      </c>
      <c r="Y252" t="str">
        <f t="shared" si="36"/>
        <v>016-006</v>
      </c>
    </row>
    <row r="253" spans="1:25" x14ac:dyDescent="0.35">
      <c r="A253">
        <v>243</v>
      </c>
      <c r="B253" t="s">
        <v>332</v>
      </c>
      <c r="C253">
        <v>7</v>
      </c>
      <c r="D253">
        <v>43</v>
      </c>
      <c r="E253" t="s">
        <v>247</v>
      </c>
      <c r="F253" t="s">
        <v>333</v>
      </c>
      <c r="G253">
        <v>213</v>
      </c>
      <c r="H253">
        <v>96</v>
      </c>
      <c r="I253">
        <v>3</v>
      </c>
      <c r="J253">
        <v>10</v>
      </c>
      <c r="K253">
        <v>772</v>
      </c>
      <c r="L253" s="7">
        <v>0.41709844559585491</v>
      </c>
      <c r="M253" s="8">
        <f t="shared" si="38"/>
        <v>-0.71105885107517186</v>
      </c>
      <c r="N253">
        <f t="shared" si="38"/>
        <v>-5.876308090090248E-2</v>
      </c>
      <c r="O253">
        <f t="shared" si="38"/>
        <v>-0.74481531990145711</v>
      </c>
      <c r="P253">
        <f t="shared" si="37"/>
        <v>-0.87116577195005462</v>
      </c>
      <c r="Q253">
        <f t="shared" si="37"/>
        <v>-0.58302155827639457</v>
      </c>
      <c r="R253" s="9">
        <f t="shared" si="37"/>
        <v>-0.29295505790960535</v>
      </c>
      <c r="S253">
        <f t="shared" si="30"/>
        <v>11.374552921816532</v>
      </c>
      <c r="T253">
        <f t="shared" si="31"/>
        <v>3.8247404107847025</v>
      </c>
      <c r="U253">
        <f t="shared" si="32"/>
        <v>0.54361176747345941</v>
      </c>
      <c r="V253" s="8">
        <f t="shared" si="33"/>
        <v>0.54361176747345941</v>
      </c>
      <c r="W253">
        <f t="shared" si="34"/>
        <v>3</v>
      </c>
      <c r="X253" t="str">
        <f t="shared" si="35"/>
        <v>027-029</v>
      </c>
      <c r="Y253" t="str">
        <f t="shared" si="36"/>
        <v>016-011</v>
      </c>
    </row>
    <row r="254" spans="1:25" x14ac:dyDescent="0.35">
      <c r="A254">
        <v>244</v>
      </c>
      <c r="B254" t="s">
        <v>332</v>
      </c>
      <c r="C254">
        <v>7</v>
      </c>
      <c r="D254">
        <v>43</v>
      </c>
      <c r="E254" t="s">
        <v>248</v>
      </c>
      <c r="F254" t="s">
        <v>333</v>
      </c>
      <c r="G254">
        <v>353</v>
      </c>
      <c r="H254">
        <v>185</v>
      </c>
      <c r="I254">
        <v>13</v>
      </c>
      <c r="J254">
        <v>14</v>
      </c>
      <c r="K254">
        <v>1269</v>
      </c>
      <c r="L254" s="7">
        <v>0.44523246650906223</v>
      </c>
      <c r="M254" s="8">
        <f t="shared" si="38"/>
        <v>-2.5134212880960072E-3</v>
      </c>
      <c r="N254">
        <f t="shared" si="38"/>
        <v>0.85508261169258992</v>
      </c>
      <c r="O254">
        <f t="shared" si="38"/>
        <v>-0.22226178899168869</v>
      </c>
      <c r="P254">
        <f t="shared" si="37"/>
        <v>-0.64838817497621781</v>
      </c>
      <c r="Q254">
        <f t="shared" si="37"/>
        <v>0.2703295593464744</v>
      </c>
      <c r="R254" s="9">
        <f t="shared" si="37"/>
        <v>-4.3433532359843881E-2</v>
      </c>
      <c r="S254">
        <f t="shared" si="30"/>
        <v>4.9195927690885171</v>
      </c>
      <c r="T254">
        <f t="shared" si="31"/>
        <v>1.4719406438450326</v>
      </c>
      <c r="U254">
        <f t="shared" si="32"/>
        <v>4.5156622399069928</v>
      </c>
      <c r="V254" s="8">
        <f t="shared" si="33"/>
        <v>1.4719406438450326</v>
      </c>
      <c r="W254">
        <f t="shared" si="34"/>
        <v>2</v>
      </c>
      <c r="X254" t="str">
        <f t="shared" si="35"/>
        <v>027-030</v>
      </c>
      <c r="Y254" t="str">
        <f t="shared" si="36"/>
        <v>016-006</v>
      </c>
    </row>
    <row r="255" spans="1:25" x14ac:dyDescent="0.35">
      <c r="A255">
        <v>245</v>
      </c>
      <c r="B255" t="s">
        <v>332</v>
      </c>
      <c r="C255">
        <v>7</v>
      </c>
      <c r="D255">
        <v>43</v>
      </c>
      <c r="E255" t="s">
        <v>249</v>
      </c>
      <c r="F255" t="s">
        <v>333</v>
      </c>
      <c r="G255">
        <v>562</v>
      </c>
      <c r="H255">
        <v>265</v>
      </c>
      <c r="I255">
        <v>9</v>
      </c>
      <c r="J255">
        <v>15</v>
      </c>
      <c r="K255">
        <v>1975</v>
      </c>
      <c r="L255" s="7">
        <v>0.43088607594936706</v>
      </c>
      <c r="M255" s="8">
        <f t="shared" si="38"/>
        <v>1.0552436846083244</v>
      </c>
      <c r="N255">
        <f t="shared" si="38"/>
        <v>1.6765169421137067</v>
      </c>
      <c r="O255">
        <f t="shared" si="38"/>
        <v>-0.43128320135559606</v>
      </c>
      <c r="P255">
        <f t="shared" si="37"/>
        <v>-0.59269377573275861</v>
      </c>
      <c r="Q255">
        <f t="shared" si="37"/>
        <v>1.4825345674787591</v>
      </c>
      <c r="R255" s="9">
        <f t="shared" si="37"/>
        <v>-0.17067212614745825</v>
      </c>
      <c r="S255">
        <f t="shared" si="30"/>
        <v>6.3578928893203184</v>
      </c>
      <c r="T255">
        <f t="shared" si="31"/>
        <v>4.7077660422845833</v>
      </c>
      <c r="U255">
        <f t="shared" si="32"/>
        <v>14.502364070474233</v>
      </c>
      <c r="V255" s="8">
        <f t="shared" si="33"/>
        <v>4.7077660422845833</v>
      </c>
      <c r="W255">
        <f t="shared" si="34"/>
        <v>2</v>
      </c>
      <c r="X255" t="str">
        <f t="shared" si="35"/>
        <v>027-031</v>
      </c>
      <c r="Y255" t="str">
        <f t="shared" si="36"/>
        <v>016-006</v>
      </c>
    </row>
    <row r="256" spans="1:25" x14ac:dyDescent="0.35">
      <c r="A256">
        <v>246</v>
      </c>
      <c r="B256" t="s">
        <v>332</v>
      </c>
      <c r="C256">
        <v>3</v>
      </c>
      <c r="D256">
        <v>43</v>
      </c>
      <c r="E256" t="s">
        <v>250</v>
      </c>
      <c r="F256" t="s">
        <v>333</v>
      </c>
      <c r="G256">
        <v>664</v>
      </c>
      <c r="H256">
        <v>233</v>
      </c>
      <c r="I256">
        <v>35</v>
      </c>
      <c r="J256">
        <v>51</v>
      </c>
      <c r="K256">
        <v>1934</v>
      </c>
      <c r="L256" s="7">
        <v>0.50827300930713548</v>
      </c>
      <c r="M256" s="8">
        <f t="shared" si="38"/>
        <v>1.5714696405960511</v>
      </c>
      <c r="N256">
        <f t="shared" si="38"/>
        <v>1.34794320994526</v>
      </c>
      <c r="O256">
        <f t="shared" si="38"/>
        <v>0.92735597900980182</v>
      </c>
      <c r="P256">
        <f t="shared" si="37"/>
        <v>1.4123045970317734</v>
      </c>
      <c r="Q256">
        <f t="shared" si="37"/>
        <v>1.4121373927855245</v>
      </c>
      <c r="R256" s="9">
        <f t="shared" si="37"/>
        <v>0.51567504508050122</v>
      </c>
      <c r="S256">
        <f t="shared" si="30"/>
        <v>2.1305719425285412</v>
      </c>
      <c r="T256">
        <f t="shared" si="31"/>
        <v>7.0820018054057652</v>
      </c>
      <c r="U256">
        <f t="shared" si="32"/>
        <v>22.014276333906928</v>
      </c>
      <c r="V256" s="8">
        <f t="shared" si="33"/>
        <v>2.1305719425285412</v>
      </c>
      <c r="W256">
        <f t="shared" si="34"/>
        <v>1</v>
      </c>
      <c r="X256" t="str">
        <f t="shared" si="35"/>
        <v>027-032</v>
      </c>
      <c r="Y256" t="str">
        <f t="shared" si="36"/>
        <v>028-015</v>
      </c>
    </row>
    <row r="257" spans="1:25" x14ac:dyDescent="0.35">
      <c r="A257">
        <v>247</v>
      </c>
      <c r="B257" t="s">
        <v>332</v>
      </c>
      <c r="C257">
        <v>7</v>
      </c>
      <c r="D257">
        <v>43</v>
      </c>
      <c r="E257" t="s">
        <v>251</v>
      </c>
      <c r="F257" t="s">
        <v>333</v>
      </c>
      <c r="G257">
        <v>624</v>
      </c>
      <c r="H257">
        <v>302</v>
      </c>
      <c r="I257">
        <v>25</v>
      </c>
      <c r="J257">
        <v>50</v>
      </c>
      <c r="K257">
        <v>1986</v>
      </c>
      <c r="L257" s="7">
        <v>0.50402819738167171</v>
      </c>
      <c r="M257" s="8">
        <f t="shared" si="38"/>
        <v>1.3690280892283151</v>
      </c>
      <c r="N257">
        <f t="shared" si="38"/>
        <v>2.0564303199334732</v>
      </c>
      <c r="O257">
        <f t="shared" si="38"/>
        <v>0.40480244810003341</v>
      </c>
      <c r="P257">
        <f t="shared" si="37"/>
        <v>1.3566101977883143</v>
      </c>
      <c r="Q257">
        <f t="shared" si="37"/>
        <v>1.5014216143476757</v>
      </c>
      <c r="R257" s="9">
        <f t="shared" si="37"/>
        <v>0.47802767321776402</v>
      </c>
      <c r="S257">
        <f t="shared" si="30"/>
        <v>3.7251864378706943</v>
      </c>
      <c r="T257">
        <f t="shared" si="31"/>
        <v>7.7974827265071376</v>
      </c>
      <c r="U257">
        <f t="shared" si="32"/>
        <v>23.075707154114589</v>
      </c>
      <c r="V257" s="8">
        <f t="shared" si="33"/>
        <v>3.7251864378706943</v>
      </c>
      <c r="W257">
        <f t="shared" si="34"/>
        <v>1</v>
      </c>
      <c r="X257" t="str">
        <f t="shared" si="35"/>
        <v>027-033</v>
      </c>
      <c r="Y257" t="str">
        <f t="shared" si="36"/>
        <v>028-015</v>
      </c>
    </row>
    <row r="258" spans="1:25" x14ac:dyDescent="0.35">
      <c r="A258">
        <v>248</v>
      </c>
      <c r="B258" t="s">
        <v>332</v>
      </c>
      <c r="C258">
        <v>7</v>
      </c>
      <c r="D258">
        <v>43</v>
      </c>
      <c r="E258" t="s">
        <v>252</v>
      </c>
      <c r="F258" t="s">
        <v>333</v>
      </c>
      <c r="G258">
        <v>383</v>
      </c>
      <c r="H258">
        <v>103</v>
      </c>
      <c r="I258">
        <v>7</v>
      </c>
      <c r="J258">
        <v>37</v>
      </c>
      <c r="K258">
        <v>1312</v>
      </c>
      <c r="L258" s="7">
        <v>0.40396341463414637</v>
      </c>
      <c r="M258" s="8">
        <f t="shared" si="38"/>
        <v>0.14931774223770597</v>
      </c>
      <c r="N258">
        <f t="shared" si="38"/>
        <v>1.3112423010945239E-2</v>
      </c>
      <c r="O258">
        <f t="shared" si="38"/>
        <v>-0.53579390753754974</v>
      </c>
      <c r="P258">
        <f t="shared" si="37"/>
        <v>0.6325830076233443</v>
      </c>
      <c r="Q258">
        <f t="shared" si="37"/>
        <v>0.34416074256133028</v>
      </c>
      <c r="R258" s="9">
        <f t="shared" si="37"/>
        <v>-0.40945006492690228</v>
      </c>
      <c r="S258">
        <f t="shared" si="30"/>
        <v>4.8421381429720203</v>
      </c>
      <c r="T258">
        <f t="shared" si="31"/>
        <v>0.36375509655340105</v>
      </c>
      <c r="U258">
        <f t="shared" si="32"/>
        <v>4.2766956858444285</v>
      </c>
      <c r="V258" s="8">
        <f t="shared" si="33"/>
        <v>0.36375509655340105</v>
      </c>
      <c r="W258">
        <f t="shared" si="34"/>
        <v>2</v>
      </c>
      <c r="X258" t="str">
        <f t="shared" si="35"/>
        <v>027-034</v>
      </c>
      <c r="Y258" t="str">
        <f t="shared" si="36"/>
        <v>016-006</v>
      </c>
    </row>
    <row r="259" spans="1:25" x14ac:dyDescent="0.35">
      <c r="A259">
        <v>249</v>
      </c>
      <c r="B259" t="s">
        <v>332</v>
      </c>
      <c r="C259">
        <v>7</v>
      </c>
      <c r="D259">
        <v>43</v>
      </c>
      <c r="E259" t="s">
        <v>253</v>
      </c>
      <c r="F259" t="s">
        <v>333</v>
      </c>
      <c r="G259">
        <v>470</v>
      </c>
      <c r="H259">
        <v>381</v>
      </c>
      <c r="I259">
        <v>16</v>
      </c>
      <c r="J259">
        <v>22</v>
      </c>
      <c r="K259">
        <v>2487</v>
      </c>
      <c r="L259" s="7">
        <v>0.35745878568556494</v>
      </c>
      <c r="M259" s="8">
        <f t="shared" si="38"/>
        <v>0.58962811646253166</v>
      </c>
      <c r="N259">
        <f t="shared" si="38"/>
        <v>2.8675967212243263</v>
      </c>
      <c r="O259">
        <f t="shared" si="38"/>
        <v>-6.5495729718758167E-2</v>
      </c>
      <c r="P259">
        <f t="shared" si="37"/>
        <v>-0.20283298102854402</v>
      </c>
      <c r="Q259">
        <f t="shared" si="37"/>
        <v>2.3616407490137874</v>
      </c>
      <c r="R259" s="9">
        <f t="shared" si="37"/>
        <v>-0.82190109694160673</v>
      </c>
      <c r="S259">
        <f t="shared" si="30"/>
        <v>10.990033481875551</v>
      </c>
      <c r="T259">
        <f t="shared" si="31"/>
        <v>11.008658610604989</v>
      </c>
      <c r="U259">
        <f t="shared" si="32"/>
        <v>25.642340113556667</v>
      </c>
      <c r="V259" s="8">
        <f t="shared" si="33"/>
        <v>10.990033481875551</v>
      </c>
      <c r="W259">
        <f t="shared" si="34"/>
        <v>1</v>
      </c>
      <c r="X259" t="str">
        <f t="shared" si="35"/>
        <v>027-035</v>
      </c>
      <c r="Y259" t="str">
        <f t="shared" si="36"/>
        <v>028-015</v>
      </c>
    </row>
    <row r="260" spans="1:25" x14ac:dyDescent="0.35">
      <c r="A260">
        <v>250</v>
      </c>
      <c r="B260" t="s">
        <v>332</v>
      </c>
      <c r="C260">
        <v>7</v>
      </c>
      <c r="D260">
        <v>43</v>
      </c>
      <c r="E260" t="s">
        <v>254</v>
      </c>
      <c r="F260" t="s">
        <v>333</v>
      </c>
      <c r="G260">
        <v>208</v>
      </c>
      <c r="H260">
        <v>68</v>
      </c>
      <c r="I260">
        <v>2</v>
      </c>
      <c r="J260">
        <v>19</v>
      </c>
      <c r="K260">
        <v>779</v>
      </c>
      <c r="L260" s="7">
        <v>0.38125802310654683</v>
      </c>
      <c r="M260" s="8">
        <f t="shared" si="38"/>
        <v>-0.73636404499613883</v>
      </c>
      <c r="N260">
        <f t="shared" si="38"/>
        <v>-0.34626509654829335</v>
      </c>
      <c r="O260">
        <f t="shared" si="38"/>
        <v>-0.79707067299243395</v>
      </c>
      <c r="P260">
        <f t="shared" si="37"/>
        <v>-0.36991617875892169</v>
      </c>
      <c r="Q260">
        <f t="shared" si="37"/>
        <v>-0.57100252845072041</v>
      </c>
      <c r="R260" s="9">
        <f t="shared" si="37"/>
        <v>-0.61082490393939637</v>
      </c>
      <c r="S260">
        <f t="shared" si="30"/>
        <v>11.365912126699097</v>
      </c>
      <c r="T260">
        <f t="shared" si="31"/>
        <v>3.3000631579057709</v>
      </c>
      <c r="U260">
        <f t="shared" si="32"/>
        <v>0.35246974602213249</v>
      </c>
      <c r="V260" s="8">
        <f t="shared" si="33"/>
        <v>0.35246974602213249</v>
      </c>
      <c r="W260">
        <f t="shared" si="34"/>
        <v>3</v>
      </c>
      <c r="X260" t="str">
        <f t="shared" si="35"/>
        <v>027-036</v>
      </c>
      <c r="Y260" t="str">
        <f t="shared" si="36"/>
        <v>016-011</v>
      </c>
    </row>
    <row r="261" spans="1:25" x14ac:dyDescent="0.35">
      <c r="A261">
        <v>251</v>
      </c>
      <c r="B261" t="s">
        <v>332</v>
      </c>
      <c r="C261">
        <v>3</v>
      </c>
      <c r="D261">
        <v>43</v>
      </c>
      <c r="E261" t="s">
        <v>255</v>
      </c>
      <c r="F261" t="s">
        <v>333</v>
      </c>
      <c r="G261">
        <v>249</v>
      </c>
      <c r="H261">
        <v>61</v>
      </c>
      <c r="I261">
        <v>15</v>
      </c>
      <c r="J261">
        <v>20</v>
      </c>
      <c r="K261">
        <v>570</v>
      </c>
      <c r="L261" s="7">
        <v>0.60526315789473684</v>
      </c>
      <c r="M261" s="8">
        <f t="shared" si="38"/>
        <v>-0.52886145484420954</v>
      </c>
      <c r="N261">
        <f t="shared" si="38"/>
        <v>-0.41814060046014107</v>
      </c>
      <c r="O261">
        <f t="shared" si="38"/>
        <v>-0.11775108280973501</v>
      </c>
      <c r="P261">
        <f t="shared" si="37"/>
        <v>-0.31422177951546248</v>
      </c>
      <c r="Q261">
        <f t="shared" si="37"/>
        <v>-0.92985641896013616</v>
      </c>
      <c r="R261" s="9">
        <f t="shared" si="37"/>
        <v>1.3758837551520602</v>
      </c>
      <c r="S261">
        <f t="shared" si="30"/>
        <v>9.6492066760327582</v>
      </c>
      <c r="T261">
        <f t="shared" si="31"/>
        <v>6.4135735817690644</v>
      </c>
      <c r="U261">
        <f t="shared" si="32"/>
        <v>3.1799879649021623</v>
      </c>
      <c r="V261" s="8">
        <f t="shared" si="33"/>
        <v>3.1799879649021623</v>
      </c>
      <c r="W261">
        <f t="shared" si="34"/>
        <v>3</v>
      </c>
      <c r="X261" t="str">
        <f t="shared" si="35"/>
        <v>027-037</v>
      </c>
      <c r="Y261" t="str">
        <f t="shared" si="36"/>
        <v>016-011</v>
      </c>
    </row>
    <row r="262" spans="1:25" x14ac:dyDescent="0.35">
      <c r="A262">
        <v>252</v>
      </c>
      <c r="B262" t="s">
        <v>332</v>
      </c>
      <c r="C262">
        <v>3</v>
      </c>
      <c r="D262">
        <v>43</v>
      </c>
      <c r="E262" t="s">
        <v>256</v>
      </c>
      <c r="F262" t="s">
        <v>333</v>
      </c>
      <c r="G262">
        <v>405</v>
      </c>
      <c r="H262">
        <v>102</v>
      </c>
      <c r="I262">
        <v>21</v>
      </c>
      <c r="J262">
        <v>6</v>
      </c>
      <c r="K262">
        <v>1166</v>
      </c>
      <c r="L262" s="7">
        <v>0.45797598627787306</v>
      </c>
      <c r="M262" s="8">
        <f t="shared" si="38"/>
        <v>0.26066059548996073</v>
      </c>
      <c r="N262">
        <f t="shared" si="38"/>
        <v>2.8444938806812797E-3</v>
      </c>
      <c r="O262">
        <f t="shared" si="38"/>
        <v>0.19578103573612604</v>
      </c>
      <c r="P262">
        <f t="shared" si="37"/>
        <v>-1.0939433689238915</v>
      </c>
      <c r="Q262">
        <f t="shared" si="37"/>
        <v>9.3478120482982457E-2</v>
      </c>
      <c r="R262" s="9">
        <f t="shared" si="37"/>
        <v>6.9589149445816345E-2</v>
      </c>
      <c r="S262">
        <f t="shared" si="30"/>
        <v>5.7784805610016221</v>
      </c>
      <c r="T262">
        <f t="shared" si="31"/>
        <v>2.4479134391836883</v>
      </c>
      <c r="U262">
        <f t="shared" si="32"/>
        <v>3.7874805763705792</v>
      </c>
      <c r="V262" s="8">
        <f t="shared" si="33"/>
        <v>2.4479134391836883</v>
      </c>
      <c r="W262">
        <f t="shared" si="34"/>
        <v>2</v>
      </c>
      <c r="X262" t="str">
        <f t="shared" si="35"/>
        <v>027-038</v>
      </c>
      <c r="Y262" t="str">
        <f t="shared" si="36"/>
        <v>016-006</v>
      </c>
    </row>
    <row r="263" spans="1:25" x14ac:dyDescent="0.35">
      <c r="A263">
        <v>253</v>
      </c>
      <c r="B263" t="s">
        <v>332</v>
      </c>
      <c r="C263">
        <v>3</v>
      </c>
      <c r="D263">
        <v>43</v>
      </c>
      <c r="E263" t="s">
        <v>257</v>
      </c>
      <c r="F263" t="s">
        <v>333</v>
      </c>
      <c r="G263">
        <v>380</v>
      </c>
      <c r="H263">
        <v>37</v>
      </c>
      <c r="I263">
        <v>17</v>
      </c>
      <c r="J263">
        <v>25</v>
      </c>
      <c r="K263">
        <v>683</v>
      </c>
      <c r="L263" s="7">
        <v>0.67203513909224011</v>
      </c>
      <c r="M263" s="8">
        <f t="shared" si="38"/>
        <v>0.13413462588512576</v>
      </c>
      <c r="N263">
        <f t="shared" si="38"/>
        <v>-0.66457089958647608</v>
      </c>
      <c r="O263">
        <f t="shared" si="38"/>
        <v>-1.3240376627781323E-2</v>
      </c>
      <c r="P263">
        <f t="shared" si="37"/>
        <v>-3.5749783298166353E-2</v>
      </c>
      <c r="Q263">
        <f t="shared" si="37"/>
        <v>-0.73583493748853812</v>
      </c>
      <c r="R263" s="9">
        <f t="shared" si="37"/>
        <v>1.9680865783382615</v>
      </c>
      <c r="S263">
        <f t="shared" si="30"/>
        <v>9.3024703000582711</v>
      </c>
      <c r="T263">
        <f t="shared" si="31"/>
        <v>7.9372055785564903</v>
      </c>
      <c r="U263">
        <f t="shared" si="32"/>
        <v>6.5701927909132447</v>
      </c>
      <c r="V263" s="8">
        <f t="shared" si="33"/>
        <v>6.5701927909132447</v>
      </c>
      <c r="W263">
        <f t="shared" si="34"/>
        <v>3</v>
      </c>
      <c r="X263" t="str">
        <f t="shared" si="35"/>
        <v>027-039</v>
      </c>
      <c r="Y263" t="str">
        <f t="shared" si="36"/>
        <v>016-011</v>
      </c>
    </row>
    <row r="264" spans="1:25" x14ac:dyDescent="0.35">
      <c r="A264">
        <v>254</v>
      </c>
      <c r="B264" t="s">
        <v>332</v>
      </c>
      <c r="C264">
        <v>3</v>
      </c>
      <c r="D264">
        <v>43</v>
      </c>
      <c r="E264" t="s">
        <v>258</v>
      </c>
      <c r="F264" t="s">
        <v>333</v>
      </c>
      <c r="G264">
        <v>628</v>
      </c>
      <c r="H264">
        <v>108</v>
      </c>
      <c r="I264">
        <v>31</v>
      </c>
      <c r="J264">
        <v>29</v>
      </c>
      <c r="K264">
        <v>1201</v>
      </c>
      <c r="L264" s="7">
        <v>0.66278101582014992</v>
      </c>
      <c r="M264" s="8">
        <f t="shared" si="38"/>
        <v>1.3892722443650887</v>
      </c>
      <c r="N264">
        <f t="shared" si="38"/>
        <v>6.4452068662265036E-2</v>
      </c>
      <c r="O264">
        <f t="shared" si="38"/>
        <v>0.71833456664589446</v>
      </c>
      <c r="P264">
        <f t="shared" si="37"/>
        <v>0.18702781367567053</v>
      </c>
      <c r="Q264">
        <f t="shared" si="37"/>
        <v>0.15357326961135351</v>
      </c>
      <c r="R264" s="9">
        <f t="shared" si="37"/>
        <v>1.8860114649514828</v>
      </c>
      <c r="S264">
        <f t="shared" si="30"/>
        <v>4.2383683888750721</v>
      </c>
      <c r="T264">
        <f t="shared" si="31"/>
        <v>7.3789644611382315</v>
      </c>
      <c r="U264">
        <f t="shared" si="32"/>
        <v>13.568696535116434</v>
      </c>
      <c r="V264" s="8">
        <f t="shared" si="33"/>
        <v>4.2383683888750721</v>
      </c>
      <c r="W264">
        <f t="shared" si="34"/>
        <v>1</v>
      </c>
      <c r="X264" t="str">
        <f t="shared" si="35"/>
        <v>027-040</v>
      </c>
      <c r="Y264" t="str">
        <f t="shared" si="36"/>
        <v>028-015</v>
      </c>
    </row>
    <row r="265" spans="1:25" x14ac:dyDescent="0.35">
      <c r="A265">
        <v>255</v>
      </c>
      <c r="B265" t="s">
        <v>332</v>
      </c>
      <c r="C265">
        <v>3</v>
      </c>
      <c r="D265">
        <v>43</v>
      </c>
      <c r="E265" t="s">
        <v>259</v>
      </c>
      <c r="F265" t="s">
        <v>333</v>
      </c>
      <c r="G265">
        <v>667</v>
      </c>
      <c r="H265">
        <v>195</v>
      </c>
      <c r="I265">
        <v>88</v>
      </c>
      <c r="J265">
        <v>3</v>
      </c>
      <c r="K265">
        <v>1508</v>
      </c>
      <c r="L265" s="7">
        <v>0.63196286472148544</v>
      </c>
      <c r="M265" s="8">
        <f t="shared" si="38"/>
        <v>1.5866527569486313</v>
      </c>
      <c r="N265">
        <f t="shared" si="38"/>
        <v>0.95776190299522956</v>
      </c>
      <c r="O265">
        <f t="shared" si="38"/>
        <v>3.696889692831574</v>
      </c>
      <c r="P265">
        <f t="shared" si="37"/>
        <v>-1.2610265666542693</v>
      </c>
      <c r="Q265">
        <f t="shared" si="37"/>
        <v>0.68069357768020822</v>
      </c>
      <c r="R265" s="9">
        <f t="shared" si="37"/>
        <v>1.6126843034879785</v>
      </c>
      <c r="S265">
        <f t="shared" si="30"/>
        <v>12.423078986648589</v>
      </c>
      <c r="T265">
        <f t="shared" si="31"/>
        <v>23.399646885450913</v>
      </c>
      <c r="U265">
        <f t="shared" si="32"/>
        <v>34.390054277704429</v>
      </c>
      <c r="V265" s="8">
        <f t="shared" si="33"/>
        <v>12.423078986648589</v>
      </c>
      <c r="W265">
        <f t="shared" si="34"/>
        <v>1</v>
      </c>
      <c r="X265" t="str">
        <f t="shared" si="35"/>
        <v>027-041</v>
      </c>
      <c r="Y265" t="str">
        <f t="shared" si="36"/>
        <v>028-015</v>
      </c>
    </row>
    <row r="266" spans="1:25" x14ac:dyDescent="0.35">
      <c r="A266">
        <v>256</v>
      </c>
      <c r="B266" t="s">
        <v>332</v>
      </c>
      <c r="C266">
        <v>3</v>
      </c>
      <c r="D266">
        <v>41</v>
      </c>
      <c r="E266" t="s">
        <v>260</v>
      </c>
      <c r="F266" t="s">
        <v>333</v>
      </c>
      <c r="G266">
        <v>685</v>
      </c>
      <c r="H266">
        <v>100</v>
      </c>
      <c r="I266">
        <v>52</v>
      </c>
      <c r="J266">
        <v>24</v>
      </c>
      <c r="K266">
        <v>1351</v>
      </c>
      <c r="L266" s="7">
        <v>0.63730569948186533</v>
      </c>
      <c r="M266" s="8">
        <f t="shared" si="38"/>
        <v>1.6777514550641124</v>
      </c>
      <c r="N266">
        <f t="shared" si="38"/>
        <v>-1.7691364379846641E-2</v>
      </c>
      <c r="O266">
        <f t="shared" si="38"/>
        <v>1.8156969815564081</v>
      </c>
      <c r="P266">
        <f t="shared" si="37"/>
        <v>-9.1444182541625577E-2</v>
      </c>
      <c r="Q266">
        <f t="shared" si="37"/>
        <v>0.41112390873294374</v>
      </c>
      <c r="R266" s="9">
        <f t="shared" si="37"/>
        <v>1.660070074767634</v>
      </c>
      <c r="S266">
        <f t="shared" si="30"/>
        <v>4.4502021503673515</v>
      </c>
      <c r="T266">
        <f t="shared" si="31"/>
        <v>10.289297040443845</v>
      </c>
      <c r="U266">
        <f t="shared" si="32"/>
        <v>18.590976349144928</v>
      </c>
      <c r="V266" s="8">
        <f t="shared" si="33"/>
        <v>4.4502021503673515</v>
      </c>
      <c r="W266">
        <f t="shared" si="34"/>
        <v>1</v>
      </c>
      <c r="X266" t="str">
        <f t="shared" si="35"/>
        <v>027-042</v>
      </c>
      <c r="Y266" t="str">
        <f t="shared" si="36"/>
        <v>028-015</v>
      </c>
    </row>
    <row r="267" spans="1:25" x14ac:dyDescent="0.35">
      <c r="A267">
        <v>257</v>
      </c>
      <c r="B267" t="s">
        <v>332</v>
      </c>
      <c r="C267">
        <v>3</v>
      </c>
      <c r="D267">
        <v>41</v>
      </c>
      <c r="E267" t="s">
        <v>261</v>
      </c>
      <c r="F267" t="s">
        <v>333</v>
      </c>
      <c r="G267">
        <v>327</v>
      </c>
      <c r="H267">
        <v>73</v>
      </c>
      <c r="I267">
        <v>17</v>
      </c>
      <c r="J267">
        <v>9</v>
      </c>
      <c r="K267">
        <v>643</v>
      </c>
      <c r="L267" s="7">
        <v>0.66251944012441677</v>
      </c>
      <c r="M267" s="8">
        <f t="shared" si="38"/>
        <v>-0.13410042967712438</v>
      </c>
      <c r="N267">
        <f t="shared" si="38"/>
        <v>-0.29492545089697358</v>
      </c>
      <c r="O267">
        <f t="shared" si="38"/>
        <v>-1.3240376627781323E-2</v>
      </c>
      <c r="P267">
        <f t="shared" si="37"/>
        <v>-0.92686017119351394</v>
      </c>
      <c r="Q267">
        <f t="shared" si="37"/>
        <v>-0.80451510792096215</v>
      </c>
      <c r="R267" s="9">
        <f t="shared" si="37"/>
        <v>1.8836915417934164</v>
      </c>
      <c r="S267">
        <f t="shared" si="30"/>
        <v>10.838478330528964</v>
      </c>
      <c r="T267">
        <f t="shared" si="31"/>
        <v>8.6801621605709194</v>
      </c>
      <c r="U267">
        <f t="shared" si="32"/>
        <v>5.7708408634788846</v>
      </c>
      <c r="V267" s="8">
        <f t="shared" si="33"/>
        <v>5.7708408634788846</v>
      </c>
      <c r="W267">
        <f t="shared" si="34"/>
        <v>3</v>
      </c>
      <c r="X267" t="str">
        <f t="shared" si="35"/>
        <v>027-043</v>
      </c>
      <c r="Y267" t="str">
        <f t="shared" si="36"/>
        <v>016-011</v>
      </c>
    </row>
    <row r="268" spans="1:25" x14ac:dyDescent="0.35">
      <c r="A268">
        <v>258</v>
      </c>
      <c r="B268" t="s">
        <v>332</v>
      </c>
      <c r="C268">
        <v>3</v>
      </c>
      <c r="D268">
        <v>41</v>
      </c>
      <c r="E268" t="s">
        <v>262</v>
      </c>
      <c r="F268" t="s">
        <v>333</v>
      </c>
      <c r="G268">
        <v>581</v>
      </c>
      <c r="H268">
        <v>76</v>
      </c>
      <c r="I268">
        <v>46</v>
      </c>
      <c r="J268">
        <v>9</v>
      </c>
      <c r="K268">
        <v>1023</v>
      </c>
      <c r="L268" s="7">
        <v>0.69599217986314765</v>
      </c>
      <c r="M268" s="8">
        <f t="shared" si="38"/>
        <v>1.1514034215079989</v>
      </c>
      <c r="N268">
        <f t="shared" si="38"/>
        <v>-0.26412166350618166</v>
      </c>
      <c r="O268">
        <f t="shared" si="38"/>
        <v>1.5021648630105471</v>
      </c>
      <c r="P268">
        <f t="shared" si="37"/>
        <v>-0.92686017119351394</v>
      </c>
      <c r="Q268">
        <f t="shared" si="37"/>
        <v>-0.15205348881293357</v>
      </c>
      <c r="R268" s="9">
        <f t="shared" si="37"/>
        <v>2.180562334265792</v>
      </c>
      <c r="S268">
        <f t="shared" ref="S268:S306" si="39">SUMXMY2($G$3:$L$3,$M268:$R268)</f>
        <v>8.2482999801538739</v>
      </c>
      <c r="T268">
        <f t="shared" ref="T268:T306" si="40">SUMXMY2($G$4:$L$4,$M268:$R268)</f>
        <v>12.226865665559144</v>
      </c>
      <c r="U268">
        <f t="shared" ref="U268:U306" si="41">SUMXMY2($G$5:$L$5,$M268:$R268)</f>
        <v>15.565042151364288</v>
      </c>
      <c r="V268" s="8">
        <f t="shared" ref="V268:V306" si="42">MIN(S268:U268)</f>
        <v>8.2482999801538739</v>
      </c>
      <c r="W268">
        <f t="shared" ref="W268:W306" si="43">MATCH(V268,S268:U268,0)</f>
        <v>1</v>
      </c>
      <c r="X268" t="str">
        <f t="shared" ref="X268:X306" si="44">E268</f>
        <v>027-044</v>
      </c>
      <c r="Y268" t="str">
        <f t="shared" ref="Y268:Y306" si="45">VLOOKUP(W268,$D$3:$F$5,3)</f>
        <v>028-015</v>
      </c>
    </row>
    <row r="269" spans="1:25" x14ac:dyDescent="0.35">
      <c r="A269">
        <v>259</v>
      </c>
      <c r="B269" t="s">
        <v>332</v>
      </c>
      <c r="C269">
        <v>3</v>
      </c>
      <c r="D269">
        <v>41</v>
      </c>
      <c r="E269" t="s">
        <v>263</v>
      </c>
      <c r="F269" t="s">
        <v>333</v>
      </c>
      <c r="G269">
        <v>792</v>
      </c>
      <c r="H269">
        <v>107</v>
      </c>
      <c r="I269">
        <v>51</v>
      </c>
      <c r="J269">
        <v>17</v>
      </c>
      <c r="K269">
        <v>1393</v>
      </c>
      <c r="L269" s="7">
        <v>0.69418521177315151</v>
      </c>
      <c r="M269" s="8">
        <f t="shared" si="38"/>
        <v>2.2192826049728063</v>
      </c>
      <c r="N269">
        <f t="shared" si="38"/>
        <v>5.4184139532001081E-2</v>
      </c>
      <c r="O269">
        <f t="shared" si="38"/>
        <v>1.7634416284654313</v>
      </c>
      <c r="P269">
        <f t="shared" si="37"/>
        <v>-0.48130497724584015</v>
      </c>
      <c r="Q269">
        <f t="shared" si="37"/>
        <v>0.483238087686989</v>
      </c>
      <c r="R269" s="9">
        <f t="shared" si="37"/>
        <v>2.1645362768520111</v>
      </c>
      <c r="S269">
        <f t="shared" si="39"/>
        <v>7.9654144926593116</v>
      </c>
      <c r="T269">
        <f t="shared" si="40"/>
        <v>14.707823349999661</v>
      </c>
      <c r="U269">
        <f t="shared" si="41"/>
        <v>23.572182876229714</v>
      </c>
      <c r="V269" s="8">
        <f t="shared" si="42"/>
        <v>7.9654144926593116</v>
      </c>
      <c r="W269">
        <f t="shared" si="43"/>
        <v>1</v>
      </c>
      <c r="X269" t="str">
        <f t="shared" si="44"/>
        <v>027-045</v>
      </c>
      <c r="Y269" t="str">
        <f t="shared" si="45"/>
        <v>028-015</v>
      </c>
    </row>
    <row r="270" spans="1:25" x14ac:dyDescent="0.35">
      <c r="A270">
        <v>260</v>
      </c>
      <c r="B270" t="s">
        <v>332</v>
      </c>
      <c r="C270">
        <v>3</v>
      </c>
      <c r="D270">
        <v>41</v>
      </c>
      <c r="E270" t="s">
        <v>264</v>
      </c>
      <c r="F270" t="s">
        <v>333</v>
      </c>
      <c r="G270">
        <v>413</v>
      </c>
      <c r="H270">
        <v>75</v>
      </c>
      <c r="I270">
        <v>22</v>
      </c>
      <c r="J270">
        <v>27</v>
      </c>
      <c r="K270">
        <v>729</v>
      </c>
      <c r="L270" s="7">
        <v>0.73662551440329216</v>
      </c>
      <c r="M270" s="8">
        <f t="shared" si="38"/>
        <v>0.30114890576350795</v>
      </c>
      <c r="N270">
        <f t="shared" si="38"/>
        <v>-0.27438959263644563</v>
      </c>
      <c r="O270">
        <f t="shared" si="38"/>
        <v>0.24803638882710288</v>
      </c>
      <c r="P270">
        <f t="shared" si="37"/>
        <v>7.5639015188752087E-2</v>
      </c>
      <c r="Q270">
        <f t="shared" si="37"/>
        <v>-0.6568527414912505</v>
      </c>
      <c r="R270" s="9">
        <f t="shared" si="37"/>
        <v>2.5409406695883141</v>
      </c>
      <c r="S270">
        <f t="shared" si="39"/>
        <v>9.33054110937125</v>
      </c>
      <c r="T270">
        <f t="shared" si="40"/>
        <v>10.272452605966533</v>
      </c>
      <c r="U270">
        <f t="shared" si="41"/>
        <v>10.502554844013927</v>
      </c>
      <c r="V270" s="8">
        <f t="shared" si="42"/>
        <v>9.33054110937125</v>
      </c>
      <c r="W270">
        <f t="shared" si="43"/>
        <v>1</v>
      </c>
      <c r="X270" t="str">
        <f t="shared" si="44"/>
        <v>027-046</v>
      </c>
      <c r="Y270" t="str">
        <f t="shared" si="45"/>
        <v>028-015</v>
      </c>
    </row>
    <row r="271" spans="1:25" x14ac:dyDescent="0.35">
      <c r="A271">
        <v>261</v>
      </c>
      <c r="B271" t="s">
        <v>332</v>
      </c>
      <c r="C271">
        <v>3</v>
      </c>
      <c r="D271">
        <v>41</v>
      </c>
      <c r="E271" t="s">
        <v>265</v>
      </c>
      <c r="F271" t="s">
        <v>333</v>
      </c>
      <c r="G271">
        <v>362</v>
      </c>
      <c r="H271">
        <v>44</v>
      </c>
      <c r="I271">
        <v>19</v>
      </c>
      <c r="J271">
        <v>0</v>
      </c>
      <c r="K271">
        <v>844</v>
      </c>
      <c r="L271" s="7">
        <v>0.50355450236966826</v>
      </c>
      <c r="M271" s="8">
        <f t="shared" si="38"/>
        <v>4.3035927769644586E-2</v>
      </c>
      <c r="N271">
        <f t="shared" si="38"/>
        <v>-0.59269539567462837</v>
      </c>
      <c r="O271">
        <f t="shared" si="38"/>
        <v>9.1270329554172358E-2</v>
      </c>
      <c r="P271">
        <f t="shared" si="37"/>
        <v>-1.428109764384647</v>
      </c>
      <c r="Q271">
        <f t="shared" si="37"/>
        <v>-0.45939725149803129</v>
      </c>
      <c r="R271" s="9">
        <f t="shared" si="37"/>
        <v>0.4738264571027605</v>
      </c>
      <c r="S271">
        <f t="shared" si="39"/>
        <v>9.8049889345949595</v>
      </c>
      <c r="T271">
        <f t="shared" si="40"/>
        <v>5.3613281983654888</v>
      </c>
      <c r="U271">
        <f t="shared" si="41"/>
        <v>2.905594783288997</v>
      </c>
      <c r="V271" s="8">
        <f t="shared" si="42"/>
        <v>2.905594783288997</v>
      </c>
      <c r="W271">
        <f t="shared" si="43"/>
        <v>3</v>
      </c>
      <c r="X271" t="str">
        <f t="shared" si="44"/>
        <v>027-047</v>
      </c>
      <c r="Y271" t="str">
        <f t="shared" si="45"/>
        <v>016-011</v>
      </c>
    </row>
    <row r="272" spans="1:25" x14ac:dyDescent="0.35">
      <c r="A272">
        <v>262</v>
      </c>
      <c r="B272" t="s">
        <v>332</v>
      </c>
      <c r="C272">
        <v>7</v>
      </c>
      <c r="D272">
        <v>41</v>
      </c>
      <c r="E272" t="s">
        <v>266</v>
      </c>
      <c r="F272" t="s">
        <v>333</v>
      </c>
      <c r="G272">
        <v>303</v>
      </c>
      <c r="H272">
        <v>130</v>
      </c>
      <c r="I272">
        <v>26</v>
      </c>
      <c r="J272">
        <v>17</v>
      </c>
      <c r="K272">
        <v>801</v>
      </c>
      <c r="L272" s="7">
        <v>0.59425717852684146</v>
      </c>
      <c r="M272" s="8">
        <f t="shared" si="38"/>
        <v>-0.25556536049776596</v>
      </c>
      <c r="N272">
        <f t="shared" si="38"/>
        <v>0.29034650952807217</v>
      </c>
      <c r="O272">
        <f t="shared" si="38"/>
        <v>0.45705780119101025</v>
      </c>
      <c r="P272">
        <f t="shared" si="37"/>
        <v>-0.48130497724584015</v>
      </c>
      <c r="Q272">
        <f t="shared" si="37"/>
        <v>-0.53322843471288717</v>
      </c>
      <c r="R272" s="9">
        <f t="shared" si="37"/>
        <v>1.278271374379383</v>
      </c>
      <c r="S272">
        <f t="shared" si="39"/>
        <v>5.6376050041912285</v>
      </c>
      <c r="T272">
        <f t="shared" si="40"/>
        <v>4.9153407399850897</v>
      </c>
      <c r="U272">
        <f t="shared" si="41"/>
        <v>5.03233726744633</v>
      </c>
      <c r="V272" s="8">
        <f t="shared" si="42"/>
        <v>4.9153407399850897</v>
      </c>
      <c r="W272">
        <f t="shared" si="43"/>
        <v>2</v>
      </c>
      <c r="X272" t="str">
        <f t="shared" si="44"/>
        <v>027-048</v>
      </c>
      <c r="Y272" t="str">
        <f t="shared" si="45"/>
        <v>016-006</v>
      </c>
    </row>
    <row r="273" spans="1:25" x14ac:dyDescent="0.35">
      <c r="A273">
        <v>263</v>
      </c>
      <c r="B273" t="s">
        <v>332</v>
      </c>
      <c r="C273">
        <v>3</v>
      </c>
      <c r="D273">
        <v>41</v>
      </c>
      <c r="E273" t="s">
        <v>267</v>
      </c>
      <c r="F273" t="s">
        <v>333</v>
      </c>
      <c r="G273">
        <v>1010</v>
      </c>
      <c r="H273">
        <v>384</v>
      </c>
      <c r="I273">
        <v>127</v>
      </c>
      <c r="J273">
        <v>62</v>
      </c>
      <c r="K273">
        <v>2300</v>
      </c>
      <c r="L273" s="7">
        <v>0.68826086956521737</v>
      </c>
      <c r="M273" s="8">
        <f t="shared" si="38"/>
        <v>3.3225890599269667</v>
      </c>
      <c r="N273">
        <f t="shared" si="38"/>
        <v>2.8984005086151181</v>
      </c>
      <c r="O273">
        <f t="shared" si="38"/>
        <v>5.734848463379671</v>
      </c>
      <c r="P273">
        <f t="shared" si="37"/>
        <v>2.0249429887098249</v>
      </c>
      <c r="Q273">
        <f t="shared" si="37"/>
        <v>2.0405609522422048</v>
      </c>
      <c r="R273" s="9">
        <f t="shared" si="37"/>
        <v>2.1119930975402825</v>
      </c>
      <c r="S273">
        <f t="shared" si="39"/>
        <v>37.935197407700052</v>
      </c>
      <c r="T273">
        <f t="shared" si="40"/>
        <v>62.618844364890634</v>
      </c>
      <c r="U273">
        <f t="shared" si="41"/>
        <v>92.152739623534316</v>
      </c>
      <c r="V273" s="8">
        <f t="shared" si="42"/>
        <v>37.935197407700052</v>
      </c>
      <c r="W273">
        <f t="shared" si="43"/>
        <v>1</v>
      </c>
      <c r="X273" t="str">
        <f t="shared" si="44"/>
        <v>027-049</v>
      </c>
      <c r="Y273" t="str">
        <f t="shared" si="45"/>
        <v>028-015</v>
      </c>
    </row>
    <row r="274" spans="1:25" x14ac:dyDescent="0.35">
      <c r="A274">
        <v>264</v>
      </c>
      <c r="B274" t="s">
        <v>332</v>
      </c>
      <c r="C274">
        <v>3</v>
      </c>
      <c r="D274">
        <v>41</v>
      </c>
      <c r="E274" t="s">
        <v>268</v>
      </c>
      <c r="F274" t="s">
        <v>333</v>
      </c>
      <c r="G274">
        <v>514</v>
      </c>
      <c r="H274">
        <v>150</v>
      </c>
      <c r="I274">
        <v>30</v>
      </c>
      <c r="J274">
        <v>13</v>
      </c>
      <c r="K274">
        <v>989</v>
      </c>
      <c r="L274" s="7">
        <v>0.71486349848331643</v>
      </c>
      <c r="M274" s="8">
        <f t="shared" si="38"/>
        <v>0.81231382296704124</v>
      </c>
      <c r="N274">
        <f t="shared" si="38"/>
        <v>0.49570509213335134</v>
      </c>
      <c r="O274">
        <f t="shared" si="38"/>
        <v>0.66607921355491762</v>
      </c>
      <c r="P274">
        <f t="shared" si="37"/>
        <v>-0.70408257421967702</v>
      </c>
      <c r="Q274">
        <f t="shared" si="37"/>
        <v>-0.21043163368049403</v>
      </c>
      <c r="R274" s="9">
        <f t="shared" si="37"/>
        <v>2.3479326588193512</v>
      </c>
      <c r="S274">
        <f t="shared" si="39"/>
        <v>7.2908813897117106</v>
      </c>
      <c r="T274">
        <f t="shared" si="40"/>
        <v>9.9524381868184051</v>
      </c>
      <c r="U274">
        <f t="shared" si="41"/>
        <v>13.064884105587762</v>
      </c>
      <c r="V274" s="8">
        <f t="shared" si="42"/>
        <v>7.2908813897117106</v>
      </c>
      <c r="W274">
        <f t="shared" si="43"/>
        <v>1</v>
      </c>
      <c r="X274" t="str">
        <f t="shared" si="44"/>
        <v>027-050</v>
      </c>
      <c r="Y274" t="str">
        <f t="shared" si="45"/>
        <v>028-015</v>
      </c>
    </row>
    <row r="275" spans="1:25" x14ac:dyDescent="0.35">
      <c r="A275">
        <v>265</v>
      </c>
      <c r="B275" t="s">
        <v>332</v>
      </c>
      <c r="C275">
        <v>7</v>
      </c>
      <c r="D275">
        <v>41</v>
      </c>
      <c r="E275" t="s">
        <v>269</v>
      </c>
      <c r="F275" t="s">
        <v>333</v>
      </c>
      <c r="G275">
        <v>80</v>
      </c>
      <c r="H275">
        <v>15</v>
      </c>
      <c r="I275">
        <v>21</v>
      </c>
      <c r="J275">
        <v>0</v>
      </c>
      <c r="K275">
        <v>226</v>
      </c>
      <c r="L275" s="7">
        <v>0.51327433628318586</v>
      </c>
      <c r="M275" s="8">
        <f t="shared" si="38"/>
        <v>-1.384177009372894</v>
      </c>
      <c r="N275">
        <f t="shared" si="38"/>
        <v>-0.8904653404522832</v>
      </c>
      <c r="O275">
        <f t="shared" si="38"/>
        <v>0.19578103573612604</v>
      </c>
      <c r="P275">
        <f t="shared" si="37"/>
        <v>-1.428109764384647</v>
      </c>
      <c r="Q275">
        <f t="shared" si="37"/>
        <v>-1.5205058846789832</v>
      </c>
      <c r="R275" s="9">
        <f t="shared" si="37"/>
        <v>0.56003197296816876</v>
      </c>
      <c r="S275">
        <f t="shared" si="39"/>
        <v>18.002338462934752</v>
      </c>
      <c r="T275">
        <f t="shared" si="40"/>
        <v>11.771437212792526</v>
      </c>
      <c r="U275">
        <f t="shared" si="41"/>
        <v>3.1254865609161673</v>
      </c>
      <c r="V275" s="8">
        <f t="shared" si="42"/>
        <v>3.1254865609161673</v>
      </c>
      <c r="W275">
        <f t="shared" si="43"/>
        <v>3</v>
      </c>
      <c r="X275" t="str">
        <f t="shared" si="44"/>
        <v>027-051</v>
      </c>
      <c r="Y275" t="str">
        <f t="shared" si="45"/>
        <v>016-011</v>
      </c>
    </row>
    <row r="276" spans="1:25" x14ac:dyDescent="0.35">
      <c r="A276">
        <v>266</v>
      </c>
      <c r="B276" t="s">
        <v>332</v>
      </c>
      <c r="C276">
        <v>7</v>
      </c>
      <c r="D276">
        <v>41</v>
      </c>
      <c r="E276" t="s">
        <v>270</v>
      </c>
      <c r="F276" t="s">
        <v>333</v>
      </c>
      <c r="G276">
        <v>589</v>
      </c>
      <c r="H276">
        <v>277</v>
      </c>
      <c r="I276">
        <v>23</v>
      </c>
      <c r="J276">
        <v>31</v>
      </c>
      <c r="K276">
        <v>2342</v>
      </c>
      <c r="L276" s="7">
        <v>0.3928266438941076</v>
      </c>
      <c r="M276" s="8">
        <f t="shared" si="38"/>
        <v>1.1918917317815463</v>
      </c>
      <c r="N276">
        <f t="shared" si="38"/>
        <v>1.7997320916768742</v>
      </c>
      <c r="O276">
        <f t="shared" si="38"/>
        <v>0.30029174191807972</v>
      </c>
      <c r="P276">
        <f t="shared" si="37"/>
        <v>0.29841661216258897</v>
      </c>
      <c r="Q276">
        <f t="shared" si="37"/>
        <v>2.1126751311962502</v>
      </c>
      <c r="R276" s="9">
        <f t="shared" si="37"/>
        <v>-0.50822243853553573</v>
      </c>
      <c r="S276">
        <f t="shared" si="39"/>
        <v>5.0592883664981141</v>
      </c>
      <c r="T276">
        <f t="shared" si="40"/>
        <v>6.2470555062963689</v>
      </c>
      <c r="U276">
        <f t="shared" si="41"/>
        <v>20.747272310877438</v>
      </c>
      <c r="V276" s="8">
        <f t="shared" si="42"/>
        <v>5.0592883664981141</v>
      </c>
      <c r="W276">
        <f t="shared" si="43"/>
        <v>1</v>
      </c>
      <c r="X276" t="str">
        <f t="shared" si="44"/>
        <v>027-052</v>
      </c>
      <c r="Y276" t="str">
        <f t="shared" si="45"/>
        <v>028-015</v>
      </c>
    </row>
    <row r="277" spans="1:25" x14ac:dyDescent="0.35">
      <c r="A277">
        <v>267</v>
      </c>
      <c r="B277" t="s">
        <v>332</v>
      </c>
      <c r="C277">
        <v>7</v>
      </c>
      <c r="D277">
        <v>40</v>
      </c>
      <c r="E277" t="s">
        <v>271</v>
      </c>
      <c r="F277" t="s">
        <v>333</v>
      </c>
      <c r="G277">
        <v>352</v>
      </c>
      <c r="H277">
        <v>137</v>
      </c>
      <c r="I277">
        <v>14</v>
      </c>
      <c r="J277">
        <v>9</v>
      </c>
      <c r="K277">
        <v>1384</v>
      </c>
      <c r="L277" s="7">
        <v>0.36994219653179189</v>
      </c>
      <c r="M277" s="8">
        <f t="shared" si="38"/>
        <v>-7.5744600722894061E-3</v>
      </c>
      <c r="N277">
        <f t="shared" si="38"/>
        <v>0.36222201343991989</v>
      </c>
      <c r="O277">
        <f t="shared" si="38"/>
        <v>-0.17000643590071185</v>
      </c>
      <c r="P277">
        <f t="shared" si="37"/>
        <v>-0.92686017119351394</v>
      </c>
      <c r="Q277">
        <f t="shared" si="37"/>
        <v>0.46778504933969361</v>
      </c>
      <c r="R277" s="9">
        <f t="shared" si="37"/>
        <v>-0.7111853294363395</v>
      </c>
      <c r="S277">
        <f t="shared" si="39"/>
        <v>6.699251635511021</v>
      </c>
      <c r="T277">
        <f t="shared" si="40"/>
        <v>1.6729299727638494</v>
      </c>
      <c r="U277">
        <f t="shared" si="41"/>
        <v>4.1572283283177756</v>
      </c>
      <c r="V277" s="8">
        <f t="shared" si="42"/>
        <v>1.6729299727638494</v>
      </c>
      <c r="W277">
        <f t="shared" si="43"/>
        <v>2</v>
      </c>
      <c r="X277" t="str">
        <f t="shared" si="44"/>
        <v>027-053</v>
      </c>
      <c r="Y277" t="str">
        <f t="shared" si="45"/>
        <v>016-006</v>
      </c>
    </row>
    <row r="278" spans="1:25" x14ac:dyDescent="0.35">
      <c r="A278">
        <v>268</v>
      </c>
      <c r="B278" t="s">
        <v>332</v>
      </c>
      <c r="C278">
        <v>7</v>
      </c>
      <c r="D278">
        <v>40</v>
      </c>
      <c r="E278" t="s">
        <v>272</v>
      </c>
      <c r="F278" t="s">
        <v>333</v>
      </c>
      <c r="G278">
        <v>89</v>
      </c>
      <c r="H278">
        <v>35</v>
      </c>
      <c r="I278">
        <v>3</v>
      </c>
      <c r="J278">
        <v>11</v>
      </c>
      <c r="K278">
        <v>500</v>
      </c>
      <c r="L278" s="7">
        <v>0.27600000000000002</v>
      </c>
      <c r="M278" s="8">
        <f t="shared" si="38"/>
        <v>-1.3386276603151535</v>
      </c>
      <c r="N278">
        <f t="shared" si="38"/>
        <v>-0.68510675784700403</v>
      </c>
      <c r="O278">
        <f t="shared" si="38"/>
        <v>-0.74481531990145711</v>
      </c>
      <c r="P278">
        <f t="shared" si="37"/>
        <v>-0.81547137270659542</v>
      </c>
      <c r="Q278">
        <f t="shared" si="37"/>
        <v>-1.0500467172168781</v>
      </c>
      <c r="R278" s="9">
        <f t="shared" si="37"/>
        <v>-1.5443616558641124</v>
      </c>
      <c r="S278">
        <f t="shared" si="39"/>
        <v>19.486034148255218</v>
      </c>
      <c r="T278">
        <f t="shared" si="40"/>
        <v>8.5796690035651686</v>
      </c>
      <c r="U278">
        <f t="shared" si="41"/>
        <v>2.0924289776750511</v>
      </c>
      <c r="V278" s="8">
        <f t="shared" si="42"/>
        <v>2.0924289776750511</v>
      </c>
      <c r="W278">
        <f t="shared" si="43"/>
        <v>3</v>
      </c>
      <c r="X278" t="str">
        <f t="shared" si="44"/>
        <v>027-054</v>
      </c>
      <c r="Y278" t="str">
        <f t="shared" si="45"/>
        <v>016-011</v>
      </c>
    </row>
    <row r="279" spans="1:25" x14ac:dyDescent="0.35">
      <c r="A279">
        <v>269</v>
      </c>
      <c r="B279" t="s">
        <v>332</v>
      </c>
      <c r="C279">
        <v>7</v>
      </c>
      <c r="D279">
        <v>41</v>
      </c>
      <c r="E279" t="s">
        <v>273</v>
      </c>
      <c r="F279" t="s">
        <v>333</v>
      </c>
      <c r="G279">
        <v>168</v>
      </c>
      <c r="H279">
        <v>43</v>
      </c>
      <c r="I279">
        <v>2</v>
      </c>
      <c r="J279">
        <v>37</v>
      </c>
      <c r="K279">
        <v>726</v>
      </c>
      <c r="L279" s="7">
        <v>0.34435261707988979</v>
      </c>
      <c r="M279" s="8">
        <f t="shared" si="38"/>
        <v>-0.93880559636387484</v>
      </c>
      <c r="N279">
        <f t="shared" si="38"/>
        <v>-0.60296332480489234</v>
      </c>
      <c r="O279">
        <f t="shared" si="38"/>
        <v>-0.79707067299243395</v>
      </c>
      <c r="P279">
        <f t="shared" si="37"/>
        <v>0.6325830076233443</v>
      </c>
      <c r="Q279">
        <f t="shared" si="37"/>
        <v>-0.6620037542736823</v>
      </c>
      <c r="R279" s="9">
        <f t="shared" si="37"/>
        <v>-0.93814012280602721</v>
      </c>
      <c r="S279">
        <f t="shared" si="39"/>
        <v>12.407857311554118</v>
      </c>
      <c r="T279">
        <f t="shared" si="40"/>
        <v>4.2171512618418889</v>
      </c>
      <c r="U279">
        <f t="shared" si="41"/>
        <v>1.924714249412891</v>
      </c>
      <c r="V279" s="8">
        <f t="shared" si="42"/>
        <v>1.924714249412891</v>
      </c>
      <c r="W279">
        <f t="shared" si="43"/>
        <v>3</v>
      </c>
      <c r="X279" t="str">
        <f t="shared" si="44"/>
        <v>027-055</v>
      </c>
      <c r="Y279" t="str">
        <f t="shared" si="45"/>
        <v>016-011</v>
      </c>
    </row>
    <row r="280" spans="1:25" x14ac:dyDescent="0.35">
      <c r="A280">
        <v>270</v>
      </c>
      <c r="B280" t="s">
        <v>332</v>
      </c>
      <c r="C280">
        <v>7</v>
      </c>
      <c r="D280">
        <v>41</v>
      </c>
      <c r="E280" t="s">
        <v>274</v>
      </c>
      <c r="F280" t="s">
        <v>333</v>
      </c>
      <c r="G280">
        <v>198</v>
      </c>
      <c r="H280">
        <v>80</v>
      </c>
      <c r="I280">
        <v>3</v>
      </c>
      <c r="J280">
        <v>22</v>
      </c>
      <c r="K280">
        <v>881</v>
      </c>
      <c r="L280" s="7">
        <v>0.34392735527809309</v>
      </c>
      <c r="M280" s="8">
        <f t="shared" si="38"/>
        <v>-0.78697443283807289</v>
      </c>
      <c r="N280">
        <f t="shared" si="38"/>
        <v>-0.22304994698512584</v>
      </c>
      <c r="O280">
        <f t="shared" si="38"/>
        <v>-0.74481531990145711</v>
      </c>
      <c r="P280">
        <f t="shared" si="38"/>
        <v>-0.20283298102854402</v>
      </c>
      <c r="Q280">
        <f t="shared" si="38"/>
        <v>-0.395868093848039</v>
      </c>
      <c r="R280" s="9">
        <f t="shared" si="38"/>
        <v>-0.94191178324054892</v>
      </c>
      <c r="S280">
        <f t="shared" si="39"/>
        <v>11.030462254308928</v>
      </c>
      <c r="T280">
        <f t="shared" si="40"/>
        <v>2.9301183772676969</v>
      </c>
      <c r="U280">
        <f t="shared" si="41"/>
        <v>1.0096522326933546</v>
      </c>
      <c r="V280" s="8">
        <f t="shared" si="42"/>
        <v>1.0096522326933546</v>
      </c>
      <c r="W280">
        <f t="shared" si="43"/>
        <v>3</v>
      </c>
      <c r="X280" t="str">
        <f t="shared" si="44"/>
        <v>027-056</v>
      </c>
      <c r="Y280" t="str">
        <f t="shared" si="45"/>
        <v>016-011</v>
      </c>
    </row>
    <row r="281" spans="1:25" x14ac:dyDescent="0.35">
      <c r="A281">
        <v>271</v>
      </c>
      <c r="B281" t="s">
        <v>332</v>
      </c>
      <c r="C281">
        <v>7</v>
      </c>
      <c r="D281">
        <v>41</v>
      </c>
      <c r="E281" t="s">
        <v>275</v>
      </c>
      <c r="F281" t="s">
        <v>333</v>
      </c>
      <c r="G281">
        <v>352</v>
      </c>
      <c r="H281">
        <v>271</v>
      </c>
      <c r="I281">
        <v>21</v>
      </c>
      <c r="J281">
        <v>19</v>
      </c>
      <c r="K281">
        <v>1790</v>
      </c>
      <c r="L281" s="7">
        <v>0.37039106145251399</v>
      </c>
      <c r="M281" s="8">
        <f t="shared" ref="M281:R306" si="46">STANDARDIZE(G281,G$7,G$8)</f>
        <v>-7.5744600722894061E-3</v>
      </c>
      <c r="N281">
        <f t="shared" si="46"/>
        <v>1.7381245168952906</v>
      </c>
      <c r="O281">
        <f t="shared" si="46"/>
        <v>0.19578103573612604</v>
      </c>
      <c r="P281">
        <f t="shared" si="46"/>
        <v>-0.36991617875892169</v>
      </c>
      <c r="Q281">
        <f t="shared" si="46"/>
        <v>1.1648887792287979</v>
      </c>
      <c r="R281" s="9">
        <f t="shared" si="46"/>
        <v>-0.70720433218998524</v>
      </c>
      <c r="S281">
        <f t="shared" si="39"/>
        <v>5.0420177675832347</v>
      </c>
      <c r="T281">
        <f t="shared" si="40"/>
        <v>3.3891325858710188</v>
      </c>
      <c r="U281">
        <f t="shared" si="41"/>
        <v>11.585136914113463</v>
      </c>
      <c r="V281" s="8">
        <f t="shared" si="42"/>
        <v>3.3891325858710188</v>
      </c>
      <c r="W281">
        <f t="shared" si="43"/>
        <v>2</v>
      </c>
      <c r="X281" t="str">
        <f t="shared" si="44"/>
        <v>027-057</v>
      </c>
      <c r="Y281" t="str">
        <f t="shared" si="45"/>
        <v>016-006</v>
      </c>
    </row>
    <row r="282" spans="1:25" x14ac:dyDescent="0.35">
      <c r="A282">
        <v>272</v>
      </c>
      <c r="B282" t="s">
        <v>332</v>
      </c>
      <c r="C282">
        <v>7</v>
      </c>
      <c r="D282">
        <v>41</v>
      </c>
      <c r="E282" t="s">
        <v>276</v>
      </c>
      <c r="F282" t="s">
        <v>333</v>
      </c>
      <c r="G282">
        <v>139</v>
      </c>
      <c r="H282">
        <v>50</v>
      </c>
      <c r="I282">
        <v>6</v>
      </c>
      <c r="J282">
        <v>27</v>
      </c>
      <c r="K282">
        <v>556</v>
      </c>
      <c r="L282" s="7">
        <v>0.39928057553956836</v>
      </c>
      <c r="M282" s="8">
        <f t="shared" si="46"/>
        <v>-1.0855757211054835</v>
      </c>
      <c r="N282">
        <f t="shared" si="46"/>
        <v>-0.53108782089304463</v>
      </c>
      <c r="O282">
        <f t="shared" si="46"/>
        <v>-0.58804926062852658</v>
      </c>
      <c r="P282">
        <f t="shared" si="46"/>
        <v>7.5639015188752087E-2</v>
      </c>
      <c r="Q282">
        <f t="shared" si="46"/>
        <v>-0.95389447861148458</v>
      </c>
      <c r="R282" s="9">
        <f t="shared" si="46"/>
        <v>-0.4509823136725708</v>
      </c>
      <c r="S282">
        <f t="shared" si="39"/>
        <v>12.179211964464322</v>
      </c>
      <c r="T282">
        <f t="shared" si="40"/>
        <v>4.596288347564121</v>
      </c>
      <c r="U282">
        <f t="shared" si="41"/>
        <v>0.53766992147644666</v>
      </c>
      <c r="V282" s="8">
        <f t="shared" si="42"/>
        <v>0.53766992147644666</v>
      </c>
      <c r="W282">
        <f t="shared" si="43"/>
        <v>3</v>
      </c>
      <c r="X282" t="str">
        <f t="shared" si="44"/>
        <v>027-058</v>
      </c>
      <c r="Y282" t="str">
        <f t="shared" si="45"/>
        <v>016-011</v>
      </c>
    </row>
    <row r="283" spans="1:25" x14ac:dyDescent="0.35">
      <c r="A283">
        <v>273</v>
      </c>
      <c r="B283" t="s">
        <v>332</v>
      </c>
      <c r="C283">
        <v>7</v>
      </c>
      <c r="D283">
        <v>41</v>
      </c>
      <c r="E283" t="s">
        <v>277</v>
      </c>
      <c r="F283" t="s">
        <v>333</v>
      </c>
      <c r="G283">
        <v>174</v>
      </c>
      <c r="H283">
        <v>128</v>
      </c>
      <c r="I283">
        <v>5</v>
      </c>
      <c r="J283">
        <v>33</v>
      </c>
      <c r="K283">
        <v>824</v>
      </c>
      <c r="L283" s="7">
        <v>0.41262135922330095</v>
      </c>
      <c r="M283" s="8">
        <f t="shared" si="46"/>
        <v>-0.90843936365871447</v>
      </c>
      <c r="N283">
        <f t="shared" si="46"/>
        <v>0.26981065126754422</v>
      </c>
      <c r="O283">
        <f t="shared" si="46"/>
        <v>-0.64030461371950342</v>
      </c>
      <c r="P283">
        <f t="shared" si="46"/>
        <v>0.40980541064950743</v>
      </c>
      <c r="Q283">
        <f t="shared" si="46"/>
        <v>-0.4937373367142433</v>
      </c>
      <c r="R283" s="9">
        <f t="shared" si="46"/>
        <v>-0.33266247922503067</v>
      </c>
      <c r="S283">
        <f t="shared" si="39"/>
        <v>8.4300452727196991</v>
      </c>
      <c r="T283">
        <f t="shared" si="40"/>
        <v>2.4687961332294206</v>
      </c>
      <c r="U283">
        <f t="shared" si="41"/>
        <v>1.893236541731764</v>
      </c>
      <c r="V283" s="8">
        <f t="shared" si="42"/>
        <v>1.893236541731764</v>
      </c>
      <c r="W283">
        <f t="shared" si="43"/>
        <v>3</v>
      </c>
      <c r="X283" t="str">
        <f t="shared" si="44"/>
        <v>027-059</v>
      </c>
      <c r="Y283" t="str">
        <f t="shared" si="45"/>
        <v>016-011</v>
      </c>
    </row>
    <row r="284" spans="1:25" x14ac:dyDescent="0.35">
      <c r="A284">
        <v>274</v>
      </c>
      <c r="B284" t="s">
        <v>332</v>
      </c>
      <c r="C284">
        <v>7</v>
      </c>
      <c r="D284">
        <v>41</v>
      </c>
      <c r="E284" t="s">
        <v>278</v>
      </c>
      <c r="F284" t="s">
        <v>333</v>
      </c>
      <c r="G284">
        <v>346</v>
      </c>
      <c r="H284">
        <v>304</v>
      </c>
      <c r="I284">
        <v>9</v>
      </c>
      <c r="J284">
        <v>26</v>
      </c>
      <c r="K284">
        <v>1382</v>
      </c>
      <c r="L284" s="7">
        <v>0.49565846599131691</v>
      </c>
      <c r="M284" s="8">
        <f t="shared" si="46"/>
        <v>-3.7940692777449804E-2</v>
      </c>
      <c r="N284">
        <f t="shared" si="46"/>
        <v>2.0769661781940014</v>
      </c>
      <c r="O284">
        <f t="shared" si="46"/>
        <v>-0.43128320135559606</v>
      </c>
      <c r="P284">
        <f t="shared" si="46"/>
        <v>1.9944615945292867E-2</v>
      </c>
      <c r="Q284">
        <f t="shared" si="46"/>
        <v>0.46435104081807244</v>
      </c>
      <c r="R284" s="9">
        <f t="shared" si="46"/>
        <v>0.40379625953516968</v>
      </c>
      <c r="S284">
        <f t="shared" si="39"/>
        <v>5.4996383916922067</v>
      </c>
      <c r="T284">
        <f t="shared" si="40"/>
        <v>4.1869756688785218</v>
      </c>
      <c r="U284">
        <f t="shared" si="41"/>
        <v>10.574807789273391</v>
      </c>
      <c r="V284" s="8">
        <f t="shared" si="42"/>
        <v>4.1869756688785218</v>
      </c>
      <c r="W284">
        <f t="shared" si="43"/>
        <v>2</v>
      </c>
      <c r="X284" t="str">
        <f t="shared" si="44"/>
        <v>027-060</v>
      </c>
      <c r="Y284" t="str">
        <f t="shared" si="45"/>
        <v>016-006</v>
      </c>
    </row>
    <row r="285" spans="1:25" x14ac:dyDescent="0.35">
      <c r="A285">
        <v>275</v>
      </c>
      <c r="B285" t="s">
        <v>332</v>
      </c>
      <c r="C285">
        <v>7</v>
      </c>
      <c r="D285">
        <v>41</v>
      </c>
      <c r="E285" t="s">
        <v>279</v>
      </c>
      <c r="F285" t="s">
        <v>333</v>
      </c>
      <c r="G285">
        <v>152</v>
      </c>
      <c r="H285">
        <v>105</v>
      </c>
      <c r="I285">
        <v>13</v>
      </c>
      <c r="J285">
        <v>4</v>
      </c>
      <c r="K285">
        <v>632</v>
      </c>
      <c r="L285" s="7">
        <v>0.43354430379746833</v>
      </c>
      <c r="M285" s="8">
        <f t="shared" si="46"/>
        <v>-1.0197822169109692</v>
      </c>
      <c r="N285">
        <f t="shared" si="46"/>
        <v>3.3648281271473159E-2</v>
      </c>
      <c r="O285">
        <f t="shared" si="46"/>
        <v>-0.22226178899168869</v>
      </c>
      <c r="P285">
        <f t="shared" si="46"/>
        <v>-1.20533216741081</v>
      </c>
      <c r="Q285">
        <f t="shared" si="46"/>
        <v>-0.82340215478987877</v>
      </c>
      <c r="R285" s="9">
        <f t="shared" si="46"/>
        <v>-0.14709621888687491</v>
      </c>
      <c r="S285">
        <f t="shared" si="39"/>
        <v>12.074174061637954</v>
      </c>
      <c r="T285">
        <f t="shared" si="40"/>
        <v>5.5615574361526976</v>
      </c>
      <c r="U285">
        <f t="shared" si="41"/>
        <v>1.2223839597175314</v>
      </c>
      <c r="V285" s="8">
        <f t="shared" si="42"/>
        <v>1.2223839597175314</v>
      </c>
      <c r="W285">
        <f t="shared" si="43"/>
        <v>3</v>
      </c>
      <c r="X285" t="str">
        <f t="shared" si="44"/>
        <v>027-061</v>
      </c>
      <c r="Y285" t="str">
        <f t="shared" si="45"/>
        <v>016-011</v>
      </c>
    </row>
    <row r="286" spans="1:25" x14ac:dyDescent="0.35">
      <c r="A286">
        <v>276</v>
      </c>
      <c r="B286" t="s">
        <v>332</v>
      </c>
      <c r="C286">
        <v>3</v>
      </c>
      <c r="D286">
        <v>41</v>
      </c>
      <c r="E286" t="s">
        <v>280</v>
      </c>
      <c r="F286" t="s">
        <v>333</v>
      </c>
      <c r="G286">
        <v>307</v>
      </c>
      <c r="H286">
        <v>353</v>
      </c>
      <c r="I286">
        <v>62</v>
      </c>
      <c r="J286">
        <v>7</v>
      </c>
      <c r="K286">
        <v>1591</v>
      </c>
      <c r="L286" s="7">
        <v>0.45820238843494659</v>
      </c>
      <c r="M286" s="8">
        <f t="shared" si="46"/>
        <v>-0.23532120536099235</v>
      </c>
      <c r="N286">
        <f t="shared" si="46"/>
        <v>2.5800947055769354</v>
      </c>
      <c r="O286">
        <f t="shared" si="46"/>
        <v>2.3382505124661765</v>
      </c>
      <c r="P286">
        <f t="shared" si="46"/>
        <v>-1.0382489696804322</v>
      </c>
      <c r="Q286">
        <f t="shared" si="46"/>
        <v>0.82320493132748818</v>
      </c>
      <c r="R286" s="9">
        <f t="shared" si="46"/>
        <v>7.1597117371731467E-2</v>
      </c>
      <c r="S286">
        <f t="shared" si="39"/>
        <v>8.4517655495159367</v>
      </c>
      <c r="T286">
        <f t="shared" si="40"/>
        <v>13.767821419311648</v>
      </c>
      <c r="U286">
        <f t="shared" si="41"/>
        <v>23.41654535515729</v>
      </c>
      <c r="V286" s="8">
        <f t="shared" si="42"/>
        <v>8.4517655495159367</v>
      </c>
      <c r="W286">
        <f t="shared" si="43"/>
        <v>1</v>
      </c>
      <c r="X286" t="str">
        <f t="shared" si="44"/>
        <v>027-062</v>
      </c>
      <c r="Y286" t="str">
        <f t="shared" si="45"/>
        <v>028-015</v>
      </c>
    </row>
    <row r="287" spans="1:25" x14ac:dyDescent="0.35">
      <c r="A287">
        <v>277</v>
      </c>
      <c r="B287" t="s">
        <v>332</v>
      </c>
      <c r="C287">
        <v>3</v>
      </c>
      <c r="D287">
        <v>41</v>
      </c>
      <c r="E287" t="s">
        <v>281</v>
      </c>
      <c r="F287" t="s">
        <v>333</v>
      </c>
      <c r="G287">
        <v>345</v>
      </c>
      <c r="H287">
        <v>368</v>
      </c>
      <c r="I287">
        <v>36</v>
      </c>
      <c r="J287">
        <v>18</v>
      </c>
      <c r="K287">
        <v>1567</v>
      </c>
      <c r="L287" s="7">
        <v>0.4894703254626675</v>
      </c>
      <c r="M287" s="8">
        <f t="shared" si="46"/>
        <v>-4.3001731561643199E-2</v>
      </c>
      <c r="N287">
        <f t="shared" si="46"/>
        <v>2.7341136425308945</v>
      </c>
      <c r="O287">
        <f t="shared" si="46"/>
        <v>0.97961133210077866</v>
      </c>
      <c r="P287">
        <f t="shared" si="46"/>
        <v>-0.42561057800238089</v>
      </c>
      <c r="Q287">
        <f t="shared" si="46"/>
        <v>0.78199682906803369</v>
      </c>
      <c r="R287" s="9">
        <f t="shared" si="46"/>
        <v>0.3489134445337756</v>
      </c>
      <c r="S287">
        <f t="shared" si="39"/>
        <v>5.6601231140837278</v>
      </c>
      <c r="T287">
        <f t="shared" si="40"/>
        <v>8.5864386859523787</v>
      </c>
      <c r="U287">
        <f t="shared" si="41"/>
        <v>18.027595922785917</v>
      </c>
      <c r="V287" s="8">
        <f t="shared" si="42"/>
        <v>5.6601231140837278</v>
      </c>
      <c r="W287">
        <f t="shared" si="43"/>
        <v>1</v>
      </c>
      <c r="X287" t="str">
        <f t="shared" si="44"/>
        <v>027-063</v>
      </c>
      <c r="Y287" t="str">
        <f t="shared" si="45"/>
        <v>028-015</v>
      </c>
    </row>
    <row r="288" spans="1:25" x14ac:dyDescent="0.35">
      <c r="A288">
        <v>278</v>
      </c>
      <c r="B288" t="s">
        <v>332</v>
      </c>
      <c r="C288">
        <v>3</v>
      </c>
      <c r="D288">
        <v>41</v>
      </c>
      <c r="E288" t="s">
        <v>282</v>
      </c>
      <c r="F288" t="s">
        <v>333</v>
      </c>
      <c r="G288">
        <v>425</v>
      </c>
      <c r="H288">
        <v>349</v>
      </c>
      <c r="I288">
        <v>56</v>
      </c>
      <c r="J288">
        <v>22</v>
      </c>
      <c r="K288">
        <v>1415</v>
      </c>
      <c r="L288" s="7">
        <v>0.60212014134275615</v>
      </c>
      <c r="M288" s="8">
        <f t="shared" si="46"/>
        <v>0.36188137117382874</v>
      </c>
      <c r="N288">
        <f t="shared" si="46"/>
        <v>2.5390229890558795</v>
      </c>
      <c r="O288">
        <f t="shared" si="46"/>
        <v>2.0247183939203155</v>
      </c>
      <c r="P288">
        <f t="shared" si="46"/>
        <v>-0.20283298102854402</v>
      </c>
      <c r="Q288">
        <f t="shared" si="46"/>
        <v>0.52101218142482231</v>
      </c>
      <c r="R288" s="9">
        <f t="shared" si="46"/>
        <v>1.3480082414706791</v>
      </c>
      <c r="S288">
        <f t="shared" si="39"/>
        <v>5.5781193501019244</v>
      </c>
      <c r="T288">
        <f t="shared" si="40"/>
        <v>13.090761604868431</v>
      </c>
      <c r="U288">
        <f t="shared" si="41"/>
        <v>23.704756078045602</v>
      </c>
      <c r="V288" s="8">
        <f t="shared" si="42"/>
        <v>5.5781193501019244</v>
      </c>
      <c r="W288">
        <f t="shared" si="43"/>
        <v>1</v>
      </c>
      <c r="X288" t="str">
        <f t="shared" si="44"/>
        <v>027-064</v>
      </c>
      <c r="Y288" t="str">
        <f t="shared" si="45"/>
        <v>028-015</v>
      </c>
    </row>
    <row r="289" spans="1:25" x14ac:dyDescent="0.35">
      <c r="A289">
        <v>279</v>
      </c>
      <c r="B289" t="s">
        <v>332</v>
      </c>
      <c r="C289">
        <v>3</v>
      </c>
      <c r="D289">
        <v>41</v>
      </c>
      <c r="E289" t="s">
        <v>283</v>
      </c>
      <c r="F289" t="s">
        <v>333</v>
      </c>
      <c r="G289">
        <v>566</v>
      </c>
      <c r="H289">
        <v>589</v>
      </c>
      <c r="I289">
        <v>126</v>
      </c>
      <c r="J289">
        <v>42</v>
      </c>
      <c r="K289">
        <v>2392</v>
      </c>
      <c r="L289" s="7">
        <v>0.55309364548494988</v>
      </c>
      <c r="M289" s="8">
        <f t="shared" si="46"/>
        <v>1.075487839745098</v>
      </c>
      <c r="N289">
        <f t="shared" si="46"/>
        <v>5.0033259803192296</v>
      </c>
      <c r="O289">
        <f t="shared" si="46"/>
        <v>5.6825931102886935</v>
      </c>
      <c r="P289">
        <f t="shared" si="46"/>
        <v>0.91105500384064042</v>
      </c>
      <c r="Q289">
        <f t="shared" si="46"/>
        <v>2.19852534423678</v>
      </c>
      <c r="R289" s="9">
        <f t="shared" si="46"/>
        <v>0.91319069169569811</v>
      </c>
      <c r="S289">
        <f t="shared" si="39"/>
        <v>39.972441787020152</v>
      </c>
      <c r="T289">
        <f t="shared" si="40"/>
        <v>62.011586829925868</v>
      </c>
      <c r="U289">
        <f t="shared" si="41"/>
        <v>89.547816871507663</v>
      </c>
      <c r="V289" s="8">
        <f t="shared" si="42"/>
        <v>39.972441787020152</v>
      </c>
      <c r="W289">
        <f t="shared" si="43"/>
        <v>1</v>
      </c>
      <c r="X289" t="str">
        <f t="shared" si="44"/>
        <v>027-065</v>
      </c>
      <c r="Y289" t="str">
        <f t="shared" si="45"/>
        <v>028-015</v>
      </c>
    </row>
    <row r="290" spans="1:25" x14ac:dyDescent="0.35">
      <c r="A290">
        <v>280</v>
      </c>
      <c r="B290" t="s">
        <v>332</v>
      </c>
      <c r="C290">
        <v>3</v>
      </c>
      <c r="D290">
        <v>41</v>
      </c>
      <c r="E290" t="s">
        <v>284</v>
      </c>
      <c r="F290" t="s">
        <v>333</v>
      </c>
      <c r="G290">
        <v>408</v>
      </c>
      <c r="H290">
        <v>472</v>
      </c>
      <c r="I290">
        <v>103</v>
      </c>
      <c r="J290">
        <v>50</v>
      </c>
      <c r="K290">
        <v>1799</v>
      </c>
      <c r="L290" s="7">
        <v>0.57420789327404109</v>
      </c>
      <c r="M290" s="8">
        <f t="shared" si="46"/>
        <v>0.27584371184254092</v>
      </c>
      <c r="N290">
        <f t="shared" si="46"/>
        <v>3.8019782720783466</v>
      </c>
      <c r="O290">
        <f t="shared" si="46"/>
        <v>4.4807199891962268</v>
      </c>
      <c r="P290">
        <f t="shared" si="46"/>
        <v>1.3566101977883143</v>
      </c>
      <c r="Q290">
        <f t="shared" si="46"/>
        <v>1.1803418175760934</v>
      </c>
      <c r="R290" s="9">
        <f t="shared" si="46"/>
        <v>1.1004536263264346</v>
      </c>
      <c r="S290">
        <f t="shared" si="39"/>
        <v>20.720755225757273</v>
      </c>
      <c r="T290">
        <f t="shared" si="40"/>
        <v>37.574412344533961</v>
      </c>
      <c r="U290">
        <f t="shared" si="41"/>
        <v>57.789818132326353</v>
      </c>
      <c r="V290" s="8">
        <f t="shared" si="42"/>
        <v>20.720755225757273</v>
      </c>
      <c r="W290">
        <f t="shared" si="43"/>
        <v>1</v>
      </c>
      <c r="X290" t="str">
        <f t="shared" si="44"/>
        <v>027-066</v>
      </c>
      <c r="Y290" t="str">
        <f t="shared" si="45"/>
        <v>028-015</v>
      </c>
    </row>
    <row r="291" spans="1:25" x14ac:dyDescent="0.35">
      <c r="A291">
        <v>281</v>
      </c>
      <c r="B291" t="s">
        <v>332</v>
      </c>
      <c r="C291">
        <v>3</v>
      </c>
      <c r="D291">
        <v>41</v>
      </c>
      <c r="E291" t="s">
        <v>285</v>
      </c>
      <c r="F291" t="s">
        <v>333</v>
      </c>
      <c r="G291">
        <v>423</v>
      </c>
      <c r="H291">
        <v>276</v>
      </c>
      <c r="I291">
        <v>60</v>
      </c>
      <c r="J291">
        <v>8</v>
      </c>
      <c r="K291">
        <v>1743</v>
      </c>
      <c r="L291" s="7">
        <v>0.4400458978772232</v>
      </c>
      <c r="M291" s="8">
        <f t="shared" si="46"/>
        <v>0.35175929360544195</v>
      </c>
      <c r="N291">
        <f t="shared" si="46"/>
        <v>1.7894641625466103</v>
      </c>
      <c r="O291">
        <f t="shared" si="46"/>
        <v>2.2337398062842229</v>
      </c>
      <c r="P291">
        <f t="shared" si="46"/>
        <v>-0.98255457043697314</v>
      </c>
      <c r="Q291">
        <f t="shared" si="46"/>
        <v>1.0841895789706997</v>
      </c>
      <c r="R291" s="9">
        <f t="shared" si="46"/>
        <v>-8.9433374379492003E-2</v>
      </c>
      <c r="S291">
        <f t="shared" si="39"/>
        <v>5.3844775538787628</v>
      </c>
      <c r="T291">
        <f t="shared" si="40"/>
        <v>10.016949581376144</v>
      </c>
      <c r="U291">
        <f t="shared" si="41"/>
        <v>20.173276936542951</v>
      </c>
      <c r="V291" s="8">
        <f t="shared" si="42"/>
        <v>5.3844775538787628</v>
      </c>
      <c r="W291">
        <f t="shared" si="43"/>
        <v>1</v>
      </c>
      <c r="X291" t="str">
        <f t="shared" si="44"/>
        <v>027-067</v>
      </c>
      <c r="Y291" t="str">
        <f t="shared" si="45"/>
        <v>028-015</v>
      </c>
    </row>
    <row r="292" spans="1:25" x14ac:dyDescent="0.35">
      <c r="A292">
        <v>282</v>
      </c>
      <c r="B292" t="s">
        <v>332</v>
      </c>
      <c r="C292">
        <v>7</v>
      </c>
      <c r="D292">
        <v>41</v>
      </c>
      <c r="E292" t="s">
        <v>286</v>
      </c>
      <c r="F292" t="s">
        <v>333</v>
      </c>
      <c r="G292">
        <v>293</v>
      </c>
      <c r="H292">
        <v>151</v>
      </c>
      <c r="I292">
        <v>10</v>
      </c>
      <c r="J292">
        <v>20</v>
      </c>
      <c r="K292">
        <v>1145</v>
      </c>
      <c r="L292" s="7">
        <v>0.41397379912663756</v>
      </c>
      <c r="M292" s="8">
        <f t="shared" si="46"/>
        <v>-0.30617574833969996</v>
      </c>
      <c r="N292">
        <f t="shared" si="46"/>
        <v>0.50597302126361532</v>
      </c>
      <c r="O292">
        <f t="shared" si="46"/>
        <v>-0.37902784826461922</v>
      </c>
      <c r="P292">
        <f t="shared" si="46"/>
        <v>-0.31422177951546248</v>
      </c>
      <c r="Q292">
        <f t="shared" si="46"/>
        <v>5.7421031005959827E-2</v>
      </c>
      <c r="R292" s="9">
        <f t="shared" si="46"/>
        <v>-0.32066764674317583</v>
      </c>
      <c r="S292">
        <f t="shared" si="39"/>
        <v>5.7266840466854108</v>
      </c>
      <c r="T292">
        <f t="shared" si="40"/>
        <v>0.94960267686590982</v>
      </c>
      <c r="U292">
        <f t="shared" si="41"/>
        <v>2.6220992554461136</v>
      </c>
      <c r="V292" s="8">
        <f t="shared" si="42"/>
        <v>0.94960267686590982</v>
      </c>
      <c r="W292">
        <f t="shared" si="43"/>
        <v>2</v>
      </c>
      <c r="X292" t="str">
        <f t="shared" si="44"/>
        <v>028-001</v>
      </c>
      <c r="Y292" t="str">
        <f t="shared" si="45"/>
        <v>016-006</v>
      </c>
    </row>
    <row r="293" spans="1:25" x14ac:dyDescent="0.35">
      <c r="A293">
        <v>283</v>
      </c>
      <c r="B293" t="s">
        <v>332</v>
      </c>
      <c r="C293">
        <v>7</v>
      </c>
      <c r="D293">
        <v>41</v>
      </c>
      <c r="E293" t="s">
        <v>287</v>
      </c>
      <c r="F293" t="s">
        <v>333</v>
      </c>
      <c r="G293">
        <v>513</v>
      </c>
      <c r="H293">
        <v>315</v>
      </c>
      <c r="I293">
        <v>33</v>
      </c>
      <c r="J293">
        <v>25</v>
      </c>
      <c r="K293">
        <v>1885</v>
      </c>
      <c r="L293" s="7">
        <v>0.470026525198939</v>
      </c>
      <c r="M293" s="8">
        <f t="shared" si="46"/>
        <v>0.80725278418284785</v>
      </c>
      <c r="N293">
        <f t="shared" si="46"/>
        <v>2.1899133986269046</v>
      </c>
      <c r="O293">
        <f t="shared" si="46"/>
        <v>0.82284527282784814</v>
      </c>
      <c r="P293">
        <f t="shared" si="46"/>
        <v>-3.5749783298166353E-2</v>
      </c>
      <c r="Q293">
        <f t="shared" si="46"/>
        <v>1.328004184005805</v>
      </c>
      <c r="R293" s="9">
        <f t="shared" si="46"/>
        <v>0.17646576209060177</v>
      </c>
      <c r="S293">
        <f t="shared" si="39"/>
        <v>3.1132031175285988</v>
      </c>
      <c r="T293">
        <f t="shared" si="40"/>
        <v>6.1581183643578159</v>
      </c>
      <c r="U293">
        <f t="shared" si="41"/>
        <v>18.345034680650276</v>
      </c>
      <c r="V293" s="8">
        <f t="shared" si="42"/>
        <v>3.1132031175285988</v>
      </c>
      <c r="W293">
        <f t="shared" si="43"/>
        <v>1</v>
      </c>
      <c r="X293" t="str">
        <f t="shared" si="44"/>
        <v>028-002</v>
      </c>
      <c r="Y293" t="str">
        <f t="shared" si="45"/>
        <v>028-015</v>
      </c>
    </row>
    <row r="294" spans="1:25" x14ac:dyDescent="0.35">
      <c r="A294">
        <v>284</v>
      </c>
      <c r="B294" t="s">
        <v>332</v>
      </c>
      <c r="C294">
        <v>7</v>
      </c>
      <c r="D294">
        <v>41</v>
      </c>
      <c r="E294" t="s">
        <v>288</v>
      </c>
      <c r="F294" t="s">
        <v>333</v>
      </c>
      <c r="G294">
        <v>112</v>
      </c>
      <c r="H294">
        <v>51</v>
      </c>
      <c r="I294">
        <v>0</v>
      </c>
      <c r="J294">
        <v>1</v>
      </c>
      <c r="K294">
        <v>400</v>
      </c>
      <c r="L294" s="7">
        <v>0.41</v>
      </c>
      <c r="M294" s="8">
        <f t="shared" si="46"/>
        <v>-1.2222237682787052</v>
      </c>
      <c r="N294">
        <f t="shared" si="46"/>
        <v>-0.52081989176278065</v>
      </c>
      <c r="O294">
        <f t="shared" si="46"/>
        <v>-0.90158137917438763</v>
      </c>
      <c r="P294">
        <f t="shared" si="46"/>
        <v>-1.3724153651411877</v>
      </c>
      <c r="Q294">
        <f t="shared" si="46"/>
        <v>-1.2217471432979383</v>
      </c>
      <c r="R294" s="9">
        <f t="shared" si="46"/>
        <v>-0.3559113974806129</v>
      </c>
      <c r="S294">
        <f t="shared" si="39"/>
        <v>18.746649527899066</v>
      </c>
      <c r="T294">
        <f t="shared" si="40"/>
        <v>8.9201506845543594</v>
      </c>
      <c r="U294">
        <f t="shared" si="41"/>
        <v>1.0365105788578901</v>
      </c>
      <c r="V294" s="8">
        <f t="shared" si="42"/>
        <v>1.0365105788578901</v>
      </c>
      <c r="W294">
        <f t="shared" si="43"/>
        <v>3</v>
      </c>
      <c r="X294" t="str">
        <f t="shared" si="44"/>
        <v>028-003</v>
      </c>
      <c r="Y294" t="str">
        <f t="shared" si="45"/>
        <v>016-011</v>
      </c>
    </row>
    <row r="295" spans="1:25" x14ac:dyDescent="0.35">
      <c r="A295">
        <v>285</v>
      </c>
      <c r="B295" t="s">
        <v>332</v>
      </c>
      <c r="C295">
        <v>7</v>
      </c>
      <c r="D295">
        <v>41</v>
      </c>
      <c r="E295" t="s">
        <v>289</v>
      </c>
      <c r="F295" t="s">
        <v>333</v>
      </c>
      <c r="G295">
        <v>189</v>
      </c>
      <c r="H295">
        <v>71</v>
      </c>
      <c r="I295">
        <v>5</v>
      </c>
      <c r="J295">
        <v>7</v>
      </c>
      <c r="K295">
        <v>567</v>
      </c>
      <c r="L295" s="7">
        <v>0.47971781305114636</v>
      </c>
      <c r="M295" s="8">
        <f t="shared" si="46"/>
        <v>-0.83252378189581344</v>
      </c>
      <c r="N295">
        <f t="shared" si="46"/>
        <v>-0.31546130915750148</v>
      </c>
      <c r="O295">
        <f t="shared" si="46"/>
        <v>-0.64030461371950342</v>
      </c>
      <c r="P295">
        <f t="shared" si="46"/>
        <v>-1.0382489696804322</v>
      </c>
      <c r="Q295">
        <f t="shared" si="46"/>
        <v>-0.93500743174256795</v>
      </c>
      <c r="R295" s="9">
        <f t="shared" si="46"/>
        <v>0.26241810203108462</v>
      </c>
      <c r="S295">
        <f t="shared" si="39"/>
        <v>13.008303020244682</v>
      </c>
      <c r="T295">
        <f t="shared" si="40"/>
        <v>5.8574695788189546</v>
      </c>
      <c r="U295">
        <f t="shared" si="41"/>
        <v>0.619321082039193</v>
      </c>
      <c r="V295" s="8">
        <f t="shared" si="42"/>
        <v>0.619321082039193</v>
      </c>
      <c r="W295">
        <f t="shared" si="43"/>
        <v>3</v>
      </c>
      <c r="X295" t="str">
        <f t="shared" si="44"/>
        <v>028-004</v>
      </c>
      <c r="Y295" t="str">
        <f t="shared" si="45"/>
        <v>016-011</v>
      </c>
    </row>
    <row r="296" spans="1:25" x14ac:dyDescent="0.35">
      <c r="A296">
        <v>286</v>
      </c>
      <c r="B296" t="s">
        <v>332</v>
      </c>
      <c r="C296">
        <v>7</v>
      </c>
      <c r="D296">
        <v>41</v>
      </c>
      <c r="E296" t="s">
        <v>290</v>
      </c>
      <c r="F296" t="s">
        <v>333</v>
      </c>
      <c r="G296">
        <v>411</v>
      </c>
      <c r="H296">
        <v>234</v>
      </c>
      <c r="I296">
        <v>13</v>
      </c>
      <c r="J296">
        <v>10</v>
      </c>
      <c r="K296">
        <v>1490</v>
      </c>
      <c r="L296" s="7">
        <v>0.4483221476510067</v>
      </c>
      <c r="M296" s="8">
        <f t="shared" si="46"/>
        <v>0.29102682819512116</v>
      </c>
      <c r="N296">
        <f t="shared" si="46"/>
        <v>1.358211139075524</v>
      </c>
      <c r="O296">
        <f t="shared" si="46"/>
        <v>-0.22226178899168869</v>
      </c>
      <c r="P296">
        <f t="shared" si="46"/>
        <v>-0.87116577195005462</v>
      </c>
      <c r="Q296">
        <f t="shared" si="46"/>
        <v>0.64978750098561744</v>
      </c>
      <c r="R296" s="9">
        <f t="shared" si="46"/>
        <v>-1.6031052125019034E-2</v>
      </c>
      <c r="S296">
        <f t="shared" si="39"/>
        <v>5.3558055666765707</v>
      </c>
      <c r="T296">
        <f t="shared" si="40"/>
        <v>2.777224589590281</v>
      </c>
      <c r="U296">
        <f t="shared" si="41"/>
        <v>7.9546811711833918</v>
      </c>
      <c r="V296" s="8">
        <f t="shared" si="42"/>
        <v>2.777224589590281</v>
      </c>
      <c r="W296">
        <f t="shared" si="43"/>
        <v>2</v>
      </c>
      <c r="X296" t="str">
        <f t="shared" si="44"/>
        <v>028-005</v>
      </c>
      <c r="Y296" t="str">
        <f t="shared" si="45"/>
        <v>016-006</v>
      </c>
    </row>
    <row r="297" spans="1:25" x14ac:dyDescent="0.35">
      <c r="A297">
        <v>287</v>
      </c>
      <c r="B297" t="s">
        <v>332</v>
      </c>
      <c r="C297">
        <v>7</v>
      </c>
      <c r="D297">
        <v>41</v>
      </c>
      <c r="E297" t="s">
        <v>291</v>
      </c>
      <c r="F297" t="s">
        <v>333</v>
      </c>
      <c r="G297">
        <v>578</v>
      </c>
      <c r="H297">
        <v>308</v>
      </c>
      <c r="I297">
        <v>15</v>
      </c>
      <c r="J297">
        <v>34</v>
      </c>
      <c r="K297">
        <v>2064</v>
      </c>
      <c r="L297" s="7">
        <v>0.45300387596899228</v>
      </c>
      <c r="M297" s="8">
        <f t="shared" si="46"/>
        <v>1.1362203051554187</v>
      </c>
      <c r="N297">
        <f t="shared" si="46"/>
        <v>2.1180378947150569</v>
      </c>
      <c r="O297">
        <f t="shared" si="46"/>
        <v>-0.11775108280973501</v>
      </c>
      <c r="P297">
        <f t="shared" si="46"/>
        <v>0.46549980989296663</v>
      </c>
      <c r="Q297">
        <f t="shared" si="46"/>
        <v>1.6353479466909027</v>
      </c>
      <c r="R297" s="9">
        <f t="shared" si="46"/>
        <v>2.5491345107751934E-2</v>
      </c>
      <c r="S297">
        <f t="shared" si="39"/>
        <v>4.8068817076748296</v>
      </c>
      <c r="T297">
        <f t="shared" si="40"/>
        <v>5.8935767163853381</v>
      </c>
      <c r="U297">
        <f t="shared" si="41"/>
        <v>19.153983732113417</v>
      </c>
      <c r="V297" s="8">
        <f t="shared" si="42"/>
        <v>4.8068817076748296</v>
      </c>
      <c r="W297">
        <f t="shared" si="43"/>
        <v>1</v>
      </c>
      <c r="X297" t="str">
        <f t="shared" si="44"/>
        <v>028-006</v>
      </c>
      <c r="Y297" t="str">
        <f t="shared" si="45"/>
        <v>028-015</v>
      </c>
    </row>
    <row r="298" spans="1:25" x14ac:dyDescent="0.35">
      <c r="A298">
        <v>288</v>
      </c>
      <c r="B298" t="s">
        <v>332</v>
      </c>
      <c r="C298">
        <v>7</v>
      </c>
      <c r="D298">
        <v>41</v>
      </c>
      <c r="E298" t="s">
        <v>292</v>
      </c>
      <c r="F298" t="s">
        <v>333</v>
      </c>
      <c r="G298">
        <v>342</v>
      </c>
      <c r="H298">
        <v>97</v>
      </c>
      <c r="I298">
        <v>10</v>
      </c>
      <c r="J298">
        <v>21</v>
      </c>
      <c r="K298">
        <v>976</v>
      </c>
      <c r="L298" s="7">
        <v>0.48155737704918034</v>
      </c>
      <c r="M298" s="8">
        <f t="shared" si="46"/>
        <v>-5.8184847914223396E-2</v>
      </c>
      <c r="N298">
        <f t="shared" si="46"/>
        <v>-4.8495151770638519E-2</v>
      </c>
      <c r="O298">
        <f t="shared" si="46"/>
        <v>-0.37902784826461922</v>
      </c>
      <c r="P298">
        <f t="shared" si="46"/>
        <v>-0.25852738027200323</v>
      </c>
      <c r="Q298">
        <f t="shared" si="46"/>
        <v>-0.23275268907103186</v>
      </c>
      <c r="R298" s="9">
        <f t="shared" si="46"/>
        <v>0.27873325358911794</v>
      </c>
      <c r="S298">
        <f t="shared" si="39"/>
        <v>5.8206575984652407</v>
      </c>
      <c r="T298">
        <f t="shared" si="40"/>
        <v>1.4707904237772289</v>
      </c>
      <c r="U298">
        <f t="shared" si="41"/>
        <v>1.8051921649269456</v>
      </c>
      <c r="V298" s="8">
        <f t="shared" si="42"/>
        <v>1.4707904237772289</v>
      </c>
      <c r="W298">
        <f t="shared" si="43"/>
        <v>2</v>
      </c>
      <c r="X298" t="str">
        <f t="shared" si="44"/>
        <v>028-007</v>
      </c>
      <c r="Y298" t="str">
        <f t="shared" si="45"/>
        <v>016-006</v>
      </c>
    </row>
    <row r="299" spans="1:25" x14ac:dyDescent="0.35">
      <c r="A299">
        <v>289</v>
      </c>
      <c r="B299" t="s">
        <v>332</v>
      </c>
      <c r="C299">
        <v>7</v>
      </c>
      <c r="D299">
        <v>41</v>
      </c>
      <c r="E299" t="s">
        <v>293</v>
      </c>
      <c r="F299" t="s">
        <v>333</v>
      </c>
      <c r="G299">
        <v>332</v>
      </c>
      <c r="H299">
        <v>178</v>
      </c>
      <c r="I299">
        <v>28</v>
      </c>
      <c r="J299">
        <v>13</v>
      </c>
      <c r="K299">
        <v>1291</v>
      </c>
      <c r="L299" s="7">
        <v>0.42680092951200621</v>
      </c>
      <c r="M299" s="8">
        <f t="shared" si="46"/>
        <v>-0.10879523575615739</v>
      </c>
      <c r="N299">
        <f t="shared" si="46"/>
        <v>0.78320710778074221</v>
      </c>
      <c r="O299">
        <f t="shared" si="46"/>
        <v>0.56156850737296393</v>
      </c>
      <c r="P299">
        <f t="shared" si="46"/>
        <v>-0.70408257421967702</v>
      </c>
      <c r="Q299">
        <f t="shared" si="46"/>
        <v>0.30810365308430765</v>
      </c>
      <c r="R299" s="9">
        <f t="shared" si="46"/>
        <v>-0.20690341972220408</v>
      </c>
      <c r="S299">
        <f t="shared" si="39"/>
        <v>3.6863669320892933</v>
      </c>
      <c r="T299">
        <f t="shared" si="40"/>
        <v>1.9076787323008106</v>
      </c>
      <c r="U299">
        <f t="shared" si="41"/>
        <v>5.6470813097987405</v>
      </c>
      <c r="V299" s="8">
        <f t="shared" si="42"/>
        <v>1.9076787323008106</v>
      </c>
      <c r="W299">
        <f t="shared" si="43"/>
        <v>2</v>
      </c>
      <c r="X299" t="str">
        <f t="shared" si="44"/>
        <v>028-008</v>
      </c>
      <c r="Y299" t="str">
        <f t="shared" si="45"/>
        <v>016-006</v>
      </c>
    </row>
    <row r="300" spans="1:25" x14ac:dyDescent="0.35">
      <c r="A300">
        <v>290</v>
      </c>
      <c r="B300" t="s">
        <v>332</v>
      </c>
      <c r="C300">
        <v>7</v>
      </c>
      <c r="D300">
        <v>41</v>
      </c>
      <c r="E300" t="s">
        <v>294</v>
      </c>
      <c r="F300" t="s">
        <v>333</v>
      </c>
      <c r="G300">
        <v>488</v>
      </c>
      <c r="H300">
        <v>131</v>
      </c>
      <c r="I300">
        <v>17</v>
      </c>
      <c r="J300">
        <v>38</v>
      </c>
      <c r="K300">
        <v>1628</v>
      </c>
      <c r="L300" s="7">
        <v>0.41400491400491402</v>
      </c>
      <c r="M300" s="8">
        <f t="shared" si="46"/>
        <v>0.68072681457801287</v>
      </c>
      <c r="N300">
        <f t="shared" si="46"/>
        <v>0.30061443865833615</v>
      </c>
      <c r="O300">
        <f t="shared" si="46"/>
        <v>-1.3240376627781323E-2</v>
      </c>
      <c r="P300">
        <f t="shared" si="46"/>
        <v>0.6882774068668035</v>
      </c>
      <c r="Q300">
        <f t="shared" si="46"/>
        <v>0.88673408897748041</v>
      </c>
      <c r="R300" s="9">
        <f t="shared" si="46"/>
        <v>-0.32039168789894285</v>
      </c>
      <c r="S300">
        <f t="shared" si="39"/>
        <v>2.3514808814262707</v>
      </c>
      <c r="T300">
        <f t="shared" si="40"/>
        <v>0.56361592713388975</v>
      </c>
      <c r="U300">
        <f t="shared" si="41"/>
        <v>8.2576724412438978</v>
      </c>
      <c r="V300" s="8">
        <f t="shared" si="42"/>
        <v>0.56361592713388975</v>
      </c>
      <c r="W300">
        <f t="shared" si="43"/>
        <v>2</v>
      </c>
      <c r="X300" t="str">
        <f t="shared" si="44"/>
        <v>028-009</v>
      </c>
      <c r="Y300" t="str">
        <f t="shared" si="45"/>
        <v>016-006</v>
      </c>
    </row>
    <row r="301" spans="1:25" x14ac:dyDescent="0.35">
      <c r="A301">
        <v>291</v>
      </c>
      <c r="B301" t="s">
        <v>332</v>
      </c>
      <c r="C301">
        <v>7</v>
      </c>
      <c r="D301">
        <v>41</v>
      </c>
      <c r="E301" t="s">
        <v>295</v>
      </c>
      <c r="F301" t="s">
        <v>333</v>
      </c>
      <c r="G301">
        <v>481</v>
      </c>
      <c r="H301">
        <v>382</v>
      </c>
      <c r="I301">
        <v>15</v>
      </c>
      <c r="J301">
        <v>15</v>
      </c>
      <c r="K301">
        <v>1761</v>
      </c>
      <c r="L301" s="7">
        <v>0.50709823963657008</v>
      </c>
      <c r="M301" s="8">
        <f t="shared" si="46"/>
        <v>0.64529954308865911</v>
      </c>
      <c r="N301">
        <f t="shared" si="46"/>
        <v>2.8778646503545899</v>
      </c>
      <c r="O301">
        <f t="shared" si="46"/>
        <v>-0.11775108280973501</v>
      </c>
      <c r="P301">
        <f t="shared" si="46"/>
        <v>-0.59269377573275861</v>
      </c>
      <c r="Q301">
        <f t="shared" si="46"/>
        <v>1.1150956556652905</v>
      </c>
      <c r="R301" s="9">
        <f t="shared" si="46"/>
        <v>0.50525597553927326</v>
      </c>
      <c r="S301">
        <f t="shared" si="39"/>
        <v>8.0769319861372537</v>
      </c>
      <c r="T301">
        <f t="shared" si="40"/>
        <v>9.0858928546216244</v>
      </c>
      <c r="U301">
        <f t="shared" si="41"/>
        <v>19.380496309306295</v>
      </c>
      <c r="V301" s="8">
        <f t="shared" si="42"/>
        <v>8.0769319861372537</v>
      </c>
      <c r="W301">
        <f t="shared" si="43"/>
        <v>1</v>
      </c>
      <c r="X301" t="str">
        <f t="shared" si="44"/>
        <v>028-010</v>
      </c>
      <c r="Y301" t="str">
        <f t="shared" si="45"/>
        <v>028-015</v>
      </c>
    </row>
    <row r="302" spans="1:25" x14ac:dyDescent="0.35">
      <c r="A302">
        <v>292</v>
      </c>
      <c r="B302" t="s">
        <v>332</v>
      </c>
      <c r="C302">
        <v>7</v>
      </c>
      <c r="D302">
        <v>41</v>
      </c>
      <c r="E302" t="s">
        <v>296</v>
      </c>
      <c r="F302" t="s">
        <v>333</v>
      </c>
      <c r="G302">
        <v>480</v>
      </c>
      <c r="H302">
        <v>361</v>
      </c>
      <c r="I302">
        <v>44</v>
      </c>
      <c r="J302">
        <v>21</v>
      </c>
      <c r="K302">
        <v>1771</v>
      </c>
      <c r="L302" s="7">
        <v>0.51157538114059853</v>
      </c>
      <c r="M302" s="8">
        <f t="shared" si="46"/>
        <v>0.64023850430446572</v>
      </c>
      <c r="N302">
        <f t="shared" si="46"/>
        <v>2.6622381386190468</v>
      </c>
      <c r="O302">
        <f t="shared" si="46"/>
        <v>1.3976541568285934</v>
      </c>
      <c r="P302">
        <f t="shared" si="46"/>
        <v>-0.25852738027200323</v>
      </c>
      <c r="Q302">
        <f t="shared" si="46"/>
        <v>1.1322656982733965</v>
      </c>
      <c r="R302" s="9">
        <f t="shared" si="46"/>
        <v>0.54496388581749788</v>
      </c>
      <c r="S302">
        <f t="shared" si="39"/>
        <v>4.6572150822133755</v>
      </c>
      <c r="T302">
        <f t="shared" si="40"/>
        <v>9.9008964703759901</v>
      </c>
      <c r="U302">
        <f t="shared" si="41"/>
        <v>22.298947201481408</v>
      </c>
      <c r="V302" s="8">
        <f t="shared" si="42"/>
        <v>4.6572150822133755</v>
      </c>
      <c r="W302">
        <f t="shared" si="43"/>
        <v>1</v>
      </c>
      <c r="X302" t="str">
        <f t="shared" si="44"/>
        <v>028-011</v>
      </c>
      <c r="Y302" t="str">
        <f t="shared" si="45"/>
        <v>028-015</v>
      </c>
    </row>
    <row r="303" spans="1:25" x14ac:dyDescent="0.35">
      <c r="A303">
        <v>293</v>
      </c>
      <c r="B303" t="s">
        <v>332</v>
      </c>
      <c r="C303">
        <v>7</v>
      </c>
      <c r="D303">
        <v>41</v>
      </c>
      <c r="E303" t="s">
        <v>297</v>
      </c>
      <c r="F303" t="s">
        <v>333</v>
      </c>
      <c r="G303">
        <v>316</v>
      </c>
      <c r="H303">
        <v>205</v>
      </c>
      <c r="I303">
        <v>7</v>
      </c>
      <c r="J303">
        <v>23</v>
      </c>
      <c r="K303">
        <v>1031</v>
      </c>
      <c r="L303" s="7">
        <v>0.53443258971871965</v>
      </c>
      <c r="M303" s="8">
        <f t="shared" si="46"/>
        <v>-0.18977185630325177</v>
      </c>
      <c r="N303">
        <f t="shared" si="46"/>
        <v>1.0604411942978691</v>
      </c>
      <c r="O303">
        <f t="shared" si="46"/>
        <v>-0.53579390753754974</v>
      </c>
      <c r="P303">
        <f t="shared" si="46"/>
        <v>-0.14713858178508479</v>
      </c>
      <c r="Q303">
        <f t="shared" si="46"/>
        <v>-0.13831745472644877</v>
      </c>
      <c r="R303" s="9">
        <f t="shared" si="46"/>
        <v>0.74768519507565911</v>
      </c>
      <c r="S303">
        <f t="shared" si="39"/>
        <v>5.6353320267783245</v>
      </c>
      <c r="T303">
        <f t="shared" si="40"/>
        <v>2.8325550155334511</v>
      </c>
      <c r="U303">
        <f t="shared" si="41"/>
        <v>4.9753878765630919</v>
      </c>
      <c r="V303" s="8">
        <f t="shared" si="42"/>
        <v>2.8325550155334511</v>
      </c>
      <c r="W303">
        <f t="shared" si="43"/>
        <v>2</v>
      </c>
      <c r="X303" t="str">
        <f t="shared" si="44"/>
        <v>028-012</v>
      </c>
      <c r="Y303" t="str">
        <f t="shared" si="45"/>
        <v>016-006</v>
      </c>
    </row>
    <row r="304" spans="1:25" x14ac:dyDescent="0.35">
      <c r="A304">
        <v>294</v>
      </c>
      <c r="B304" t="s">
        <v>332</v>
      </c>
      <c r="C304">
        <v>7</v>
      </c>
      <c r="D304" t="s">
        <v>334</v>
      </c>
      <c r="E304" t="s">
        <v>298</v>
      </c>
      <c r="F304" t="s">
        <v>333</v>
      </c>
      <c r="G304">
        <v>276</v>
      </c>
      <c r="H304">
        <v>183</v>
      </c>
      <c r="I304">
        <v>50</v>
      </c>
      <c r="J304">
        <v>66</v>
      </c>
      <c r="K304">
        <v>1159</v>
      </c>
      <c r="L304" s="7">
        <v>0.49611734253666956</v>
      </c>
      <c r="M304" s="8">
        <f t="shared" si="46"/>
        <v>-0.39221340767098772</v>
      </c>
      <c r="N304">
        <f t="shared" si="46"/>
        <v>0.83454675343206208</v>
      </c>
      <c r="O304">
        <f t="shared" si="46"/>
        <v>1.7111862753744544</v>
      </c>
      <c r="P304">
        <f t="shared" si="46"/>
        <v>2.2477205856836617</v>
      </c>
      <c r="Q304">
        <f t="shared" si="46"/>
        <v>8.1459090657308247E-2</v>
      </c>
      <c r="R304" s="9">
        <f t="shared" si="46"/>
        <v>0.40786605019853145</v>
      </c>
      <c r="S304">
        <f t="shared" si="39"/>
        <v>4.0389634381471131</v>
      </c>
      <c r="T304">
        <f t="shared" si="40"/>
        <v>8.6178398116322761</v>
      </c>
      <c r="U304">
        <f t="shared" si="41"/>
        <v>17.462256125869207</v>
      </c>
      <c r="V304" s="8">
        <f t="shared" si="42"/>
        <v>4.0389634381471131</v>
      </c>
      <c r="W304">
        <f t="shared" si="43"/>
        <v>1</v>
      </c>
      <c r="X304" t="str">
        <f t="shared" si="44"/>
        <v>028-013</v>
      </c>
      <c r="Y304" t="str">
        <f t="shared" si="45"/>
        <v>028-015</v>
      </c>
    </row>
    <row r="305" spans="1:25" x14ac:dyDescent="0.35">
      <c r="A305">
        <v>295</v>
      </c>
      <c r="B305" t="s">
        <v>332</v>
      </c>
      <c r="C305">
        <v>7</v>
      </c>
      <c r="D305" t="s">
        <v>334</v>
      </c>
      <c r="E305" t="s">
        <v>299</v>
      </c>
      <c r="F305" t="s">
        <v>333</v>
      </c>
      <c r="G305">
        <v>159</v>
      </c>
      <c r="H305">
        <v>45</v>
      </c>
      <c r="I305">
        <v>3</v>
      </c>
      <c r="J305">
        <v>7</v>
      </c>
      <c r="K305">
        <v>492</v>
      </c>
      <c r="L305" s="7">
        <v>0.43495934959349591</v>
      </c>
      <c r="M305" s="8">
        <f t="shared" si="46"/>
        <v>-0.98435494542161539</v>
      </c>
      <c r="N305">
        <f t="shared" si="46"/>
        <v>-0.58242746654436439</v>
      </c>
      <c r="O305">
        <f t="shared" si="46"/>
        <v>-0.74481531990145711</v>
      </c>
      <c r="P305">
        <f t="shared" si="46"/>
        <v>-1.0382489696804322</v>
      </c>
      <c r="Q305">
        <f t="shared" si="46"/>
        <v>-1.0637827513033631</v>
      </c>
      <c r="R305" s="9">
        <f t="shared" si="46"/>
        <v>-0.13454613275319233</v>
      </c>
      <c r="S305">
        <f t="shared" si="39"/>
        <v>15.255609021785199</v>
      </c>
      <c r="T305">
        <f t="shared" si="40"/>
        <v>6.7175883410913473</v>
      </c>
      <c r="U305">
        <f t="shared" si="41"/>
        <v>0.32949522398730402</v>
      </c>
      <c r="V305" s="8">
        <f t="shared" si="42"/>
        <v>0.32949522398730402</v>
      </c>
      <c r="W305">
        <f t="shared" si="43"/>
        <v>3</v>
      </c>
      <c r="X305" t="str">
        <f t="shared" si="44"/>
        <v>028-014</v>
      </c>
      <c r="Y305" t="str">
        <f t="shared" si="45"/>
        <v>016-011</v>
      </c>
    </row>
    <row r="306" spans="1:25" x14ac:dyDescent="0.35">
      <c r="A306">
        <v>296</v>
      </c>
      <c r="B306" t="s">
        <v>332</v>
      </c>
      <c r="C306">
        <v>7</v>
      </c>
      <c r="D306" t="s">
        <v>334</v>
      </c>
      <c r="E306" t="s">
        <v>300</v>
      </c>
      <c r="F306" t="s">
        <v>333</v>
      </c>
      <c r="G306">
        <v>489</v>
      </c>
      <c r="H306">
        <v>181</v>
      </c>
      <c r="I306">
        <v>41</v>
      </c>
      <c r="J306">
        <v>39</v>
      </c>
      <c r="K306">
        <v>1524</v>
      </c>
      <c r="L306" s="7">
        <v>0.49212598425196852</v>
      </c>
      <c r="M306" s="8">
        <f t="shared" si="46"/>
        <v>0.68578785336220627</v>
      </c>
      <c r="N306">
        <f t="shared" si="46"/>
        <v>0.81401089517153413</v>
      </c>
      <c r="O306">
        <f t="shared" si="46"/>
        <v>1.2408880975556629</v>
      </c>
      <c r="P306">
        <f t="shared" si="46"/>
        <v>0.7439718061102627</v>
      </c>
      <c r="Q306">
        <f t="shared" si="46"/>
        <v>0.70816564585317787</v>
      </c>
      <c r="R306" s="9">
        <f t="shared" si="46"/>
        <v>0.3724665667302175</v>
      </c>
      <c r="S306">
        <f t="shared" si="39"/>
        <v>0</v>
      </c>
      <c r="T306">
        <f t="shared" si="40"/>
        <v>3.2117371474676486</v>
      </c>
      <c r="U306">
        <f t="shared" si="41"/>
        <v>12.811994434617558</v>
      </c>
      <c r="V306" s="8">
        <f t="shared" si="42"/>
        <v>0</v>
      </c>
      <c r="W306">
        <f t="shared" si="43"/>
        <v>1</v>
      </c>
      <c r="X306" t="str">
        <f t="shared" si="44"/>
        <v>028-015</v>
      </c>
      <c r="Y306" t="str">
        <f t="shared" si="45"/>
        <v>028-015</v>
      </c>
    </row>
    <row r="308" spans="1:25" x14ac:dyDescent="0.35">
      <c r="K308" s="4" t="s">
        <v>368</v>
      </c>
      <c r="L308" s="16">
        <f>AVERAGEIF($W$11:$W$306,1,$L$11:$L$306)</f>
        <v>0.52877262241542489</v>
      </c>
    </row>
    <row r="309" spans="1:25" x14ac:dyDescent="0.35">
      <c r="K309" s="4" t="s">
        <v>369</v>
      </c>
      <c r="L309" s="16">
        <f>AVERAGEIF($W$11:$W$306,2,$L$11:$L$306)</f>
        <v>0.41314445067199995</v>
      </c>
    </row>
    <row r="310" spans="1:25" x14ac:dyDescent="0.35">
      <c r="K310" s="4" t="s">
        <v>370</v>
      </c>
      <c r="L310" s="16">
        <f>AVERAGEIF($W$11:$W$306,3,$L$11:$L$306)</f>
        <v>0.43336034598995232</v>
      </c>
    </row>
  </sheetData>
  <autoFilter ref="A10:L306" xr:uid="{00000000-0009-0000-0000-000004000000}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CEC4-AE9D-463A-A809-9BAA889DC2B2}">
  <dimension ref="A1:Y310"/>
  <sheetViews>
    <sheetView topLeftCell="A297" workbookViewId="0">
      <selection activeCell="J310" sqref="J310"/>
    </sheetView>
  </sheetViews>
  <sheetFormatPr defaultRowHeight="14.5" x14ac:dyDescent="0.35"/>
  <cols>
    <col min="3" max="3" width="9.90625" customWidth="1"/>
    <col min="4" max="4" width="10.36328125" customWidth="1"/>
    <col min="8" max="9" width="11.81640625" bestFit="1" customWidth="1"/>
    <col min="10" max="10" width="12.453125" bestFit="1" customWidth="1"/>
    <col min="11" max="11" width="13.08984375" bestFit="1" customWidth="1"/>
    <col min="12" max="12" width="13.08984375" customWidth="1"/>
    <col min="13" max="13" width="19.26953125" bestFit="1" customWidth="1"/>
    <col min="14" max="14" width="9.54296875" customWidth="1"/>
    <col min="15" max="15" width="10.453125" bestFit="1" customWidth="1"/>
    <col min="16" max="16" width="10.08984375" customWidth="1"/>
    <col min="17" max="17" width="9.36328125" customWidth="1"/>
    <col min="18" max="18" width="9.36328125" bestFit="1" customWidth="1"/>
    <col min="23" max="23" width="9.453125" bestFit="1" customWidth="1"/>
    <col min="24" max="24" width="9.7265625" bestFit="1" customWidth="1"/>
  </cols>
  <sheetData>
    <row r="1" spans="1:25" x14ac:dyDescent="0.35"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</row>
    <row r="2" spans="1:25" s="1" customFormat="1" x14ac:dyDescent="0.35">
      <c r="D2" s="1" t="s">
        <v>301</v>
      </c>
      <c r="E2" s="1" t="s">
        <v>302</v>
      </c>
      <c r="F2" s="1" t="s">
        <v>0</v>
      </c>
      <c r="G2" s="1" t="s">
        <v>303</v>
      </c>
      <c r="H2" s="1" t="s">
        <v>304</v>
      </c>
      <c r="I2" s="1" t="s">
        <v>305</v>
      </c>
      <c r="J2" s="1" t="s">
        <v>306</v>
      </c>
      <c r="K2" s="1" t="s">
        <v>307</v>
      </c>
      <c r="L2" s="1" t="s">
        <v>308</v>
      </c>
      <c r="M2" s="1" t="s">
        <v>309</v>
      </c>
    </row>
    <row r="3" spans="1:25" x14ac:dyDescent="0.35">
      <c r="D3">
        <v>1</v>
      </c>
      <c r="E3">
        <v>246</v>
      </c>
      <c r="F3" t="str">
        <f>VLOOKUP(E3,TotalsTable,5)</f>
        <v>027-032</v>
      </c>
      <c r="G3">
        <f t="shared" ref="G3:L5" si="0">VLOOKUP($E3,TotalsTable,G$1)</f>
        <v>1.4016368026517576</v>
      </c>
      <c r="H3">
        <f t="shared" si="0"/>
        <v>1.4582330187815631</v>
      </c>
      <c r="I3">
        <f t="shared" si="0"/>
        <v>0.82494624665314842</v>
      </c>
      <c r="J3">
        <f t="shared" si="0"/>
        <v>0.10286543578799519</v>
      </c>
      <c r="K3">
        <f t="shared" si="0"/>
        <v>1.3769731375496008</v>
      </c>
      <c r="L3">
        <f t="shared" si="0"/>
        <v>0.45650930319574196</v>
      </c>
      <c r="M3">
        <f>COUNTIF($W$11:$W$306,D3)</f>
        <v>71</v>
      </c>
      <c r="N3" s="2" t="s">
        <v>312</v>
      </c>
    </row>
    <row r="4" spans="1:25" x14ac:dyDescent="0.35">
      <c r="D4">
        <v>2</v>
      </c>
      <c r="E4">
        <v>99</v>
      </c>
      <c r="F4" t="str">
        <f>VLOOKUP(E4,TotalsTable,5)</f>
        <v>015-007</v>
      </c>
      <c r="G4">
        <f t="shared" si="0"/>
        <v>-0.18838398381451427</v>
      </c>
      <c r="H4">
        <f t="shared" si="0"/>
        <v>-7.4920893071448828E-3</v>
      </c>
      <c r="I4">
        <f t="shared" si="0"/>
        <v>-0.24202542816915085</v>
      </c>
      <c r="J4">
        <f t="shared" si="0"/>
        <v>0.31046658801467619</v>
      </c>
      <c r="K4">
        <f t="shared" si="0"/>
        <v>-4.775720787137306E-2</v>
      </c>
      <c r="L4">
        <f t="shared" si="0"/>
        <v>-0.2756598524758147</v>
      </c>
      <c r="M4">
        <f>COUNTIF($W$11:$W$306,D4)</f>
        <v>127</v>
      </c>
      <c r="N4" s="2" t="s">
        <v>335</v>
      </c>
    </row>
    <row r="5" spans="1:25" ht="15" thickBot="1" x14ac:dyDescent="0.4">
      <c r="D5">
        <v>3</v>
      </c>
      <c r="E5">
        <v>218</v>
      </c>
      <c r="F5" t="str">
        <f>VLOOKUP(E5,TotalsTable,5)</f>
        <v>027-004</v>
      </c>
      <c r="G5">
        <f t="shared" si="0"/>
        <v>-0.90943992186317235</v>
      </c>
      <c r="H5">
        <f t="shared" si="0"/>
        <v>-0.80846454614372509</v>
      </c>
      <c r="I5">
        <f t="shared" si="0"/>
        <v>-0.64849082810145531</v>
      </c>
      <c r="J5">
        <f t="shared" si="0"/>
        <v>-1.2119418616476514</v>
      </c>
      <c r="K5">
        <f t="shared" si="0"/>
        <v>-1.0687651966843501</v>
      </c>
      <c r="L5">
        <f t="shared" si="0"/>
        <v>-5.4249124895951337E-2</v>
      </c>
      <c r="M5">
        <f>COUNTIF($W$11:$W$306,D5)</f>
        <v>98</v>
      </c>
      <c r="N5" s="2" t="s">
        <v>310</v>
      </c>
    </row>
    <row r="6" spans="1:25" x14ac:dyDescent="0.35">
      <c r="M6" s="3">
        <f>SUM(M3:M5)</f>
        <v>296</v>
      </c>
    </row>
    <row r="7" spans="1:25" x14ac:dyDescent="0.35">
      <c r="F7" s="4" t="s">
        <v>313</v>
      </c>
      <c r="G7">
        <f t="shared" ref="G7:L7" si="1">AVERAGE(G11:G306)</f>
        <v>503.94594594594594</v>
      </c>
      <c r="H7">
        <f t="shared" si="1"/>
        <v>228.375</v>
      </c>
      <c r="I7">
        <f t="shared" si="1"/>
        <v>41.527027027027025</v>
      </c>
      <c r="J7">
        <f t="shared" si="1"/>
        <v>43.027027027027025</v>
      </c>
      <c r="K7">
        <f t="shared" si="1"/>
        <v>1319.6486486486488</v>
      </c>
      <c r="L7">
        <f t="shared" si="1"/>
        <v>0.61973959402023482</v>
      </c>
    </row>
    <row r="8" spans="1:25" x14ac:dyDescent="0.35">
      <c r="F8" s="4" t="s">
        <v>314</v>
      </c>
      <c r="G8">
        <f t="shared" ref="G8:L8" si="2">STDEV(G11:G306)</f>
        <v>270.43671608573737</v>
      </c>
      <c r="H8">
        <f t="shared" si="2"/>
        <v>183.52691000209003</v>
      </c>
      <c r="I8">
        <f t="shared" si="2"/>
        <v>39.363744128441802</v>
      </c>
      <c r="J8">
        <f t="shared" si="2"/>
        <v>28.901573693813422</v>
      </c>
      <c r="K8">
        <f t="shared" si="2"/>
        <v>683.63813765208056</v>
      </c>
      <c r="L8">
        <f t="shared" si="2"/>
        <v>9.4721810800983561E-2</v>
      </c>
      <c r="U8" s="4" t="s">
        <v>315</v>
      </c>
      <c r="V8">
        <f>SUM(V11:V306)</f>
        <v>987.26588766834755</v>
      </c>
    </row>
    <row r="9" spans="1:25" x14ac:dyDescent="0.35">
      <c r="X9" s="1" t="s">
        <v>316</v>
      </c>
      <c r="Y9" s="1" t="s">
        <v>317</v>
      </c>
    </row>
    <row r="10" spans="1:25" s="1" customFormat="1" x14ac:dyDescent="0.35">
      <c r="A10" s="1" t="s">
        <v>302</v>
      </c>
      <c r="B10" s="1" t="s">
        <v>318</v>
      </c>
      <c r="C10" s="1" t="s">
        <v>319</v>
      </c>
      <c r="D10" s="1" t="s">
        <v>320</v>
      </c>
      <c r="E10" s="1" t="s">
        <v>0</v>
      </c>
      <c r="F10" s="1" t="s">
        <v>321</v>
      </c>
      <c r="G10" s="1" t="s">
        <v>322</v>
      </c>
      <c r="H10" s="1" t="s">
        <v>323</v>
      </c>
      <c r="I10" s="1" t="s">
        <v>324</v>
      </c>
      <c r="J10" s="1" t="s">
        <v>325</v>
      </c>
      <c r="K10" s="1" t="s">
        <v>326</v>
      </c>
      <c r="L10" s="1" t="s">
        <v>327</v>
      </c>
      <c r="M10" s="5" t="s">
        <v>303</v>
      </c>
      <c r="N10" s="1" t="s">
        <v>304</v>
      </c>
      <c r="O10" s="1" t="s">
        <v>305</v>
      </c>
      <c r="P10" s="1" t="s">
        <v>306</v>
      </c>
      <c r="Q10" s="1" t="s">
        <v>307</v>
      </c>
      <c r="R10" s="6" t="s">
        <v>308</v>
      </c>
      <c r="S10" s="1" t="s">
        <v>328</v>
      </c>
      <c r="T10" s="1" t="s">
        <v>329</v>
      </c>
      <c r="U10" s="6" t="s">
        <v>330</v>
      </c>
      <c r="V10" s="1" t="s">
        <v>331</v>
      </c>
      <c r="W10" s="1" t="s">
        <v>301</v>
      </c>
      <c r="X10" s="1" t="s">
        <v>0</v>
      </c>
      <c r="Y10" s="1" t="s">
        <v>0</v>
      </c>
    </row>
    <row r="11" spans="1:25" x14ac:dyDescent="0.35">
      <c r="A11">
        <v>1</v>
      </c>
      <c r="B11" t="s">
        <v>332</v>
      </c>
      <c r="C11">
        <v>3</v>
      </c>
      <c r="D11">
        <v>46</v>
      </c>
      <c r="E11" t="s">
        <v>5</v>
      </c>
      <c r="F11" t="s">
        <v>333</v>
      </c>
      <c r="G11">
        <v>588</v>
      </c>
      <c r="H11">
        <v>321</v>
      </c>
      <c r="I11">
        <v>53</v>
      </c>
      <c r="J11">
        <v>31</v>
      </c>
      <c r="K11">
        <v>1424</v>
      </c>
      <c r="L11" s="7">
        <f>SUM(G11:J11)/K11</f>
        <v>0.6973314606741573</v>
      </c>
      <c r="M11" s="8">
        <f>STANDARDIZE(G11,G$7,G$8)</f>
        <v>0.3108085886807106</v>
      </c>
      <c r="N11">
        <f t="shared" ref="N11:R26" si="3">STANDARDIZE(H11,H$7,H$8)</f>
        <v>0.50469437969039621</v>
      </c>
      <c r="O11">
        <f t="shared" si="3"/>
        <v>0.29146040924199884</v>
      </c>
      <c r="P11">
        <f t="shared" si="3"/>
        <v>-0.4161374447787074</v>
      </c>
      <c r="Q11">
        <f t="shared" si="3"/>
        <v>0.15264120827100211</v>
      </c>
      <c r="R11" s="9">
        <f t="shared" si="3"/>
        <v>0.81915522937951257</v>
      </c>
      <c r="S11">
        <f>SUMXMY2($G$3:$L$3,$M11:$R11)</f>
        <v>4.283613998218649</v>
      </c>
      <c r="T11">
        <f>SUMXMY2($G$4:$L$4,$M11:$R11)</f>
        <v>2.5628683512987127</v>
      </c>
      <c r="U11" s="9">
        <f>SUMXMY2($G$5:$L$5,$M11:$R11)</f>
        <v>6.9848745626072972</v>
      </c>
      <c r="V11">
        <f>MIN(S11:U11)</f>
        <v>2.5628683512987127</v>
      </c>
      <c r="W11">
        <f t="shared" ref="W11:W74" si="4">MATCH(V11,S11:U11,0)</f>
        <v>2</v>
      </c>
      <c r="X11" t="str">
        <f t="shared" ref="X11:X74" si="5">E11</f>
        <v>001-001</v>
      </c>
      <c r="Y11" t="str">
        <f>VLOOKUP(W11,$D$2:$F$5,3)</f>
        <v>015-007</v>
      </c>
    </row>
    <row r="12" spans="1:25" x14ac:dyDescent="0.35">
      <c r="A12">
        <v>2</v>
      </c>
      <c r="B12" t="s">
        <v>332</v>
      </c>
      <c r="C12">
        <v>3</v>
      </c>
      <c r="D12">
        <v>46</v>
      </c>
      <c r="E12" t="s">
        <v>6</v>
      </c>
      <c r="F12" t="s">
        <v>333</v>
      </c>
      <c r="G12">
        <v>746</v>
      </c>
      <c r="H12">
        <v>329</v>
      </c>
      <c r="I12">
        <v>81</v>
      </c>
      <c r="J12">
        <v>47</v>
      </c>
      <c r="K12">
        <v>1872</v>
      </c>
      <c r="L12" s="7">
        <f t="shared" ref="L12:L75" si="6">SUM(G12:J12)/K12</f>
        <v>0.64262820512820518</v>
      </c>
      <c r="M12" s="8">
        <f t="shared" ref="M12:R66" si="7">STANDARDIZE(G12,G$7,G$8)</f>
        <v>0.8950487846380849</v>
      </c>
      <c r="N12">
        <f t="shared" si="3"/>
        <v>0.54828471747742102</v>
      </c>
      <c r="O12">
        <f t="shared" si="3"/>
        <v>1.0027748591235317</v>
      </c>
      <c r="P12">
        <f t="shared" si="3"/>
        <v>0.13746562782577537</v>
      </c>
      <c r="Q12">
        <f t="shared" si="3"/>
        <v>0.80795865667818512</v>
      </c>
      <c r="R12" s="9">
        <f t="shared" si="3"/>
        <v>0.24164034570729184</v>
      </c>
      <c r="S12">
        <f t="shared" ref="S12:S75" si="8">SUMXMY2($G$3:$L$3,$M12:$R12)</f>
        <v>1.4874036680770479</v>
      </c>
      <c r="T12">
        <f t="shared" ref="T12:T75" si="9">SUMXMY2($G$4:$L$4,$M12:$R12)</f>
        <v>4.0620206460688184</v>
      </c>
      <c r="U12" s="9">
        <f t="shared" ref="U12:U75" si="10">SUMXMY2($G$5:$L$5,$M12:$R12)</f>
        <v>13.254169999274477</v>
      </c>
      <c r="V12">
        <f t="shared" ref="V12:V75" si="11">MIN(S12:U12)</f>
        <v>1.4874036680770479</v>
      </c>
      <c r="W12">
        <f t="shared" si="4"/>
        <v>1</v>
      </c>
      <c r="X12" t="str">
        <f t="shared" si="5"/>
        <v>001-002</v>
      </c>
      <c r="Y12" t="str">
        <f t="shared" ref="Y12:Y75" si="12">VLOOKUP(W12,$D$2:$F$5,3)</f>
        <v>027-032</v>
      </c>
    </row>
    <row r="13" spans="1:25" x14ac:dyDescent="0.35">
      <c r="A13">
        <v>3</v>
      </c>
      <c r="B13" t="s">
        <v>332</v>
      </c>
      <c r="C13">
        <v>3</v>
      </c>
      <c r="D13">
        <v>46</v>
      </c>
      <c r="E13" t="s">
        <v>7</v>
      </c>
      <c r="F13" t="s">
        <v>333</v>
      </c>
      <c r="G13">
        <v>666</v>
      </c>
      <c r="H13">
        <v>376</v>
      </c>
      <c r="I13">
        <v>94</v>
      </c>
      <c r="J13">
        <v>37</v>
      </c>
      <c r="K13">
        <v>1607</v>
      </c>
      <c r="L13" s="7">
        <f t="shared" si="6"/>
        <v>0.72993154947106409</v>
      </c>
      <c r="M13" s="8">
        <f t="shared" si="7"/>
        <v>0.59923096390017383</v>
      </c>
      <c r="N13">
        <f t="shared" si="3"/>
        <v>0.80437795197619155</v>
      </c>
      <c r="O13">
        <f t="shared" si="3"/>
        <v>1.333027996568529</v>
      </c>
      <c r="P13">
        <f t="shared" si="3"/>
        <v>-0.20853629255202635</v>
      </c>
      <c r="Q13">
        <f t="shared" si="3"/>
        <v>0.42032668384804339</v>
      </c>
      <c r="R13" s="9">
        <f t="shared" si="3"/>
        <v>1.1633218845694309</v>
      </c>
      <c r="S13">
        <f t="shared" si="8"/>
        <v>2.8412561420278215</v>
      </c>
      <c r="T13">
        <f t="shared" si="9"/>
        <v>6.3193985198483915</v>
      </c>
      <c r="U13" s="9">
        <f t="shared" si="10"/>
        <v>13.510462145663334</v>
      </c>
      <c r="V13">
        <f t="shared" si="11"/>
        <v>2.8412561420278215</v>
      </c>
      <c r="W13">
        <f t="shared" si="4"/>
        <v>1</v>
      </c>
      <c r="X13" t="str">
        <f t="shared" si="5"/>
        <v>001-003</v>
      </c>
      <c r="Y13" t="str">
        <f t="shared" si="12"/>
        <v>027-032</v>
      </c>
    </row>
    <row r="14" spans="1:25" x14ac:dyDescent="0.35">
      <c r="A14">
        <v>4</v>
      </c>
      <c r="B14" t="s">
        <v>332</v>
      </c>
      <c r="C14">
        <v>3</v>
      </c>
      <c r="D14">
        <v>46</v>
      </c>
      <c r="E14" t="s">
        <v>8</v>
      </c>
      <c r="F14" t="s">
        <v>333</v>
      </c>
      <c r="G14">
        <v>991</v>
      </c>
      <c r="H14">
        <v>489</v>
      </c>
      <c r="I14">
        <v>122</v>
      </c>
      <c r="J14">
        <v>48</v>
      </c>
      <c r="K14">
        <v>2307</v>
      </c>
      <c r="L14" s="7">
        <f t="shared" si="6"/>
        <v>0.71521456436931075</v>
      </c>
      <c r="M14" s="8">
        <f t="shared" si="7"/>
        <v>1.8009908606479375</v>
      </c>
      <c r="N14">
        <f t="shared" si="3"/>
        <v>1.4200914732179164</v>
      </c>
      <c r="O14">
        <f t="shared" si="3"/>
        <v>2.0443424464500617</v>
      </c>
      <c r="P14">
        <f t="shared" si="3"/>
        <v>0.17206581986355554</v>
      </c>
      <c r="Q14">
        <f t="shared" si="3"/>
        <v>1.444260196984267</v>
      </c>
      <c r="R14" s="9">
        <f t="shared" si="3"/>
        <v>1.0079512790319729</v>
      </c>
      <c r="S14">
        <f t="shared" si="8"/>
        <v>1.9612700274528898</v>
      </c>
      <c r="T14">
        <f t="shared" si="9"/>
        <v>15.116013403810205</v>
      </c>
      <c r="U14" s="9">
        <f t="shared" si="10"/>
        <v>28.92329159255862</v>
      </c>
      <c r="V14">
        <f t="shared" si="11"/>
        <v>1.9612700274528898</v>
      </c>
      <c r="W14">
        <f t="shared" si="4"/>
        <v>1</v>
      </c>
      <c r="X14" t="str">
        <f t="shared" si="5"/>
        <v>001-004</v>
      </c>
      <c r="Y14" t="str">
        <f t="shared" si="12"/>
        <v>027-032</v>
      </c>
    </row>
    <row r="15" spans="1:25" x14ac:dyDescent="0.35">
      <c r="A15">
        <v>5</v>
      </c>
      <c r="B15" t="s">
        <v>332</v>
      </c>
      <c r="C15">
        <v>3</v>
      </c>
      <c r="D15">
        <v>46</v>
      </c>
      <c r="E15" t="s">
        <v>9</v>
      </c>
      <c r="F15" t="s">
        <v>333</v>
      </c>
      <c r="G15">
        <v>1341</v>
      </c>
      <c r="H15">
        <v>564</v>
      </c>
      <c r="I15">
        <v>104</v>
      </c>
      <c r="J15">
        <v>53</v>
      </c>
      <c r="K15">
        <v>2934</v>
      </c>
      <c r="L15" s="7">
        <f t="shared" si="6"/>
        <v>0.70279481935923649</v>
      </c>
      <c r="M15" s="8">
        <f t="shared" si="7"/>
        <v>3.0951938263762981</v>
      </c>
      <c r="N15">
        <f t="shared" si="3"/>
        <v>1.8287508899712737</v>
      </c>
      <c r="O15">
        <f t="shared" si="3"/>
        <v>1.5870688715262193</v>
      </c>
      <c r="P15">
        <f t="shared" si="3"/>
        <v>0.34506678005245639</v>
      </c>
      <c r="Q15">
        <f t="shared" si="3"/>
        <v>2.3614120723219987</v>
      </c>
      <c r="R15" s="9">
        <f t="shared" si="3"/>
        <v>0.87683316689865531</v>
      </c>
      <c r="S15">
        <f t="shared" si="8"/>
        <v>4.7907034386785696</v>
      </c>
      <c r="T15">
        <f t="shared" si="9"/>
        <v>24.632791425328254</v>
      </c>
      <c r="U15" s="9">
        <f t="shared" si="10"/>
        <v>43.047030125851279</v>
      </c>
      <c r="V15">
        <f t="shared" si="11"/>
        <v>4.7907034386785696</v>
      </c>
      <c r="W15">
        <f t="shared" si="4"/>
        <v>1</v>
      </c>
      <c r="X15" t="str">
        <f t="shared" si="5"/>
        <v>001-005</v>
      </c>
      <c r="Y15" t="str">
        <f t="shared" si="12"/>
        <v>027-032</v>
      </c>
    </row>
    <row r="16" spans="1:25" x14ac:dyDescent="0.35">
      <c r="A16">
        <v>6</v>
      </c>
      <c r="B16" t="s">
        <v>332</v>
      </c>
      <c r="C16">
        <v>3</v>
      </c>
      <c r="D16">
        <v>46</v>
      </c>
      <c r="E16" t="s">
        <v>10</v>
      </c>
      <c r="F16" t="s">
        <v>333</v>
      </c>
      <c r="G16">
        <v>432</v>
      </c>
      <c r="H16">
        <v>199</v>
      </c>
      <c r="I16">
        <v>58</v>
      </c>
      <c r="J16">
        <v>21</v>
      </c>
      <c r="K16">
        <v>1124</v>
      </c>
      <c r="L16" s="7">
        <f t="shared" si="6"/>
        <v>0.6316725978647687</v>
      </c>
      <c r="M16" s="8">
        <f t="shared" si="7"/>
        <v>-0.26603616175821593</v>
      </c>
      <c r="N16">
        <f t="shared" si="3"/>
        <v>-0.16005827156173158</v>
      </c>
      <c r="O16">
        <f t="shared" si="3"/>
        <v>0.41848084672084396</v>
      </c>
      <c r="P16">
        <f t="shared" si="3"/>
        <v>-0.76213936515650904</v>
      </c>
      <c r="Q16">
        <f t="shared" si="3"/>
        <v>-0.28618744021595083</v>
      </c>
      <c r="R16" s="9">
        <f t="shared" si="3"/>
        <v>0.12597947340350019</v>
      </c>
      <c r="S16">
        <f t="shared" si="8"/>
        <v>9.1888003194400163</v>
      </c>
      <c r="T16">
        <f t="shared" si="9"/>
        <v>1.8342214944431443</v>
      </c>
      <c r="U16" s="9">
        <f t="shared" si="10"/>
        <v>2.8200602287213612</v>
      </c>
      <c r="V16">
        <f t="shared" si="11"/>
        <v>1.8342214944431443</v>
      </c>
      <c r="W16">
        <f t="shared" si="4"/>
        <v>2</v>
      </c>
      <c r="X16" t="str">
        <f t="shared" si="5"/>
        <v>002-001</v>
      </c>
      <c r="Y16" t="str">
        <f t="shared" si="12"/>
        <v>015-007</v>
      </c>
    </row>
    <row r="17" spans="1:25" x14ac:dyDescent="0.35">
      <c r="A17">
        <v>7</v>
      </c>
      <c r="B17" t="s">
        <v>332</v>
      </c>
      <c r="C17">
        <v>3</v>
      </c>
      <c r="D17">
        <v>46</v>
      </c>
      <c r="E17" t="s">
        <v>11</v>
      </c>
      <c r="F17" t="s">
        <v>333</v>
      </c>
      <c r="G17">
        <v>685</v>
      </c>
      <c r="H17">
        <v>223</v>
      </c>
      <c r="I17">
        <v>71</v>
      </c>
      <c r="J17">
        <v>43</v>
      </c>
      <c r="K17">
        <v>1621</v>
      </c>
      <c r="L17" s="7">
        <f t="shared" si="6"/>
        <v>0.63047501542257867</v>
      </c>
      <c r="M17" s="8">
        <f t="shared" si="7"/>
        <v>0.66948769632542771</v>
      </c>
      <c r="N17">
        <f t="shared" si="3"/>
        <v>-2.9287258200657269E-2</v>
      </c>
      <c r="O17">
        <f t="shared" si="3"/>
        <v>0.74873398416584136</v>
      </c>
      <c r="P17">
        <f t="shared" si="3"/>
        <v>-9.3514032534532359E-4</v>
      </c>
      <c r="Q17">
        <f t="shared" si="3"/>
        <v>0.44080535411076788</v>
      </c>
      <c r="R17" s="9">
        <f t="shared" si="3"/>
        <v>0.11333631939215814</v>
      </c>
      <c r="S17">
        <f t="shared" si="8"/>
        <v>3.7595195724440327</v>
      </c>
      <c r="T17">
        <f t="shared" si="9"/>
        <v>2.2050054972152462</v>
      </c>
      <c r="U17" s="9">
        <f t="shared" si="10"/>
        <v>8.8257922535933435</v>
      </c>
      <c r="V17">
        <f t="shared" si="11"/>
        <v>2.2050054972152462</v>
      </c>
      <c r="W17">
        <f t="shared" si="4"/>
        <v>2</v>
      </c>
      <c r="X17" t="str">
        <f t="shared" si="5"/>
        <v>002-002</v>
      </c>
      <c r="Y17" t="str">
        <f t="shared" si="12"/>
        <v>015-007</v>
      </c>
    </row>
    <row r="18" spans="1:25" x14ac:dyDescent="0.35">
      <c r="A18">
        <v>8</v>
      </c>
      <c r="B18" t="s">
        <v>332</v>
      </c>
      <c r="C18">
        <v>3</v>
      </c>
      <c r="D18">
        <v>46</v>
      </c>
      <c r="E18" t="s">
        <v>12</v>
      </c>
      <c r="F18" t="s">
        <v>333</v>
      </c>
      <c r="G18">
        <v>1073</v>
      </c>
      <c r="H18">
        <v>358</v>
      </c>
      <c r="I18">
        <v>140</v>
      </c>
      <c r="J18">
        <v>56</v>
      </c>
      <c r="K18">
        <v>2502</v>
      </c>
      <c r="L18" s="7">
        <f t="shared" si="6"/>
        <v>0.65027977617905675</v>
      </c>
      <c r="M18" s="8">
        <f t="shared" si="7"/>
        <v>2.1042041269042961</v>
      </c>
      <c r="N18">
        <f t="shared" si="3"/>
        <v>0.70629969195538578</v>
      </c>
      <c r="O18">
        <f t="shared" si="3"/>
        <v>2.5016160213739043</v>
      </c>
      <c r="P18">
        <f t="shared" si="3"/>
        <v>0.44886735616579687</v>
      </c>
      <c r="Q18">
        <f t="shared" si="3"/>
        <v>1.7294988185007862</v>
      </c>
      <c r="R18" s="9">
        <f t="shared" si="3"/>
        <v>0.32241974578578059</v>
      </c>
      <c r="S18">
        <f t="shared" si="8"/>
        <v>4.132197800603028</v>
      </c>
      <c r="T18">
        <f t="shared" si="9"/>
        <v>16.828520317815627</v>
      </c>
      <c r="U18" s="9">
        <f t="shared" si="10"/>
        <v>32.030182507601943</v>
      </c>
      <c r="V18">
        <f t="shared" si="11"/>
        <v>4.132197800603028</v>
      </c>
      <c r="W18">
        <f t="shared" si="4"/>
        <v>1</v>
      </c>
      <c r="X18" t="str">
        <f t="shared" si="5"/>
        <v>002-003</v>
      </c>
      <c r="Y18" t="str">
        <f t="shared" si="12"/>
        <v>027-032</v>
      </c>
    </row>
    <row r="19" spans="1:25" x14ac:dyDescent="0.35">
      <c r="A19">
        <v>9</v>
      </c>
      <c r="B19" t="s">
        <v>332</v>
      </c>
      <c r="C19">
        <v>7</v>
      </c>
      <c r="D19">
        <v>46</v>
      </c>
      <c r="E19" t="s">
        <v>13</v>
      </c>
      <c r="F19" t="s">
        <v>333</v>
      </c>
      <c r="G19">
        <v>543</v>
      </c>
      <c r="H19">
        <v>100</v>
      </c>
      <c r="I19">
        <v>20</v>
      </c>
      <c r="J19">
        <v>108</v>
      </c>
      <c r="K19">
        <v>1484</v>
      </c>
      <c r="L19" s="7">
        <f t="shared" si="6"/>
        <v>0.51954177897574128</v>
      </c>
      <c r="M19" s="8">
        <f t="shared" si="7"/>
        <v>0.14441106451563565</v>
      </c>
      <c r="N19">
        <f t="shared" si="3"/>
        <v>-0.69948870167616317</v>
      </c>
      <c r="O19">
        <f t="shared" si="3"/>
        <v>-0.54687447811837919</v>
      </c>
      <c r="P19">
        <f t="shared" si="3"/>
        <v>2.2480773421303657</v>
      </c>
      <c r="Q19">
        <f t="shared" si="3"/>
        <v>0.24040693796839269</v>
      </c>
      <c r="R19" s="9">
        <f t="shared" si="3"/>
        <v>-1.0578114395956324</v>
      </c>
      <c r="S19">
        <f t="shared" si="8"/>
        <v>16.305155841671407</v>
      </c>
      <c r="T19">
        <f t="shared" si="9"/>
        <v>5.1316799136245939</v>
      </c>
      <c r="U19" s="9">
        <f t="shared" si="10"/>
        <v>15.825605406902154</v>
      </c>
      <c r="V19">
        <f t="shared" si="11"/>
        <v>5.1316799136245939</v>
      </c>
      <c r="W19">
        <f t="shared" si="4"/>
        <v>2</v>
      </c>
      <c r="X19" t="str">
        <f t="shared" si="5"/>
        <v>003-001</v>
      </c>
      <c r="Y19" t="str">
        <f t="shared" si="12"/>
        <v>015-007</v>
      </c>
    </row>
    <row r="20" spans="1:25" x14ac:dyDescent="0.35">
      <c r="A20">
        <v>10</v>
      </c>
      <c r="B20" t="s">
        <v>332</v>
      </c>
      <c r="C20">
        <v>7</v>
      </c>
      <c r="D20">
        <v>46</v>
      </c>
      <c r="E20" t="s">
        <v>14</v>
      </c>
      <c r="F20" t="s">
        <v>333</v>
      </c>
      <c r="G20">
        <v>226</v>
      </c>
      <c r="H20">
        <v>96</v>
      </c>
      <c r="I20">
        <v>20</v>
      </c>
      <c r="J20">
        <v>18</v>
      </c>
      <c r="K20">
        <v>725</v>
      </c>
      <c r="L20" s="7">
        <f t="shared" si="6"/>
        <v>0.49655172413793103</v>
      </c>
      <c r="M20" s="8">
        <f t="shared" si="7"/>
        <v>-1.0277670501583369</v>
      </c>
      <c r="N20">
        <f t="shared" si="3"/>
        <v>-0.72128387056967558</v>
      </c>
      <c r="O20">
        <f t="shared" si="3"/>
        <v>-0.54687447811837919</v>
      </c>
      <c r="P20">
        <f t="shared" si="3"/>
        <v>-0.86593994126984963</v>
      </c>
      <c r="Q20">
        <f t="shared" si="3"/>
        <v>-0.86982954270359825</v>
      </c>
      <c r="R20" s="9">
        <f t="shared" si="3"/>
        <v>-1.3005227501523298</v>
      </c>
      <c r="S20">
        <f t="shared" si="8"/>
        <v>21.608056831030201</v>
      </c>
      <c r="T20">
        <f t="shared" si="9"/>
        <v>4.4170747871913143</v>
      </c>
      <c r="U20" s="9">
        <f t="shared" si="10"/>
        <v>1.744418334407563</v>
      </c>
      <c r="V20">
        <f t="shared" si="11"/>
        <v>1.744418334407563</v>
      </c>
      <c r="W20">
        <f t="shared" si="4"/>
        <v>3</v>
      </c>
      <c r="X20" t="str">
        <f t="shared" si="5"/>
        <v>003-002</v>
      </c>
      <c r="Y20" t="str">
        <f t="shared" si="12"/>
        <v>027-004</v>
      </c>
    </row>
    <row r="21" spans="1:25" x14ac:dyDescent="0.35">
      <c r="A21">
        <v>11</v>
      </c>
      <c r="B21" t="s">
        <v>332</v>
      </c>
      <c r="C21">
        <v>3</v>
      </c>
      <c r="D21">
        <v>46</v>
      </c>
      <c r="E21" t="s">
        <v>15</v>
      </c>
      <c r="F21" t="s">
        <v>333</v>
      </c>
      <c r="G21">
        <v>670</v>
      </c>
      <c r="H21">
        <v>233</v>
      </c>
      <c r="I21">
        <v>106</v>
      </c>
      <c r="J21">
        <v>65</v>
      </c>
      <c r="K21">
        <v>1567</v>
      </c>
      <c r="L21" s="7">
        <f t="shared" si="6"/>
        <v>0.6853860880663688</v>
      </c>
      <c r="M21" s="8">
        <f t="shared" si="7"/>
        <v>0.6140218549370694</v>
      </c>
      <c r="N21">
        <f t="shared" si="3"/>
        <v>2.5200664033123696E-2</v>
      </c>
      <c r="O21">
        <f t="shared" si="3"/>
        <v>1.6378770465177572</v>
      </c>
      <c r="P21">
        <f t="shared" si="3"/>
        <v>0.76026908450581843</v>
      </c>
      <c r="Q21">
        <f t="shared" si="3"/>
        <v>0.36181619738311632</v>
      </c>
      <c r="R21" s="9">
        <f t="shared" si="3"/>
        <v>0.69304517609002814</v>
      </c>
      <c r="S21">
        <f t="shared" si="8"/>
        <v>4.8534479106695283</v>
      </c>
      <c r="T21">
        <f t="shared" si="9"/>
        <v>5.4874193530277333</v>
      </c>
      <c r="U21" s="9">
        <f t="shared" si="10"/>
        <v>14.738039439587038</v>
      </c>
      <c r="V21">
        <f t="shared" si="11"/>
        <v>4.8534479106695283</v>
      </c>
      <c r="W21">
        <f t="shared" si="4"/>
        <v>1</v>
      </c>
      <c r="X21" t="str">
        <f t="shared" si="5"/>
        <v>003-003</v>
      </c>
      <c r="Y21" t="str">
        <f t="shared" si="12"/>
        <v>027-032</v>
      </c>
    </row>
    <row r="22" spans="1:25" x14ac:dyDescent="0.35">
      <c r="A22">
        <v>12</v>
      </c>
      <c r="B22" t="s">
        <v>332</v>
      </c>
      <c r="C22">
        <v>7</v>
      </c>
      <c r="D22">
        <v>46</v>
      </c>
      <c r="E22" t="s">
        <v>16</v>
      </c>
      <c r="F22" t="s">
        <v>333</v>
      </c>
      <c r="G22">
        <v>276</v>
      </c>
      <c r="H22">
        <v>135</v>
      </c>
      <c r="I22">
        <v>37</v>
      </c>
      <c r="J22">
        <v>38</v>
      </c>
      <c r="K22">
        <v>691</v>
      </c>
      <c r="L22" s="7">
        <f t="shared" si="6"/>
        <v>0.70332850940665703</v>
      </c>
      <c r="M22" s="8">
        <f t="shared" si="7"/>
        <v>-0.84288091219714245</v>
      </c>
      <c r="N22">
        <f t="shared" si="3"/>
        <v>-0.50878097385792975</v>
      </c>
      <c r="O22">
        <f t="shared" si="3"/>
        <v>-0.11500499069030569</v>
      </c>
      <c r="P22">
        <f t="shared" si="3"/>
        <v>-0.17393610051424618</v>
      </c>
      <c r="Q22">
        <f t="shared" si="3"/>
        <v>-0.91956345619878621</v>
      </c>
      <c r="R22" s="9">
        <f t="shared" si="3"/>
        <v>0.88246745580115382</v>
      </c>
      <c r="S22">
        <f t="shared" si="8"/>
        <v>15.322651912789318</v>
      </c>
      <c r="T22">
        <f t="shared" si="9"/>
        <v>3.0317419280274063</v>
      </c>
      <c r="U22" s="9">
        <f t="shared" si="10"/>
        <v>2.3560025560469118</v>
      </c>
      <c r="V22">
        <f t="shared" si="11"/>
        <v>2.3560025560469118</v>
      </c>
      <c r="W22">
        <f t="shared" si="4"/>
        <v>3</v>
      </c>
      <c r="X22" t="str">
        <f t="shared" si="5"/>
        <v>004-001</v>
      </c>
      <c r="Y22" t="str">
        <f t="shared" si="12"/>
        <v>027-004</v>
      </c>
    </row>
    <row r="23" spans="1:25" x14ac:dyDescent="0.35">
      <c r="A23">
        <v>13</v>
      </c>
      <c r="B23" t="s">
        <v>332</v>
      </c>
      <c r="C23">
        <v>7</v>
      </c>
      <c r="D23">
        <v>40</v>
      </c>
      <c r="E23" t="s">
        <v>17</v>
      </c>
      <c r="F23" t="s">
        <v>333</v>
      </c>
      <c r="G23">
        <v>771</v>
      </c>
      <c r="H23">
        <v>363</v>
      </c>
      <c r="I23">
        <v>171</v>
      </c>
      <c r="J23">
        <v>111</v>
      </c>
      <c r="K23">
        <v>2249</v>
      </c>
      <c r="L23" s="7">
        <f t="shared" si="6"/>
        <v>0.62961316140506896</v>
      </c>
      <c r="M23" s="8">
        <f t="shared" si="7"/>
        <v>0.98749185361868208</v>
      </c>
      <c r="N23">
        <f t="shared" si="3"/>
        <v>0.73354365307227631</v>
      </c>
      <c r="O23">
        <f t="shared" si="3"/>
        <v>3.2891427337427444</v>
      </c>
      <c r="P23">
        <f t="shared" si="3"/>
        <v>2.351877918243706</v>
      </c>
      <c r="Q23">
        <f t="shared" si="3"/>
        <v>1.3594199916101226</v>
      </c>
      <c r="R23" s="9">
        <f t="shared" si="3"/>
        <v>0.10423752778099986</v>
      </c>
      <c r="S23">
        <f t="shared" si="8"/>
        <v>11.95141570549427</v>
      </c>
      <c r="T23">
        <f t="shared" si="9"/>
        <v>20.692796453697309</v>
      </c>
      <c r="U23" s="9">
        <f t="shared" si="10"/>
        <v>40.103110265918239</v>
      </c>
      <c r="V23">
        <f t="shared" si="11"/>
        <v>11.95141570549427</v>
      </c>
      <c r="W23">
        <f t="shared" si="4"/>
        <v>1</v>
      </c>
      <c r="X23" t="str">
        <f t="shared" si="5"/>
        <v>004-002</v>
      </c>
      <c r="Y23" t="str">
        <f t="shared" si="12"/>
        <v>027-032</v>
      </c>
    </row>
    <row r="24" spans="1:25" x14ac:dyDescent="0.35">
      <c r="A24">
        <v>14</v>
      </c>
      <c r="B24" t="s">
        <v>332</v>
      </c>
      <c r="C24">
        <v>7</v>
      </c>
      <c r="D24">
        <v>40</v>
      </c>
      <c r="E24" t="s">
        <v>18</v>
      </c>
      <c r="F24" t="s">
        <v>333</v>
      </c>
      <c r="G24">
        <v>208</v>
      </c>
      <c r="H24">
        <v>85</v>
      </c>
      <c r="I24">
        <v>7</v>
      </c>
      <c r="J24">
        <v>39</v>
      </c>
      <c r="K24">
        <v>545</v>
      </c>
      <c r="L24" s="7">
        <f t="shared" si="6"/>
        <v>0.62201834862385319</v>
      </c>
      <c r="M24" s="8">
        <f t="shared" si="7"/>
        <v>-1.0943260598243667</v>
      </c>
      <c r="N24">
        <f t="shared" si="3"/>
        <v>-0.78122058502683456</v>
      </c>
      <c r="O24">
        <f t="shared" si="3"/>
        <v>-0.87712761556337659</v>
      </c>
      <c r="P24">
        <f t="shared" si="3"/>
        <v>-0.13933590847646601</v>
      </c>
      <c r="Q24">
        <f t="shared" si="3"/>
        <v>-1.1331267317957701</v>
      </c>
      <c r="R24" s="9">
        <f t="shared" si="3"/>
        <v>2.4057337843827513E-2</v>
      </c>
      <c r="S24">
        <f t="shared" si="8"/>
        <v>20.688316034499</v>
      </c>
      <c r="T24">
        <f t="shared" si="9"/>
        <v>3.2929213020932622</v>
      </c>
      <c r="U24" s="9">
        <f t="shared" si="10"/>
        <v>1.2479577380954343</v>
      </c>
      <c r="V24">
        <f t="shared" si="11"/>
        <v>1.2479577380954343</v>
      </c>
      <c r="W24">
        <f t="shared" si="4"/>
        <v>3</v>
      </c>
      <c r="X24" t="str">
        <f t="shared" si="5"/>
        <v>004-003</v>
      </c>
      <c r="Y24" t="str">
        <f t="shared" si="12"/>
        <v>027-004</v>
      </c>
    </row>
    <row r="25" spans="1:25" x14ac:dyDescent="0.35">
      <c r="A25">
        <v>15</v>
      </c>
      <c r="B25" t="s">
        <v>332</v>
      </c>
      <c r="C25">
        <v>7</v>
      </c>
      <c r="D25">
        <v>46</v>
      </c>
      <c r="E25" t="s">
        <v>19</v>
      </c>
      <c r="F25" t="s">
        <v>333</v>
      </c>
      <c r="G25">
        <v>457</v>
      </c>
      <c r="H25">
        <v>95</v>
      </c>
      <c r="I25">
        <v>16</v>
      </c>
      <c r="J25">
        <v>30</v>
      </c>
      <c r="K25">
        <v>1345</v>
      </c>
      <c r="L25" s="7">
        <f t="shared" si="6"/>
        <v>0.44460966542750929</v>
      </c>
      <c r="M25" s="8">
        <f t="shared" si="7"/>
        <v>-0.1735930927776187</v>
      </c>
      <c r="N25">
        <f t="shared" si="3"/>
        <v>-0.7267326627930536</v>
      </c>
      <c r="O25">
        <f t="shared" si="3"/>
        <v>-0.64849082810145531</v>
      </c>
      <c r="P25">
        <f t="shared" si="3"/>
        <v>-0.45073763681648754</v>
      </c>
      <c r="Q25">
        <f t="shared" si="3"/>
        <v>3.7082997502771178E-2</v>
      </c>
      <c r="R25" s="9">
        <f t="shared" si="3"/>
        <v>-1.848887042084578</v>
      </c>
      <c r="S25">
        <f t="shared" si="8"/>
        <v>16.843075324598374</v>
      </c>
      <c r="T25">
        <f t="shared" si="9"/>
        <v>3.7444134168211596</v>
      </c>
      <c r="U25" s="9">
        <f t="shared" si="10"/>
        <v>5.5712080109301745</v>
      </c>
      <c r="V25">
        <f t="shared" si="11"/>
        <v>3.7444134168211596</v>
      </c>
      <c r="W25">
        <f t="shared" si="4"/>
        <v>2</v>
      </c>
      <c r="X25" t="str">
        <f t="shared" si="5"/>
        <v>005-001</v>
      </c>
      <c r="Y25" t="str">
        <f t="shared" si="12"/>
        <v>015-007</v>
      </c>
    </row>
    <row r="26" spans="1:25" x14ac:dyDescent="0.35">
      <c r="A26">
        <v>16</v>
      </c>
      <c r="B26" t="s">
        <v>332</v>
      </c>
      <c r="C26">
        <v>7</v>
      </c>
      <c r="D26">
        <v>45</v>
      </c>
      <c r="E26" t="s">
        <v>20</v>
      </c>
      <c r="F26" t="s">
        <v>333</v>
      </c>
      <c r="G26">
        <v>46</v>
      </c>
      <c r="H26">
        <v>15</v>
      </c>
      <c r="I26">
        <v>6</v>
      </c>
      <c r="J26">
        <v>25</v>
      </c>
      <c r="K26">
        <v>136</v>
      </c>
      <c r="L26" s="7">
        <f t="shared" si="6"/>
        <v>0.67647058823529416</v>
      </c>
      <c r="M26" s="8">
        <f t="shared" si="7"/>
        <v>-1.6933571468186366</v>
      </c>
      <c r="N26">
        <f t="shared" si="3"/>
        <v>-1.1626360406633014</v>
      </c>
      <c r="O26">
        <f t="shared" si="3"/>
        <v>-0.90253170305914565</v>
      </c>
      <c r="P26">
        <f t="shared" si="3"/>
        <v>-0.62373859700538836</v>
      </c>
      <c r="Q26">
        <f t="shared" si="3"/>
        <v>-1.7313964558996491</v>
      </c>
      <c r="R26" s="9">
        <f t="shared" si="3"/>
        <v>0.59892218840974965</v>
      </c>
      <c r="S26">
        <f t="shared" si="8"/>
        <v>29.642318620582394</v>
      </c>
      <c r="T26">
        <f t="shared" si="9"/>
        <v>8.5078445003455556</v>
      </c>
      <c r="U26" s="9">
        <f t="shared" si="10"/>
        <v>2.0161964600119382</v>
      </c>
      <c r="V26">
        <f t="shared" si="11"/>
        <v>2.0161964600119382</v>
      </c>
      <c r="W26">
        <f t="shared" si="4"/>
        <v>3</v>
      </c>
      <c r="X26" t="str">
        <f t="shared" si="5"/>
        <v>005-002</v>
      </c>
      <c r="Y26" t="str">
        <f t="shared" si="12"/>
        <v>027-004</v>
      </c>
    </row>
    <row r="27" spans="1:25" x14ac:dyDescent="0.35">
      <c r="A27">
        <v>17</v>
      </c>
      <c r="B27" t="s">
        <v>332</v>
      </c>
      <c r="C27">
        <v>7</v>
      </c>
      <c r="D27">
        <v>46</v>
      </c>
      <c r="E27" t="s">
        <v>21</v>
      </c>
      <c r="F27" t="s">
        <v>333</v>
      </c>
      <c r="G27">
        <v>441</v>
      </c>
      <c r="H27">
        <v>124</v>
      </c>
      <c r="I27">
        <v>17</v>
      </c>
      <c r="J27">
        <v>91</v>
      </c>
      <c r="K27">
        <v>1250</v>
      </c>
      <c r="L27" s="7">
        <f t="shared" si="6"/>
        <v>0.53839999999999999</v>
      </c>
      <c r="M27" s="8">
        <f t="shared" si="7"/>
        <v>-0.23275665692520092</v>
      </c>
      <c r="N27">
        <f t="shared" si="7"/>
        <v>-0.56871768831508884</v>
      </c>
      <c r="O27">
        <f t="shared" si="7"/>
        <v>-0.62308674060568636</v>
      </c>
      <c r="P27">
        <f t="shared" si="7"/>
        <v>1.6598740774881029</v>
      </c>
      <c r="Q27">
        <f t="shared" si="7"/>
        <v>-0.10187940785143058</v>
      </c>
      <c r="R27" s="9">
        <f t="shared" si="7"/>
        <v>-0.85872085143235277</v>
      </c>
      <c r="S27">
        <f t="shared" si="8"/>
        <v>15.217681802908265</v>
      </c>
      <c r="T27">
        <f t="shared" si="9"/>
        <v>2.6259407446185223</v>
      </c>
      <c r="U27" s="9">
        <f t="shared" si="10"/>
        <v>10.345393840265</v>
      </c>
      <c r="V27">
        <f t="shared" si="11"/>
        <v>2.6259407446185223</v>
      </c>
      <c r="W27">
        <f t="shared" si="4"/>
        <v>2</v>
      </c>
      <c r="X27" t="str">
        <f t="shared" si="5"/>
        <v>006-001</v>
      </c>
      <c r="Y27" t="str">
        <f t="shared" si="12"/>
        <v>015-007</v>
      </c>
    </row>
    <row r="28" spans="1:25" x14ac:dyDescent="0.35">
      <c r="A28">
        <v>18</v>
      </c>
      <c r="B28" t="s">
        <v>332</v>
      </c>
      <c r="C28">
        <v>7</v>
      </c>
      <c r="D28">
        <v>46</v>
      </c>
      <c r="E28" t="s">
        <v>22</v>
      </c>
      <c r="F28" t="s">
        <v>333</v>
      </c>
      <c r="G28">
        <v>248</v>
      </c>
      <c r="H28">
        <v>67</v>
      </c>
      <c r="I28">
        <v>14</v>
      </c>
      <c r="J28">
        <v>18</v>
      </c>
      <c r="K28">
        <v>714</v>
      </c>
      <c r="L28" s="7">
        <f t="shared" si="6"/>
        <v>0.48599439775910364</v>
      </c>
      <c r="M28" s="8">
        <f t="shared" si="7"/>
        <v>-0.94641714945541133</v>
      </c>
      <c r="N28">
        <f t="shared" si="7"/>
        <v>-0.87929884504764033</v>
      </c>
      <c r="O28">
        <f t="shared" si="7"/>
        <v>-0.69929900309299342</v>
      </c>
      <c r="P28">
        <f t="shared" si="7"/>
        <v>-0.86593994126984963</v>
      </c>
      <c r="Q28">
        <f t="shared" si="7"/>
        <v>-0.88591992648145312</v>
      </c>
      <c r="R28" s="9">
        <f t="shared" si="7"/>
        <v>-1.4119788793115262</v>
      </c>
      <c r="S28">
        <f t="shared" si="8"/>
        <v>22.851253123821962</v>
      </c>
      <c r="T28">
        <f t="shared" si="9"/>
        <v>4.9214304176499217</v>
      </c>
      <c r="U28" s="9">
        <f t="shared" si="10"/>
        <v>2.0055460916736623</v>
      </c>
      <c r="V28">
        <f t="shared" si="11"/>
        <v>2.0055460916736623</v>
      </c>
      <c r="W28">
        <f t="shared" si="4"/>
        <v>3</v>
      </c>
      <c r="X28" t="str">
        <f t="shared" si="5"/>
        <v>006-002</v>
      </c>
      <c r="Y28" t="str">
        <f t="shared" si="12"/>
        <v>027-004</v>
      </c>
    </row>
    <row r="29" spans="1:25" x14ac:dyDescent="0.35">
      <c r="A29">
        <v>19</v>
      </c>
      <c r="B29" t="s">
        <v>332</v>
      </c>
      <c r="C29">
        <v>7</v>
      </c>
      <c r="D29">
        <v>45</v>
      </c>
      <c r="E29" t="s">
        <v>23</v>
      </c>
      <c r="F29" t="s">
        <v>333</v>
      </c>
      <c r="G29">
        <v>185</v>
      </c>
      <c r="H29">
        <v>43</v>
      </c>
      <c r="I29">
        <v>18</v>
      </c>
      <c r="J29">
        <v>4</v>
      </c>
      <c r="K29">
        <v>456</v>
      </c>
      <c r="L29" s="7">
        <f t="shared" si="6"/>
        <v>0.54824561403508776</v>
      </c>
      <c r="M29" s="8">
        <f t="shared" si="7"/>
        <v>-1.1793736832865163</v>
      </c>
      <c r="N29">
        <f t="shared" si="7"/>
        <v>-1.0100698584087147</v>
      </c>
      <c r="O29">
        <f t="shared" si="7"/>
        <v>-0.59768265310991731</v>
      </c>
      <c r="P29">
        <f t="shared" si="7"/>
        <v>-1.350342629798772</v>
      </c>
      <c r="Q29">
        <f t="shared" si="7"/>
        <v>-1.2633125641802327</v>
      </c>
      <c r="R29" s="9">
        <f t="shared" si="7"/>
        <v>-0.75477843361082253</v>
      </c>
      <c r="S29">
        <f t="shared" si="8"/>
        <v>25.328147458493603</v>
      </c>
      <c r="T29">
        <f t="shared" si="9"/>
        <v>6.5791315262229553</v>
      </c>
      <c r="U29" s="9">
        <f t="shared" si="10"/>
        <v>0.66383517132852299</v>
      </c>
      <c r="V29">
        <f t="shared" si="11"/>
        <v>0.66383517132852299</v>
      </c>
      <c r="W29">
        <f t="shared" si="4"/>
        <v>3</v>
      </c>
      <c r="X29" t="str">
        <f t="shared" si="5"/>
        <v>006-003</v>
      </c>
      <c r="Y29" t="str">
        <f t="shared" si="12"/>
        <v>027-004</v>
      </c>
    </row>
    <row r="30" spans="1:25" x14ac:dyDescent="0.35">
      <c r="A30">
        <v>20</v>
      </c>
      <c r="B30" t="s">
        <v>332</v>
      </c>
      <c r="C30">
        <v>7</v>
      </c>
      <c r="D30">
        <v>46</v>
      </c>
      <c r="E30" t="s">
        <v>24</v>
      </c>
      <c r="F30" t="s">
        <v>333</v>
      </c>
      <c r="G30">
        <v>476</v>
      </c>
      <c r="H30">
        <v>221</v>
      </c>
      <c r="I30">
        <v>40</v>
      </c>
      <c r="J30">
        <v>63</v>
      </c>
      <c r="K30">
        <v>1119</v>
      </c>
      <c r="L30" s="7">
        <f t="shared" si="6"/>
        <v>0.71492403932082216</v>
      </c>
      <c r="M30" s="8">
        <f t="shared" si="7"/>
        <v>-0.10333636035236483</v>
      </c>
      <c r="N30">
        <f t="shared" si="7"/>
        <v>-4.0184842647413462E-2</v>
      </c>
      <c r="O30">
        <f t="shared" si="7"/>
        <v>-3.8792728202998596E-2</v>
      </c>
      <c r="P30">
        <f t="shared" si="7"/>
        <v>0.69106870043025814</v>
      </c>
      <c r="Q30">
        <f t="shared" si="7"/>
        <v>-0.29350125102406671</v>
      </c>
      <c r="R30" s="9">
        <f t="shared" si="7"/>
        <v>1.0048841390983942</v>
      </c>
      <c r="S30">
        <f t="shared" si="8"/>
        <v>8.6934280495652132</v>
      </c>
      <c r="T30">
        <f t="shared" si="9"/>
        <v>1.8946464617901033</v>
      </c>
      <c r="U30" s="9">
        <f t="shared" si="10"/>
        <v>6.9560350834247258</v>
      </c>
      <c r="V30">
        <f t="shared" si="11"/>
        <v>1.8946464617901033</v>
      </c>
      <c r="W30">
        <f t="shared" si="4"/>
        <v>2</v>
      </c>
      <c r="X30" t="str">
        <f t="shared" si="5"/>
        <v>006-004</v>
      </c>
      <c r="Y30" t="str">
        <f t="shared" si="12"/>
        <v>015-007</v>
      </c>
    </row>
    <row r="31" spans="1:25" x14ac:dyDescent="0.35">
      <c r="A31">
        <v>21</v>
      </c>
      <c r="B31" t="s">
        <v>332</v>
      </c>
      <c r="C31">
        <v>3</v>
      </c>
      <c r="D31">
        <v>46</v>
      </c>
      <c r="E31" t="s">
        <v>25</v>
      </c>
      <c r="F31" t="s">
        <v>333</v>
      </c>
      <c r="G31">
        <v>893</v>
      </c>
      <c r="H31">
        <v>563</v>
      </c>
      <c r="I31">
        <v>95</v>
      </c>
      <c r="J31">
        <v>82</v>
      </c>
      <c r="K31">
        <v>2458</v>
      </c>
      <c r="L31" s="7">
        <f t="shared" si="6"/>
        <v>0.66436126932465422</v>
      </c>
      <c r="M31" s="8">
        <f t="shared" si="7"/>
        <v>1.4386140302439965</v>
      </c>
      <c r="N31">
        <f t="shared" si="7"/>
        <v>1.8233020977478955</v>
      </c>
      <c r="O31">
        <f t="shared" si="7"/>
        <v>1.3584320840642981</v>
      </c>
      <c r="P31">
        <f t="shared" si="7"/>
        <v>1.3484723491480815</v>
      </c>
      <c r="Q31">
        <f t="shared" si="7"/>
        <v>1.6651372833893665</v>
      </c>
      <c r="R31" s="9">
        <f t="shared" si="7"/>
        <v>0.47108131619413751</v>
      </c>
      <c r="S31">
        <f t="shared" si="8"/>
        <v>2.0540373876168387</v>
      </c>
      <c r="T31">
        <f t="shared" si="9"/>
        <v>13.12948001289344</v>
      </c>
      <c r="U31" s="9">
        <f t="shared" si="10"/>
        <v>30.773208379016385</v>
      </c>
      <c r="V31">
        <f t="shared" si="11"/>
        <v>2.0540373876168387</v>
      </c>
      <c r="W31">
        <f t="shared" si="4"/>
        <v>1</v>
      </c>
      <c r="X31" t="str">
        <f t="shared" si="5"/>
        <v>006-005</v>
      </c>
      <c r="Y31" t="str">
        <f t="shared" si="12"/>
        <v>027-032</v>
      </c>
    </row>
    <row r="32" spans="1:25" x14ac:dyDescent="0.35">
      <c r="A32">
        <v>22</v>
      </c>
      <c r="B32" t="s">
        <v>332</v>
      </c>
      <c r="C32">
        <v>7</v>
      </c>
      <c r="D32">
        <v>45</v>
      </c>
      <c r="E32" t="s">
        <v>26</v>
      </c>
      <c r="F32" t="s">
        <v>333</v>
      </c>
      <c r="G32">
        <v>356</v>
      </c>
      <c r="H32">
        <v>106</v>
      </c>
      <c r="I32">
        <v>22</v>
      </c>
      <c r="J32">
        <v>30</v>
      </c>
      <c r="K32">
        <v>955</v>
      </c>
      <c r="L32" s="7">
        <f t="shared" si="6"/>
        <v>0.53821989528795811</v>
      </c>
      <c r="M32" s="8">
        <f t="shared" si="7"/>
        <v>-0.54706309145923138</v>
      </c>
      <c r="N32">
        <f t="shared" si="7"/>
        <v>-0.66679594833589462</v>
      </c>
      <c r="O32">
        <f t="shared" si="7"/>
        <v>-0.49606630312684113</v>
      </c>
      <c r="P32">
        <f t="shared" si="7"/>
        <v>-0.45073763681648754</v>
      </c>
      <c r="Q32">
        <f t="shared" si="7"/>
        <v>-0.5333942455302676</v>
      </c>
      <c r="R32" s="9">
        <f t="shared" si="7"/>
        <v>-0.86062225841052264</v>
      </c>
      <c r="S32">
        <f t="shared" si="8"/>
        <v>15.749068995984603</v>
      </c>
      <c r="T32">
        <f t="shared" si="9"/>
        <v>1.7853252675441227</v>
      </c>
      <c r="U32" s="9">
        <f t="shared" si="10"/>
        <v>1.690911752326729</v>
      </c>
      <c r="V32">
        <f t="shared" si="11"/>
        <v>1.690911752326729</v>
      </c>
      <c r="W32">
        <f t="shared" si="4"/>
        <v>3</v>
      </c>
      <c r="X32" t="str">
        <f t="shared" si="5"/>
        <v>007-001</v>
      </c>
      <c r="Y32" t="str">
        <f t="shared" si="12"/>
        <v>027-004</v>
      </c>
    </row>
    <row r="33" spans="1:25" x14ac:dyDescent="0.35">
      <c r="A33">
        <v>23</v>
      </c>
      <c r="B33" t="s">
        <v>332</v>
      </c>
      <c r="C33">
        <v>7</v>
      </c>
      <c r="D33">
        <v>45</v>
      </c>
      <c r="E33" t="s">
        <v>27</v>
      </c>
      <c r="F33" t="s">
        <v>333</v>
      </c>
      <c r="G33">
        <v>81</v>
      </c>
      <c r="H33">
        <v>24</v>
      </c>
      <c r="I33">
        <v>13</v>
      </c>
      <c r="J33">
        <v>54</v>
      </c>
      <c r="K33">
        <v>251</v>
      </c>
      <c r="L33" s="7">
        <f t="shared" si="6"/>
        <v>0.68525896414342624</v>
      </c>
      <c r="M33" s="8">
        <f t="shared" si="7"/>
        <v>-1.5639368502458006</v>
      </c>
      <c r="N33">
        <f t="shared" si="7"/>
        <v>-1.1135969106528985</v>
      </c>
      <c r="O33">
        <f t="shared" si="7"/>
        <v>-0.72470309058876248</v>
      </c>
      <c r="P33">
        <f t="shared" si="7"/>
        <v>0.37966697209023653</v>
      </c>
      <c r="Q33">
        <f t="shared" si="7"/>
        <v>-1.5631788073129838</v>
      </c>
      <c r="R33" s="9">
        <f t="shared" si="7"/>
        <v>0.69170309952004305</v>
      </c>
      <c r="S33">
        <f t="shared" si="8"/>
        <v>26.586778016317286</v>
      </c>
      <c r="T33">
        <f t="shared" si="9"/>
        <v>6.5856736880550253</v>
      </c>
      <c r="U33" s="9">
        <f t="shared" si="10"/>
        <v>3.8613885172051807</v>
      </c>
      <c r="V33">
        <f t="shared" si="11"/>
        <v>3.8613885172051807</v>
      </c>
      <c r="W33">
        <f t="shared" si="4"/>
        <v>3</v>
      </c>
      <c r="X33" t="str">
        <f t="shared" si="5"/>
        <v>007-002</v>
      </c>
      <c r="Y33" t="str">
        <f t="shared" si="12"/>
        <v>027-004</v>
      </c>
    </row>
    <row r="34" spans="1:25" x14ac:dyDescent="0.35">
      <c r="A34">
        <v>24</v>
      </c>
      <c r="B34" t="s">
        <v>332</v>
      </c>
      <c r="C34">
        <v>7</v>
      </c>
      <c r="D34">
        <v>45</v>
      </c>
      <c r="E34" t="s">
        <v>28</v>
      </c>
      <c r="F34" t="s">
        <v>333</v>
      </c>
      <c r="G34">
        <v>716</v>
      </c>
      <c r="H34">
        <v>158</v>
      </c>
      <c r="I34">
        <v>26</v>
      </c>
      <c r="J34">
        <v>74</v>
      </c>
      <c r="K34">
        <v>2021</v>
      </c>
      <c r="L34" s="7">
        <f t="shared" si="6"/>
        <v>0.48193963384463134</v>
      </c>
      <c r="M34" s="8">
        <f t="shared" si="7"/>
        <v>0.78411710186136829</v>
      </c>
      <c r="N34">
        <f t="shared" si="7"/>
        <v>-0.38345875272023355</v>
      </c>
      <c r="O34">
        <f t="shared" si="7"/>
        <v>-0.39444995314376502</v>
      </c>
      <c r="P34">
        <f t="shared" si="7"/>
        <v>1.0716708128458399</v>
      </c>
      <c r="Q34">
        <f t="shared" si="7"/>
        <v>1.0259102187600384</v>
      </c>
      <c r="R34" s="9">
        <f t="shared" si="7"/>
        <v>-1.4547859570076189</v>
      </c>
      <c r="S34">
        <f t="shared" si="8"/>
        <v>9.9749648574019041</v>
      </c>
      <c r="T34">
        <f t="shared" si="9"/>
        <v>4.2328745147509554</v>
      </c>
      <c r="U34" s="9">
        <f t="shared" si="10"/>
        <v>14.677357444475348</v>
      </c>
      <c r="V34">
        <f t="shared" si="11"/>
        <v>4.2328745147509554</v>
      </c>
      <c r="W34">
        <f t="shared" si="4"/>
        <v>2</v>
      </c>
      <c r="X34" t="str">
        <f t="shared" si="5"/>
        <v>007-003</v>
      </c>
      <c r="Y34" t="str">
        <f t="shared" si="12"/>
        <v>015-007</v>
      </c>
    </row>
    <row r="35" spans="1:25" x14ac:dyDescent="0.35">
      <c r="A35">
        <v>25</v>
      </c>
      <c r="B35" t="s">
        <v>332</v>
      </c>
      <c r="C35">
        <v>7</v>
      </c>
      <c r="D35">
        <v>45</v>
      </c>
      <c r="E35" t="s">
        <v>29</v>
      </c>
      <c r="F35" t="s">
        <v>333</v>
      </c>
      <c r="G35">
        <v>595</v>
      </c>
      <c r="H35">
        <v>242</v>
      </c>
      <c r="I35">
        <v>17</v>
      </c>
      <c r="J35">
        <v>65</v>
      </c>
      <c r="K35">
        <v>2035</v>
      </c>
      <c r="L35" s="7">
        <f t="shared" si="6"/>
        <v>0.4515970515970516</v>
      </c>
      <c r="M35" s="8">
        <f t="shared" si="7"/>
        <v>0.33669264799527782</v>
      </c>
      <c r="N35">
        <f t="shared" si="7"/>
        <v>7.4239794043526569E-2</v>
      </c>
      <c r="O35">
        <f t="shared" si="7"/>
        <v>-0.62308674060568636</v>
      </c>
      <c r="P35">
        <f t="shared" si="7"/>
        <v>0.76026908450581843</v>
      </c>
      <c r="Q35">
        <f t="shared" si="7"/>
        <v>1.0463888890227628</v>
      </c>
      <c r="R35" s="9">
        <f t="shared" si="7"/>
        <v>-1.775119594962782</v>
      </c>
      <c r="S35">
        <f t="shared" si="8"/>
        <v>10.667975872665327</v>
      </c>
      <c r="T35">
        <f t="shared" si="9"/>
        <v>4.0754507804020363</v>
      </c>
      <c r="U35" s="9">
        <f t="shared" si="10"/>
        <v>13.657546698668021</v>
      </c>
      <c r="V35">
        <f t="shared" si="11"/>
        <v>4.0754507804020363</v>
      </c>
      <c r="W35">
        <f t="shared" si="4"/>
        <v>2</v>
      </c>
      <c r="X35" t="str">
        <f t="shared" si="5"/>
        <v>007-004</v>
      </c>
      <c r="Y35" t="str">
        <f t="shared" si="12"/>
        <v>015-007</v>
      </c>
    </row>
    <row r="36" spans="1:25" x14ac:dyDescent="0.35">
      <c r="A36">
        <v>26</v>
      </c>
      <c r="B36" t="s">
        <v>332</v>
      </c>
      <c r="C36">
        <v>3</v>
      </c>
      <c r="D36">
        <v>45</v>
      </c>
      <c r="E36" t="s">
        <v>30</v>
      </c>
      <c r="F36" t="s">
        <v>333</v>
      </c>
      <c r="G36">
        <v>37</v>
      </c>
      <c r="H36">
        <v>20</v>
      </c>
      <c r="I36">
        <v>3</v>
      </c>
      <c r="J36">
        <v>1</v>
      </c>
      <c r="K36">
        <v>79</v>
      </c>
      <c r="L36" s="7">
        <f t="shared" si="6"/>
        <v>0.77215189873417722</v>
      </c>
      <c r="M36" s="8">
        <f t="shared" si="7"/>
        <v>-1.7266366516516516</v>
      </c>
      <c r="N36">
        <f t="shared" si="7"/>
        <v>-1.135392079546411</v>
      </c>
      <c r="O36">
        <f t="shared" si="7"/>
        <v>-0.97874396554645271</v>
      </c>
      <c r="P36">
        <f t="shared" si="7"/>
        <v>-1.4541432059121124</v>
      </c>
      <c r="Q36">
        <f t="shared" si="7"/>
        <v>-1.8147738991121702</v>
      </c>
      <c r="R36" s="9">
        <f t="shared" si="7"/>
        <v>1.6090518479864175</v>
      </c>
      <c r="S36">
        <f t="shared" si="8"/>
        <v>33.706163711081395</v>
      </c>
      <c r="T36">
        <f t="shared" si="9"/>
        <v>13.969467767210315</v>
      </c>
      <c r="U36" s="9">
        <f t="shared" si="10"/>
        <v>4.2655198437189998</v>
      </c>
      <c r="V36">
        <f t="shared" si="11"/>
        <v>4.2655198437189998</v>
      </c>
      <c r="W36">
        <f t="shared" si="4"/>
        <v>3</v>
      </c>
      <c r="X36" t="str">
        <f t="shared" si="5"/>
        <v>008-001</v>
      </c>
      <c r="Y36" t="str">
        <f t="shared" si="12"/>
        <v>027-004</v>
      </c>
    </row>
    <row r="37" spans="1:25" x14ac:dyDescent="0.35">
      <c r="A37">
        <v>27</v>
      </c>
      <c r="B37" t="s">
        <v>332</v>
      </c>
      <c r="C37">
        <v>7</v>
      </c>
      <c r="D37">
        <v>45</v>
      </c>
      <c r="E37" t="s">
        <v>31</v>
      </c>
      <c r="F37" t="s">
        <v>333</v>
      </c>
      <c r="G37">
        <v>515</v>
      </c>
      <c r="H37">
        <v>223</v>
      </c>
      <c r="I37">
        <v>19</v>
      </c>
      <c r="J37">
        <v>20</v>
      </c>
      <c r="K37">
        <v>1391</v>
      </c>
      <c r="L37" s="7">
        <f t="shared" si="6"/>
        <v>0.55859094176851187</v>
      </c>
      <c r="M37" s="8">
        <f t="shared" si="7"/>
        <v>4.0874827257366797E-2</v>
      </c>
      <c r="N37">
        <f t="shared" si="7"/>
        <v>-2.9287258200657269E-2</v>
      </c>
      <c r="O37">
        <f t="shared" si="7"/>
        <v>-0.57227856561414825</v>
      </c>
      <c r="P37">
        <f t="shared" si="7"/>
        <v>-0.79673955719428924</v>
      </c>
      <c r="Q37">
        <f t="shared" si="7"/>
        <v>0.1043700569374373</v>
      </c>
      <c r="R37" s="9">
        <f t="shared" si="7"/>
        <v>-0.64556042303920991</v>
      </c>
      <c r="S37">
        <f t="shared" si="8"/>
        <v>9.6599923297936936</v>
      </c>
      <c r="T37">
        <f t="shared" si="9"/>
        <v>1.5479763514232854</v>
      </c>
      <c r="U37" s="9">
        <f t="shared" si="10"/>
        <v>3.4143120056212855</v>
      </c>
      <c r="V37">
        <f t="shared" si="11"/>
        <v>1.5479763514232854</v>
      </c>
      <c r="W37">
        <f t="shared" si="4"/>
        <v>2</v>
      </c>
      <c r="X37" t="str">
        <f t="shared" si="5"/>
        <v>008-002</v>
      </c>
      <c r="Y37" t="str">
        <f t="shared" si="12"/>
        <v>015-007</v>
      </c>
    </row>
    <row r="38" spans="1:25" x14ac:dyDescent="0.35">
      <c r="A38">
        <v>28</v>
      </c>
      <c r="B38" t="s">
        <v>332</v>
      </c>
      <c r="C38">
        <v>7</v>
      </c>
      <c r="D38">
        <v>45</v>
      </c>
      <c r="E38" t="s">
        <v>32</v>
      </c>
      <c r="F38" t="s">
        <v>333</v>
      </c>
      <c r="G38">
        <v>570</v>
      </c>
      <c r="H38">
        <v>216</v>
      </c>
      <c r="I38">
        <v>14</v>
      </c>
      <c r="J38">
        <v>55</v>
      </c>
      <c r="K38">
        <v>1658</v>
      </c>
      <c r="L38" s="7">
        <f t="shared" si="6"/>
        <v>0.5156815440289505</v>
      </c>
      <c r="M38" s="8">
        <f t="shared" si="7"/>
        <v>0.24424957901468064</v>
      </c>
      <c r="N38">
        <f t="shared" si="7"/>
        <v>-6.7428803764303949E-2</v>
      </c>
      <c r="O38">
        <f t="shared" si="7"/>
        <v>-0.69929900309299342</v>
      </c>
      <c r="P38">
        <f t="shared" si="7"/>
        <v>0.41426716412801673</v>
      </c>
      <c r="Q38">
        <f t="shared" si="7"/>
        <v>0.49492755409082539</v>
      </c>
      <c r="R38" s="9">
        <f t="shared" si="7"/>
        <v>-1.0985648301204542</v>
      </c>
      <c r="S38">
        <f t="shared" si="8"/>
        <v>9.2837437714073996</v>
      </c>
      <c r="T38">
        <f t="shared" si="9"/>
        <v>1.3823172444495873</v>
      </c>
      <c r="U38" s="9">
        <f t="shared" si="10"/>
        <v>8.0630010130852128</v>
      </c>
      <c r="V38">
        <f t="shared" si="11"/>
        <v>1.3823172444495873</v>
      </c>
      <c r="W38">
        <f t="shared" si="4"/>
        <v>2</v>
      </c>
      <c r="X38" t="str">
        <f t="shared" si="5"/>
        <v>008-003</v>
      </c>
      <c r="Y38" t="str">
        <f t="shared" si="12"/>
        <v>015-007</v>
      </c>
    </row>
    <row r="39" spans="1:25" x14ac:dyDescent="0.35">
      <c r="A39">
        <v>29</v>
      </c>
      <c r="B39" t="s">
        <v>332</v>
      </c>
      <c r="C39">
        <v>7</v>
      </c>
      <c r="D39">
        <v>45</v>
      </c>
      <c r="E39" t="s">
        <v>33</v>
      </c>
      <c r="F39" t="s">
        <v>333</v>
      </c>
      <c r="G39">
        <v>150</v>
      </c>
      <c r="H39">
        <v>44</v>
      </c>
      <c r="I39">
        <v>7</v>
      </c>
      <c r="J39">
        <v>54</v>
      </c>
      <c r="K39">
        <v>426</v>
      </c>
      <c r="L39" s="7">
        <f t="shared" si="6"/>
        <v>0.59859154929577463</v>
      </c>
      <c r="M39" s="8">
        <f t="shared" si="7"/>
        <v>-1.3087939798593522</v>
      </c>
      <c r="N39">
        <f t="shared" si="7"/>
        <v>-1.0046210661853365</v>
      </c>
      <c r="O39">
        <f t="shared" si="7"/>
        <v>-0.87712761556337659</v>
      </c>
      <c r="P39">
        <f t="shared" si="7"/>
        <v>0.37966697209023653</v>
      </c>
      <c r="Q39">
        <f t="shared" si="7"/>
        <v>-1.307195429028928</v>
      </c>
      <c r="R39" s="9">
        <f t="shared" si="7"/>
        <v>-0.22326478501232999</v>
      </c>
      <c r="S39">
        <f t="shared" si="8"/>
        <v>24.05261349836924</v>
      </c>
      <c r="T39">
        <f t="shared" si="9"/>
        <v>4.2466581133634875</v>
      </c>
      <c r="U39" s="9">
        <f t="shared" si="10"/>
        <v>2.8688697732667037</v>
      </c>
      <c r="V39">
        <f t="shared" si="11"/>
        <v>2.8688697732667037</v>
      </c>
      <c r="W39">
        <f t="shared" si="4"/>
        <v>3</v>
      </c>
      <c r="X39" t="str">
        <f t="shared" si="5"/>
        <v>008-004</v>
      </c>
      <c r="Y39" t="str">
        <f t="shared" si="12"/>
        <v>027-004</v>
      </c>
    </row>
    <row r="40" spans="1:25" x14ac:dyDescent="0.35">
      <c r="A40">
        <v>30</v>
      </c>
      <c r="B40" t="s">
        <v>332</v>
      </c>
      <c r="C40">
        <v>7</v>
      </c>
      <c r="D40">
        <v>45</v>
      </c>
      <c r="E40" t="s">
        <v>34</v>
      </c>
      <c r="F40" t="s">
        <v>333</v>
      </c>
      <c r="G40">
        <v>553</v>
      </c>
      <c r="H40">
        <v>145</v>
      </c>
      <c r="I40">
        <v>14</v>
      </c>
      <c r="J40">
        <v>32</v>
      </c>
      <c r="K40">
        <v>1571</v>
      </c>
      <c r="L40" s="7">
        <f t="shared" si="6"/>
        <v>0.47358370464672184</v>
      </c>
      <c r="M40" s="8">
        <f t="shared" si="7"/>
        <v>0.18138829210787455</v>
      </c>
      <c r="N40">
        <f t="shared" si="7"/>
        <v>-0.45429305162414879</v>
      </c>
      <c r="O40">
        <f t="shared" si="7"/>
        <v>-0.69929900309299342</v>
      </c>
      <c r="P40">
        <f t="shared" si="7"/>
        <v>-0.3815372527409272</v>
      </c>
      <c r="Q40">
        <f t="shared" si="7"/>
        <v>0.36766724602960904</v>
      </c>
      <c r="R40" s="9">
        <f t="shared" si="7"/>
        <v>-1.5430014284734868</v>
      </c>
      <c r="S40">
        <f t="shared" si="8"/>
        <v>12.721473492211183</v>
      </c>
      <c r="T40">
        <f t="shared" si="9"/>
        <v>2.803063221063554</v>
      </c>
      <c r="U40" s="9">
        <f t="shared" si="10"/>
        <v>6.2872185089536039</v>
      </c>
      <c r="V40">
        <f t="shared" si="11"/>
        <v>2.803063221063554</v>
      </c>
      <c r="W40">
        <f t="shared" si="4"/>
        <v>2</v>
      </c>
      <c r="X40" t="str">
        <f t="shared" si="5"/>
        <v>008-005</v>
      </c>
      <c r="Y40" t="str">
        <f t="shared" si="12"/>
        <v>015-007</v>
      </c>
    </row>
    <row r="41" spans="1:25" x14ac:dyDescent="0.35">
      <c r="A41">
        <v>31</v>
      </c>
      <c r="B41" t="s">
        <v>332</v>
      </c>
      <c r="C41">
        <v>7</v>
      </c>
      <c r="D41">
        <v>45</v>
      </c>
      <c r="E41" t="s">
        <v>35</v>
      </c>
      <c r="F41" t="s">
        <v>333</v>
      </c>
      <c r="G41">
        <v>815</v>
      </c>
      <c r="H41">
        <v>208</v>
      </c>
      <c r="I41">
        <v>24</v>
      </c>
      <c r="J41">
        <v>84</v>
      </c>
      <c r="K41">
        <v>2042</v>
      </c>
      <c r="L41" s="7">
        <f t="shared" si="6"/>
        <v>0.55386875612144959</v>
      </c>
      <c r="M41" s="8">
        <f t="shared" si="7"/>
        <v>1.1501916550245332</v>
      </c>
      <c r="N41">
        <f t="shared" si="7"/>
        <v>-0.11101914155132872</v>
      </c>
      <c r="O41">
        <f t="shared" si="7"/>
        <v>-0.44525812813530308</v>
      </c>
      <c r="P41">
        <f t="shared" si="7"/>
        <v>1.4176727332236416</v>
      </c>
      <c r="Q41">
        <f t="shared" si="7"/>
        <v>1.0566282241541252</v>
      </c>
      <c r="R41" s="9">
        <f t="shared" si="7"/>
        <v>-0.69541362587740185</v>
      </c>
      <c r="S41">
        <f t="shared" si="8"/>
        <v>7.2974616861592798</v>
      </c>
      <c r="T41">
        <f t="shared" si="9"/>
        <v>4.4655719825187798</v>
      </c>
      <c r="U41" s="9">
        <f t="shared" si="10"/>
        <v>16.613077883457901</v>
      </c>
      <c r="V41">
        <f t="shared" si="11"/>
        <v>4.4655719825187798</v>
      </c>
      <c r="W41">
        <f t="shared" si="4"/>
        <v>2</v>
      </c>
      <c r="X41" t="str">
        <f t="shared" si="5"/>
        <v>008-006</v>
      </c>
      <c r="Y41" t="str">
        <f t="shared" si="12"/>
        <v>015-007</v>
      </c>
    </row>
    <row r="42" spans="1:25" x14ac:dyDescent="0.35">
      <c r="A42">
        <v>32</v>
      </c>
      <c r="B42" t="s">
        <v>332</v>
      </c>
      <c r="C42">
        <v>7</v>
      </c>
      <c r="D42">
        <v>45</v>
      </c>
      <c r="E42" t="s">
        <v>36</v>
      </c>
      <c r="F42" t="s">
        <v>333</v>
      </c>
      <c r="G42">
        <v>593</v>
      </c>
      <c r="H42">
        <v>117</v>
      </c>
      <c r="I42">
        <v>15</v>
      </c>
      <c r="J42">
        <v>70</v>
      </c>
      <c r="K42">
        <v>1558</v>
      </c>
      <c r="L42" s="7">
        <f t="shared" si="6"/>
        <v>0.51026957637997428</v>
      </c>
      <c r="M42" s="8">
        <f t="shared" si="7"/>
        <v>0.32929720247683003</v>
      </c>
      <c r="N42">
        <f t="shared" si="7"/>
        <v>-0.60685923387873553</v>
      </c>
      <c r="O42">
        <f t="shared" si="7"/>
        <v>-0.67389491559722436</v>
      </c>
      <c r="P42">
        <f t="shared" si="7"/>
        <v>0.9332700446947193</v>
      </c>
      <c r="Q42">
        <f t="shared" si="7"/>
        <v>0.34865133792850778</v>
      </c>
      <c r="R42" s="9">
        <f t="shared" si="7"/>
        <v>-1.1557002206204006</v>
      </c>
      <c r="S42">
        <f t="shared" si="8"/>
        <v>12.007280146509926</v>
      </c>
      <c r="T42">
        <f t="shared" si="9"/>
        <v>2.1332409692031473</v>
      </c>
      <c r="U42" s="9">
        <f t="shared" si="10"/>
        <v>9.3999580047926763</v>
      </c>
      <c r="V42">
        <f t="shared" si="11"/>
        <v>2.1332409692031473</v>
      </c>
      <c r="W42">
        <f t="shared" si="4"/>
        <v>2</v>
      </c>
      <c r="X42" t="str">
        <f t="shared" si="5"/>
        <v>008-007</v>
      </c>
      <c r="Y42" t="str">
        <f t="shared" si="12"/>
        <v>015-007</v>
      </c>
    </row>
    <row r="43" spans="1:25" x14ac:dyDescent="0.35">
      <c r="A43">
        <v>33</v>
      </c>
      <c r="B43" t="s">
        <v>332</v>
      </c>
      <c r="C43">
        <v>3</v>
      </c>
      <c r="D43">
        <v>43</v>
      </c>
      <c r="E43" t="s">
        <v>37</v>
      </c>
      <c r="F43" t="s">
        <v>333</v>
      </c>
      <c r="G43">
        <v>473</v>
      </c>
      <c r="H43">
        <v>155</v>
      </c>
      <c r="I43">
        <v>21</v>
      </c>
      <c r="J43">
        <v>11</v>
      </c>
      <c r="K43">
        <v>881</v>
      </c>
      <c r="L43" s="7">
        <f t="shared" si="6"/>
        <v>0.74914869466515321</v>
      </c>
      <c r="M43" s="8">
        <f t="shared" si="7"/>
        <v>-0.1144295286300365</v>
      </c>
      <c r="N43">
        <f t="shared" si="7"/>
        <v>-0.39980512939036783</v>
      </c>
      <c r="O43">
        <f t="shared" si="7"/>
        <v>-0.52147039062261014</v>
      </c>
      <c r="P43">
        <f t="shared" si="7"/>
        <v>-1.1081412855343107</v>
      </c>
      <c r="Q43">
        <f t="shared" si="7"/>
        <v>-0.64163864549038274</v>
      </c>
      <c r="R43" s="9">
        <f t="shared" si="7"/>
        <v>1.3662017179635111</v>
      </c>
      <c r="S43">
        <f t="shared" si="8"/>
        <v>13.932471741243054</v>
      </c>
      <c r="T43">
        <f t="shared" si="9"/>
        <v>5.2983211472306779</v>
      </c>
      <c r="U43" s="9">
        <f t="shared" si="10"/>
        <v>3.026070483103688</v>
      </c>
      <c r="V43">
        <f t="shared" si="11"/>
        <v>3.026070483103688</v>
      </c>
      <c r="W43">
        <f t="shared" si="4"/>
        <v>3</v>
      </c>
      <c r="X43" t="str">
        <f t="shared" si="5"/>
        <v>008-008</v>
      </c>
      <c r="Y43" t="str">
        <f t="shared" si="12"/>
        <v>027-004</v>
      </c>
    </row>
    <row r="44" spans="1:25" x14ac:dyDescent="0.35">
      <c r="A44">
        <v>34</v>
      </c>
      <c r="B44" t="s">
        <v>332</v>
      </c>
      <c r="C44">
        <v>3</v>
      </c>
      <c r="D44">
        <v>45</v>
      </c>
      <c r="E44" t="s">
        <v>38</v>
      </c>
      <c r="F44" t="s">
        <v>333</v>
      </c>
      <c r="G44">
        <v>29</v>
      </c>
      <c r="H44">
        <v>7</v>
      </c>
      <c r="I44">
        <v>1</v>
      </c>
      <c r="J44">
        <v>16</v>
      </c>
      <c r="K44">
        <v>64</v>
      </c>
      <c r="L44" s="7">
        <f t="shared" si="6"/>
        <v>0.828125</v>
      </c>
      <c r="M44" s="8">
        <f t="shared" si="7"/>
        <v>-1.7562184337254427</v>
      </c>
      <c r="N44">
        <f t="shared" si="7"/>
        <v>-1.2062263784503262</v>
      </c>
      <c r="O44">
        <f t="shared" si="7"/>
        <v>-1.0295521405379908</v>
      </c>
      <c r="P44">
        <f t="shared" si="7"/>
        <v>-0.93514032534540992</v>
      </c>
      <c r="Q44">
        <f t="shared" si="7"/>
        <v>-1.8367153315365179</v>
      </c>
      <c r="R44" s="9">
        <f t="shared" si="7"/>
        <v>2.1999727857567666</v>
      </c>
      <c r="S44">
        <f t="shared" si="8"/>
        <v>34.955472293013791</v>
      </c>
      <c r="T44">
        <f t="shared" si="9"/>
        <v>15.395931791309955</v>
      </c>
      <c r="U44" s="9">
        <f t="shared" si="10"/>
        <v>6.7683389698129748</v>
      </c>
      <c r="V44">
        <f t="shared" si="11"/>
        <v>6.7683389698129748</v>
      </c>
      <c r="W44">
        <f t="shared" si="4"/>
        <v>3</v>
      </c>
      <c r="X44" t="str">
        <f t="shared" si="5"/>
        <v>008-009</v>
      </c>
      <c r="Y44" t="str">
        <f t="shared" si="12"/>
        <v>027-004</v>
      </c>
    </row>
    <row r="45" spans="1:25" x14ac:dyDescent="0.35">
      <c r="A45">
        <v>35</v>
      </c>
      <c r="B45" t="s">
        <v>332</v>
      </c>
      <c r="C45">
        <v>7</v>
      </c>
      <c r="D45">
        <v>45</v>
      </c>
      <c r="E45" t="s">
        <v>39</v>
      </c>
      <c r="F45" t="s">
        <v>333</v>
      </c>
      <c r="G45">
        <v>975</v>
      </c>
      <c r="H45">
        <v>490</v>
      </c>
      <c r="I45">
        <v>63</v>
      </c>
      <c r="J45">
        <v>76</v>
      </c>
      <c r="K45">
        <v>2790</v>
      </c>
      <c r="L45" s="7">
        <f t="shared" si="6"/>
        <v>0.57491039426523294</v>
      </c>
      <c r="M45" s="8">
        <f t="shared" si="7"/>
        <v>1.7418272965003552</v>
      </c>
      <c r="N45">
        <f t="shared" si="7"/>
        <v>1.4255402654412945</v>
      </c>
      <c r="O45">
        <f t="shared" si="7"/>
        <v>0.54550128419968913</v>
      </c>
      <c r="P45">
        <f t="shared" si="7"/>
        <v>1.1408711969214003</v>
      </c>
      <c r="Q45">
        <f t="shared" si="7"/>
        <v>2.1507743210482611</v>
      </c>
      <c r="R45" s="9">
        <f t="shared" si="7"/>
        <v>-0.47327219967522399</v>
      </c>
      <c r="S45">
        <f t="shared" si="8"/>
        <v>2.7356057500775943</v>
      </c>
      <c r="T45">
        <f t="shared" si="9"/>
        <v>11.961658977017992</v>
      </c>
      <c r="U45" s="9">
        <f t="shared" si="10"/>
        <v>29.522356857603913</v>
      </c>
      <c r="V45">
        <f t="shared" si="11"/>
        <v>2.7356057500775943</v>
      </c>
      <c r="W45">
        <f t="shared" si="4"/>
        <v>1</v>
      </c>
      <c r="X45" t="str">
        <f t="shared" si="5"/>
        <v>008-010</v>
      </c>
      <c r="Y45" t="str">
        <f t="shared" si="12"/>
        <v>027-032</v>
      </c>
    </row>
    <row r="46" spans="1:25" x14ac:dyDescent="0.35">
      <c r="A46">
        <v>36</v>
      </c>
      <c r="B46" t="s">
        <v>332</v>
      </c>
      <c r="C46">
        <v>7</v>
      </c>
      <c r="D46">
        <v>45</v>
      </c>
      <c r="E46" t="s">
        <v>40</v>
      </c>
      <c r="F46" t="s">
        <v>333</v>
      </c>
      <c r="G46">
        <v>198</v>
      </c>
      <c r="H46">
        <v>44</v>
      </c>
      <c r="I46">
        <v>8</v>
      </c>
      <c r="J46">
        <v>12</v>
      </c>
      <c r="K46">
        <v>532</v>
      </c>
      <c r="L46" s="7">
        <f t="shared" si="6"/>
        <v>0.4924812030075188</v>
      </c>
      <c r="M46" s="8">
        <f t="shared" si="7"/>
        <v>-1.1313032874166056</v>
      </c>
      <c r="N46">
        <f t="shared" si="7"/>
        <v>-1.0046210661853365</v>
      </c>
      <c r="O46">
        <f t="shared" si="7"/>
        <v>-0.85172352806760765</v>
      </c>
      <c r="P46">
        <f t="shared" si="7"/>
        <v>-1.0735410934965306</v>
      </c>
      <c r="Q46">
        <f t="shared" si="7"/>
        <v>-1.1521426398968713</v>
      </c>
      <c r="R46" s="9">
        <f t="shared" si="7"/>
        <v>-1.3434961804108017</v>
      </c>
      <c r="S46">
        <f t="shared" si="8"/>
        <v>26.313035956061384</v>
      </c>
      <c r="T46">
        <f t="shared" si="9"/>
        <v>6.5305136508652408</v>
      </c>
      <c r="U46" s="9">
        <f t="shared" si="10"/>
        <v>1.8172688044802525</v>
      </c>
      <c r="V46">
        <f t="shared" si="11"/>
        <v>1.8172688044802525</v>
      </c>
      <c r="W46">
        <f t="shared" si="4"/>
        <v>3</v>
      </c>
      <c r="X46" t="str">
        <f t="shared" si="5"/>
        <v>008-011</v>
      </c>
      <c r="Y46" t="str">
        <f t="shared" si="12"/>
        <v>027-004</v>
      </c>
    </row>
    <row r="47" spans="1:25" x14ac:dyDescent="0.35">
      <c r="A47">
        <v>37</v>
      </c>
      <c r="B47" t="s">
        <v>332</v>
      </c>
      <c r="C47">
        <v>7</v>
      </c>
      <c r="D47">
        <v>43</v>
      </c>
      <c r="E47" t="s">
        <v>41</v>
      </c>
      <c r="F47" t="s">
        <v>333</v>
      </c>
      <c r="G47">
        <v>231</v>
      </c>
      <c r="H47">
        <v>113</v>
      </c>
      <c r="I47">
        <v>13</v>
      </c>
      <c r="J47">
        <v>39</v>
      </c>
      <c r="K47">
        <v>670</v>
      </c>
      <c r="L47" s="7">
        <f t="shared" si="6"/>
        <v>0.59104477611940298</v>
      </c>
      <c r="M47" s="8">
        <f t="shared" si="7"/>
        <v>-1.0092784363622174</v>
      </c>
      <c r="N47">
        <f t="shared" si="7"/>
        <v>-0.62865440277224793</v>
      </c>
      <c r="O47">
        <f t="shared" si="7"/>
        <v>-0.72470309058876248</v>
      </c>
      <c r="P47">
        <f t="shared" si="7"/>
        <v>-0.13933590847646601</v>
      </c>
      <c r="Q47">
        <f t="shared" si="7"/>
        <v>-0.95028146159287297</v>
      </c>
      <c r="R47" s="9">
        <f t="shared" si="7"/>
        <v>-0.30293780976296414</v>
      </c>
      <c r="S47">
        <f t="shared" si="8"/>
        <v>18.620559846138239</v>
      </c>
      <c r="T47">
        <f t="shared" si="9"/>
        <v>2.3103044490507467</v>
      </c>
      <c r="U47" s="9">
        <f t="shared" si="10"/>
        <v>1.2744757138304603</v>
      </c>
      <c r="V47">
        <f t="shared" si="11"/>
        <v>1.2744757138304603</v>
      </c>
      <c r="W47">
        <f t="shared" si="4"/>
        <v>3</v>
      </c>
      <c r="X47" t="str">
        <f t="shared" si="5"/>
        <v>009-001</v>
      </c>
      <c r="Y47" t="str">
        <f t="shared" si="12"/>
        <v>027-004</v>
      </c>
    </row>
    <row r="48" spans="1:25" x14ac:dyDescent="0.35">
      <c r="A48">
        <v>38</v>
      </c>
      <c r="B48" t="s">
        <v>332</v>
      </c>
      <c r="C48">
        <v>7</v>
      </c>
      <c r="D48">
        <v>43</v>
      </c>
      <c r="E48" t="s">
        <v>42</v>
      </c>
      <c r="F48" t="s">
        <v>333</v>
      </c>
      <c r="G48">
        <v>339</v>
      </c>
      <c r="H48">
        <v>113</v>
      </c>
      <c r="I48">
        <v>25</v>
      </c>
      <c r="J48">
        <v>46</v>
      </c>
      <c r="K48">
        <v>890</v>
      </c>
      <c r="L48" s="7">
        <f t="shared" si="6"/>
        <v>0.58764044943820226</v>
      </c>
      <c r="M48" s="8">
        <f t="shared" si="7"/>
        <v>-0.60992437836603752</v>
      </c>
      <c r="N48">
        <f t="shared" si="7"/>
        <v>-0.62865440277224793</v>
      </c>
      <c r="O48">
        <f t="shared" si="7"/>
        <v>-0.41985404063953408</v>
      </c>
      <c r="P48">
        <f t="shared" si="7"/>
        <v>0.10286543578799519</v>
      </c>
      <c r="Q48">
        <f t="shared" si="7"/>
        <v>-0.62847378603577408</v>
      </c>
      <c r="R48" s="9">
        <f t="shared" si="7"/>
        <v>-0.3388780715929815</v>
      </c>
      <c r="S48">
        <f t="shared" si="8"/>
        <v>14.605463689752504</v>
      </c>
      <c r="T48">
        <f t="shared" si="9"/>
        <v>0.97948846511027721</v>
      </c>
      <c r="U48" s="9">
        <f t="shared" si="10"/>
        <v>2.1779044220153656</v>
      </c>
      <c r="V48">
        <f t="shared" si="11"/>
        <v>0.97948846511027721</v>
      </c>
      <c r="W48">
        <f t="shared" si="4"/>
        <v>2</v>
      </c>
      <c r="X48" t="str">
        <f t="shared" si="5"/>
        <v>009-002</v>
      </c>
      <c r="Y48" t="str">
        <f t="shared" si="12"/>
        <v>015-007</v>
      </c>
    </row>
    <row r="49" spans="1:25" x14ac:dyDescent="0.35">
      <c r="A49">
        <v>39</v>
      </c>
      <c r="B49" t="s">
        <v>332</v>
      </c>
      <c r="C49">
        <v>7</v>
      </c>
      <c r="D49">
        <v>43</v>
      </c>
      <c r="E49" t="s">
        <v>43</v>
      </c>
      <c r="F49" t="s">
        <v>333</v>
      </c>
      <c r="G49">
        <v>531</v>
      </c>
      <c r="H49">
        <v>201</v>
      </c>
      <c r="I49">
        <v>23</v>
      </c>
      <c r="J49">
        <v>56</v>
      </c>
      <c r="K49">
        <v>1302</v>
      </c>
      <c r="L49" s="7">
        <f t="shared" si="6"/>
        <v>0.62288786482334868</v>
      </c>
      <c r="M49" s="8">
        <f t="shared" si="7"/>
        <v>0.10003839140494901</v>
      </c>
      <c r="N49">
        <f t="shared" si="7"/>
        <v>-0.1491606871149754</v>
      </c>
      <c r="O49">
        <f t="shared" si="7"/>
        <v>-0.47066221563107213</v>
      </c>
      <c r="P49">
        <f t="shared" si="7"/>
        <v>0.44886735616579687</v>
      </c>
      <c r="Q49">
        <f t="shared" si="7"/>
        <v>-2.5815775447025412E-2</v>
      </c>
      <c r="R49" s="9">
        <f t="shared" si="7"/>
        <v>3.3237020877151253E-2</v>
      </c>
      <c r="S49">
        <f t="shared" si="8"/>
        <v>8.223167725769077</v>
      </c>
      <c r="T49">
        <f t="shared" si="9"/>
        <v>0.27058571616187221</v>
      </c>
      <c r="U49" s="9">
        <f t="shared" si="10"/>
        <v>5.3390356378376147</v>
      </c>
      <c r="V49">
        <f t="shared" si="11"/>
        <v>0.27058571616187221</v>
      </c>
      <c r="W49">
        <f t="shared" si="4"/>
        <v>2</v>
      </c>
      <c r="X49" t="str">
        <f t="shared" si="5"/>
        <v>009-003</v>
      </c>
      <c r="Y49" t="str">
        <f t="shared" si="12"/>
        <v>015-007</v>
      </c>
    </row>
    <row r="50" spans="1:25" x14ac:dyDescent="0.35">
      <c r="A50">
        <v>40</v>
      </c>
      <c r="B50" t="s">
        <v>332</v>
      </c>
      <c r="C50">
        <v>7</v>
      </c>
      <c r="D50">
        <v>43</v>
      </c>
      <c r="E50" t="s">
        <v>44</v>
      </c>
      <c r="F50" t="s">
        <v>333</v>
      </c>
      <c r="G50">
        <v>682</v>
      </c>
      <c r="H50">
        <v>536</v>
      </c>
      <c r="I50">
        <v>138</v>
      </c>
      <c r="J50">
        <v>48</v>
      </c>
      <c r="K50">
        <v>2012</v>
      </c>
      <c r="L50" s="7">
        <f t="shared" si="6"/>
        <v>0.69781312127236583</v>
      </c>
      <c r="M50" s="8">
        <f t="shared" si="7"/>
        <v>0.65839452804775611</v>
      </c>
      <c r="N50">
        <f t="shared" si="7"/>
        <v>1.6761847077166869</v>
      </c>
      <c r="O50">
        <f t="shared" si="7"/>
        <v>2.4508078463823662</v>
      </c>
      <c r="P50">
        <f t="shared" si="7"/>
        <v>0.17206581986355554</v>
      </c>
      <c r="Q50">
        <f t="shared" si="7"/>
        <v>1.0127453593054299</v>
      </c>
      <c r="R50" s="9">
        <f t="shared" si="7"/>
        <v>0.82424023138840086</v>
      </c>
      <c r="S50">
        <f t="shared" si="8"/>
        <v>3.5160145620925785</v>
      </c>
      <c r="T50">
        <f t="shared" si="9"/>
        <v>13.156753111617874</v>
      </c>
      <c r="U50" s="9">
        <f t="shared" si="10"/>
        <v>25.257146056977586</v>
      </c>
      <c r="V50">
        <f t="shared" si="11"/>
        <v>3.5160145620925785</v>
      </c>
      <c r="W50">
        <f t="shared" si="4"/>
        <v>1</v>
      </c>
      <c r="X50" t="str">
        <f t="shared" si="5"/>
        <v>009-004</v>
      </c>
      <c r="Y50" t="str">
        <f t="shared" si="12"/>
        <v>027-032</v>
      </c>
    </row>
    <row r="51" spans="1:25" x14ac:dyDescent="0.35">
      <c r="A51">
        <v>41</v>
      </c>
      <c r="B51" t="s">
        <v>332</v>
      </c>
      <c r="C51">
        <v>7</v>
      </c>
      <c r="D51">
        <v>43</v>
      </c>
      <c r="E51" t="s">
        <v>45</v>
      </c>
      <c r="F51" t="s">
        <v>333</v>
      </c>
      <c r="G51">
        <v>492</v>
      </c>
      <c r="H51">
        <v>503</v>
      </c>
      <c r="I51">
        <v>69</v>
      </c>
      <c r="J51">
        <v>45</v>
      </c>
      <c r="K51">
        <v>1562</v>
      </c>
      <c r="L51" s="7">
        <f t="shared" si="6"/>
        <v>0.70998719590268888</v>
      </c>
      <c r="M51" s="8">
        <f t="shared" si="7"/>
        <v>-4.4172796204782629E-2</v>
      </c>
      <c r="N51">
        <f t="shared" si="7"/>
        <v>1.4963745643452098</v>
      </c>
      <c r="O51">
        <f t="shared" si="7"/>
        <v>0.69792580917430336</v>
      </c>
      <c r="P51">
        <f t="shared" si="7"/>
        <v>6.8265243750215018E-2</v>
      </c>
      <c r="Q51">
        <f t="shared" si="7"/>
        <v>0.35450238657500044</v>
      </c>
      <c r="R51" s="9">
        <f t="shared" si="7"/>
        <v>0.95276474466973515</v>
      </c>
      <c r="S51">
        <f t="shared" si="8"/>
        <v>3.4008674382611734</v>
      </c>
      <c r="T51">
        <f t="shared" si="9"/>
        <v>4.8954213705427101</v>
      </c>
      <c r="U51" s="9">
        <f t="shared" si="10"/>
        <v>12.552506064883271</v>
      </c>
      <c r="V51">
        <f t="shared" si="11"/>
        <v>3.4008674382611734</v>
      </c>
      <c r="W51">
        <f t="shared" si="4"/>
        <v>1</v>
      </c>
      <c r="X51" t="str">
        <f t="shared" si="5"/>
        <v>009-005</v>
      </c>
      <c r="Y51" t="str">
        <f t="shared" si="12"/>
        <v>027-032</v>
      </c>
    </row>
    <row r="52" spans="1:25" x14ac:dyDescent="0.35">
      <c r="A52">
        <v>42</v>
      </c>
      <c r="B52" t="s">
        <v>332</v>
      </c>
      <c r="C52">
        <v>7</v>
      </c>
      <c r="D52">
        <v>43</v>
      </c>
      <c r="E52" t="s">
        <v>46</v>
      </c>
      <c r="F52" t="s">
        <v>333</v>
      </c>
      <c r="G52">
        <v>636</v>
      </c>
      <c r="H52">
        <v>554</v>
      </c>
      <c r="I52">
        <v>56</v>
      </c>
      <c r="J52">
        <v>25</v>
      </c>
      <c r="K52">
        <v>1858</v>
      </c>
      <c r="L52" s="7">
        <f t="shared" si="6"/>
        <v>0.68406889128094728</v>
      </c>
      <c r="M52" s="8">
        <f t="shared" si="7"/>
        <v>0.48829928112345722</v>
      </c>
      <c r="N52">
        <f t="shared" si="7"/>
        <v>1.7742629677374928</v>
      </c>
      <c r="O52">
        <f t="shared" si="7"/>
        <v>0.3676726717293059</v>
      </c>
      <c r="P52">
        <f t="shared" si="7"/>
        <v>-0.62373859700538836</v>
      </c>
      <c r="Q52">
        <f t="shared" si="7"/>
        <v>0.78747998641546069</v>
      </c>
      <c r="R52" s="9">
        <f t="shared" si="7"/>
        <v>0.67913922587346154</v>
      </c>
      <c r="S52">
        <f t="shared" si="8"/>
        <v>2.0681791573693316</v>
      </c>
      <c r="T52">
        <f t="shared" si="9"/>
        <v>6.4862848758261835</v>
      </c>
      <c r="U52" s="9">
        <f t="shared" si="10"/>
        <v>13.986232282274401</v>
      </c>
      <c r="V52">
        <f t="shared" si="11"/>
        <v>2.0681791573693316</v>
      </c>
      <c r="W52">
        <f t="shared" si="4"/>
        <v>1</v>
      </c>
      <c r="X52" t="str">
        <f t="shared" si="5"/>
        <v>009-006</v>
      </c>
      <c r="Y52" t="str">
        <f t="shared" si="12"/>
        <v>027-032</v>
      </c>
    </row>
    <row r="53" spans="1:25" x14ac:dyDescent="0.35">
      <c r="A53">
        <v>43</v>
      </c>
      <c r="B53" t="s">
        <v>332</v>
      </c>
      <c r="C53">
        <v>7</v>
      </c>
      <c r="D53">
        <v>43</v>
      </c>
      <c r="E53" t="s">
        <v>47</v>
      </c>
      <c r="F53" t="s">
        <v>333</v>
      </c>
      <c r="G53">
        <v>657</v>
      </c>
      <c r="H53">
        <v>250</v>
      </c>
      <c r="I53">
        <v>39</v>
      </c>
      <c r="J53">
        <v>52</v>
      </c>
      <c r="K53">
        <v>1711</v>
      </c>
      <c r="L53" s="7">
        <f t="shared" si="6"/>
        <v>0.58328462887200472</v>
      </c>
      <c r="M53" s="8">
        <f t="shared" si="7"/>
        <v>0.56595145906715894</v>
      </c>
      <c r="N53">
        <f t="shared" si="7"/>
        <v>0.11783013183055134</v>
      </c>
      <c r="O53">
        <f t="shared" si="7"/>
        <v>-6.4196815698767618E-2</v>
      </c>
      <c r="P53">
        <f t="shared" si="7"/>
        <v>0.31046658801467619</v>
      </c>
      <c r="Q53">
        <f t="shared" si="7"/>
        <v>0.57245394865685373</v>
      </c>
      <c r="R53" s="9">
        <f t="shared" si="7"/>
        <v>-0.38486347378666841</v>
      </c>
      <c r="S53">
        <f t="shared" si="8"/>
        <v>4.6838827917068411</v>
      </c>
      <c r="T53">
        <f t="shared" si="9"/>
        <v>1.0129379445010025</v>
      </c>
      <c r="U53" s="9">
        <f t="shared" si="10"/>
        <v>8.496834668626807</v>
      </c>
      <c r="V53">
        <f t="shared" si="11"/>
        <v>1.0129379445010025</v>
      </c>
      <c r="W53">
        <f t="shared" si="4"/>
        <v>2</v>
      </c>
      <c r="X53" t="str">
        <f t="shared" si="5"/>
        <v>009-007</v>
      </c>
      <c r="Y53" t="str">
        <f t="shared" si="12"/>
        <v>015-007</v>
      </c>
    </row>
    <row r="54" spans="1:25" x14ac:dyDescent="0.35">
      <c r="A54">
        <v>44</v>
      </c>
      <c r="B54" t="s">
        <v>332</v>
      </c>
      <c r="C54">
        <v>7</v>
      </c>
      <c r="D54">
        <v>43</v>
      </c>
      <c r="E54" t="s">
        <v>48</v>
      </c>
      <c r="F54" t="s">
        <v>333</v>
      </c>
      <c r="G54">
        <v>493</v>
      </c>
      <c r="H54">
        <v>131</v>
      </c>
      <c r="I54">
        <v>14</v>
      </c>
      <c r="J54">
        <v>53</v>
      </c>
      <c r="K54">
        <v>1373</v>
      </c>
      <c r="L54" s="7">
        <f t="shared" si="6"/>
        <v>0.50327749453750914</v>
      </c>
      <c r="M54" s="8">
        <f t="shared" si="7"/>
        <v>-4.0475073445558736E-2</v>
      </c>
      <c r="N54">
        <f t="shared" si="7"/>
        <v>-0.53057614275144216</v>
      </c>
      <c r="O54">
        <f t="shared" si="7"/>
        <v>-0.69929900309299342</v>
      </c>
      <c r="P54">
        <f t="shared" si="7"/>
        <v>0.34506678005245639</v>
      </c>
      <c r="Q54">
        <f t="shared" si="7"/>
        <v>7.8040338028220121E-2</v>
      </c>
      <c r="R54" s="9">
        <f t="shared" si="7"/>
        <v>-1.2295172410440909</v>
      </c>
      <c r="S54">
        <f t="shared" si="8"/>
        <v>12.946945542269493</v>
      </c>
      <c r="T54">
        <f t="shared" si="9"/>
        <v>1.4314592086275821</v>
      </c>
      <c r="U54" s="9">
        <f t="shared" si="10"/>
        <v>5.9555973327819256</v>
      </c>
      <c r="V54">
        <f t="shared" si="11"/>
        <v>1.4314592086275821</v>
      </c>
      <c r="W54">
        <f t="shared" si="4"/>
        <v>2</v>
      </c>
      <c r="X54" t="str">
        <f t="shared" si="5"/>
        <v>009-008</v>
      </c>
      <c r="Y54" t="str">
        <f t="shared" si="12"/>
        <v>015-007</v>
      </c>
    </row>
    <row r="55" spans="1:25" x14ac:dyDescent="0.35">
      <c r="A55">
        <v>45</v>
      </c>
      <c r="B55" t="s">
        <v>332</v>
      </c>
      <c r="C55">
        <v>7</v>
      </c>
      <c r="D55">
        <v>43</v>
      </c>
      <c r="E55" t="s">
        <v>49</v>
      </c>
      <c r="F55" t="s">
        <v>333</v>
      </c>
      <c r="G55">
        <v>324</v>
      </c>
      <c r="H55">
        <v>119</v>
      </c>
      <c r="I55">
        <v>17</v>
      </c>
      <c r="J55">
        <v>53</v>
      </c>
      <c r="K55">
        <v>844</v>
      </c>
      <c r="L55" s="7">
        <f t="shared" si="6"/>
        <v>0.60781990521327012</v>
      </c>
      <c r="M55" s="8">
        <f t="shared" si="7"/>
        <v>-0.66539021975439583</v>
      </c>
      <c r="N55">
        <f t="shared" si="7"/>
        <v>-0.59596164943197927</v>
      </c>
      <c r="O55">
        <f t="shared" si="7"/>
        <v>-0.62308674060568636</v>
      </c>
      <c r="P55">
        <f t="shared" si="7"/>
        <v>0.34506678005245639</v>
      </c>
      <c r="Q55">
        <f t="shared" si="7"/>
        <v>-0.69576084547044026</v>
      </c>
      <c r="R55" s="9">
        <f t="shared" si="7"/>
        <v>-0.12583890348136093</v>
      </c>
      <c r="S55">
        <f t="shared" si="8"/>
        <v>15.28313306781361</v>
      </c>
      <c r="T55">
        <f t="shared" si="9"/>
        <v>1.1625913005431783</v>
      </c>
      <c r="U55" s="9">
        <f t="shared" si="10"/>
        <v>2.6738963586229905</v>
      </c>
      <c r="V55">
        <f t="shared" si="11"/>
        <v>1.1625913005431783</v>
      </c>
      <c r="W55">
        <f t="shared" si="4"/>
        <v>2</v>
      </c>
      <c r="X55" t="str">
        <f t="shared" si="5"/>
        <v>009-009</v>
      </c>
      <c r="Y55" t="str">
        <f t="shared" si="12"/>
        <v>015-007</v>
      </c>
    </row>
    <row r="56" spans="1:25" x14ac:dyDescent="0.35">
      <c r="A56">
        <v>46</v>
      </c>
      <c r="B56" t="s">
        <v>332</v>
      </c>
      <c r="C56">
        <v>7</v>
      </c>
      <c r="D56">
        <v>43</v>
      </c>
      <c r="E56" t="s">
        <v>50</v>
      </c>
      <c r="F56" t="s">
        <v>333</v>
      </c>
      <c r="G56">
        <v>522</v>
      </c>
      <c r="H56">
        <v>98</v>
      </c>
      <c r="I56">
        <v>29</v>
      </c>
      <c r="J56">
        <v>47</v>
      </c>
      <c r="K56">
        <v>1183</v>
      </c>
      <c r="L56" s="7">
        <f t="shared" si="6"/>
        <v>0.58833474218089599</v>
      </c>
      <c r="M56" s="8">
        <f t="shared" si="7"/>
        <v>6.6758886571934017E-2</v>
      </c>
      <c r="N56">
        <f t="shared" si="7"/>
        <v>-0.71038628612291932</v>
      </c>
      <c r="O56">
        <f t="shared" si="7"/>
        <v>-0.31823769065645796</v>
      </c>
      <c r="P56">
        <f t="shared" si="7"/>
        <v>0.13746562782577537</v>
      </c>
      <c r="Q56">
        <f t="shared" si="7"/>
        <v>-0.19988447268018342</v>
      </c>
      <c r="R56" s="9">
        <f t="shared" si="7"/>
        <v>-0.3315482630006133</v>
      </c>
      <c r="S56">
        <f t="shared" si="8"/>
        <v>10.900390078832668</v>
      </c>
      <c r="T56">
        <f t="shared" si="9"/>
        <v>0.62116199653524284</v>
      </c>
      <c r="U56" s="9">
        <f t="shared" si="10"/>
        <v>3.7243996906576635</v>
      </c>
      <c r="V56">
        <f t="shared" si="11"/>
        <v>0.62116199653524284</v>
      </c>
      <c r="W56">
        <f t="shared" si="4"/>
        <v>2</v>
      </c>
      <c r="X56" t="str">
        <f t="shared" si="5"/>
        <v>009-010</v>
      </c>
      <c r="Y56" t="str">
        <f t="shared" si="12"/>
        <v>015-007</v>
      </c>
    </row>
    <row r="57" spans="1:25" x14ac:dyDescent="0.35">
      <c r="A57">
        <v>47</v>
      </c>
      <c r="B57" t="s">
        <v>332</v>
      </c>
      <c r="C57">
        <v>7</v>
      </c>
      <c r="D57">
        <v>43</v>
      </c>
      <c r="E57" t="s">
        <v>51</v>
      </c>
      <c r="F57" t="s">
        <v>333</v>
      </c>
      <c r="G57">
        <v>84</v>
      </c>
      <c r="H57">
        <v>21</v>
      </c>
      <c r="I57">
        <v>2</v>
      </c>
      <c r="J57">
        <v>6</v>
      </c>
      <c r="K57">
        <v>307</v>
      </c>
      <c r="L57" s="7">
        <f t="shared" si="6"/>
        <v>0.36807817589576547</v>
      </c>
      <c r="M57" s="8">
        <f t="shared" si="7"/>
        <v>-1.5528436819681288</v>
      </c>
      <c r="N57">
        <f t="shared" si="7"/>
        <v>-1.1299432873230328</v>
      </c>
      <c r="O57">
        <f t="shared" si="7"/>
        <v>-1.0041480530422218</v>
      </c>
      <c r="P57">
        <f t="shared" si="7"/>
        <v>-1.2811422457232116</v>
      </c>
      <c r="Q57">
        <f t="shared" si="7"/>
        <v>-1.481264126262086</v>
      </c>
      <c r="R57" s="9">
        <f t="shared" si="7"/>
        <v>-2.6568476256564151</v>
      </c>
      <c r="S57">
        <f t="shared" si="8"/>
        <v>38.551186367814566</v>
      </c>
      <c r="T57">
        <f t="shared" si="9"/>
        <v>13.960693831007479</v>
      </c>
      <c r="U57" s="9">
        <f t="shared" si="10"/>
        <v>7.5922720574195921</v>
      </c>
      <c r="V57">
        <f t="shared" si="11"/>
        <v>7.5922720574195921</v>
      </c>
      <c r="W57">
        <f t="shared" si="4"/>
        <v>3</v>
      </c>
      <c r="X57" t="str">
        <f t="shared" si="5"/>
        <v>009-011</v>
      </c>
      <c r="Y57" t="str">
        <f t="shared" si="12"/>
        <v>027-004</v>
      </c>
    </row>
    <row r="58" spans="1:25" x14ac:dyDescent="0.35">
      <c r="A58">
        <v>48</v>
      </c>
      <c r="B58" t="s">
        <v>332</v>
      </c>
      <c r="C58">
        <v>7</v>
      </c>
      <c r="D58">
        <v>43</v>
      </c>
      <c r="E58" t="s">
        <v>52</v>
      </c>
      <c r="F58" t="s">
        <v>333</v>
      </c>
      <c r="G58">
        <v>506</v>
      </c>
      <c r="H58">
        <v>161</v>
      </c>
      <c r="I58">
        <v>17</v>
      </c>
      <c r="J58">
        <v>63</v>
      </c>
      <c r="K58">
        <v>1422</v>
      </c>
      <c r="L58" s="7">
        <f t="shared" si="6"/>
        <v>0.52531645569620256</v>
      </c>
      <c r="M58" s="8">
        <f t="shared" si="7"/>
        <v>7.5953224243518035E-3</v>
      </c>
      <c r="N58">
        <f t="shared" si="7"/>
        <v>-0.36711237605009928</v>
      </c>
      <c r="O58">
        <f t="shared" si="7"/>
        <v>-0.62308674060568636</v>
      </c>
      <c r="P58">
        <f t="shared" si="7"/>
        <v>0.69106870043025814</v>
      </c>
      <c r="Q58">
        <f t="shared" si="7"/>
        <v>0.14971568394775575</v>
      </c>
      <c r="R58" s="9">
        <f t="shared" si="7"/>
        <v>-0.99684684578529825</v>
      </c>
      <c r="S58">
        <f t="shared" si="8"/>
        <v>11.336425024955618</v>
      </c>
      <c r="T58">
        <f t="shared" si="9"/>
        <v>1.0169065532441925</v>
      </c>
      <c r="U58" s="9">
        <f t="shared" si="10"/>
        <v>7.0310260642451894</v>
      </c>
      <c r="V58">
        <f t="shared" si="11"/>
        <v>1.0169065532441925</v>
      </c>
      <c r="W58">
        <f t="shared" si="4"/>
        <v>2</v>
      </c>
      <c r="X58" t="str">
        <f t="shared" si="5"/>
        <v>009-012</v>
      </c>
      <c r="Y58" t="str">
        <f t="shared" si="12"/>
        <v>015-007</v>
      </c>
    </row>
    <row r="59" spans="1:25" x14ac:dyDescent="0.35">
      <c r="A59">
        <v>49</v>
      </c>
      <c r="B59" t="s">
        <v>332</v>
      </c>
      <c r="C59">
        <v>7</v>
      </c>
      <c r="D59">
        <v>45</v>
      </c>
      <c r="E59" t="s">
        <v>53</v>
      </c>
      <c r="F59" t="s">
        <v>333</v>
      </c>
      <c r="G59">
        <v>200</v>
      </c>
      <c r="H59">
        <v>68</v>
      </c>
      <c r="I59">
        <v>10</v>
      </c>
      <c r="J59">
        <v>38</v>
      </c>
      <c r="K59">
        <v>553</v>
      </c>
      <c r="L59" s="7">
        <f t="shared" si="6"/>
        <v>0.5714285714285714</v>
      </c>
      <c r="M59" s="8">
        <f t="shared" si="7"/>
        <v>-1.1239078418981578</v>
      </c>
      <c r="N59">
        <f t="shared" si="7"/>
        <v>-0.8738500528242622</v>
      </c>
      <c r="O59">
        <f t="shared" si="7"/>
        <v>-0.80091535307606954</v>
      </c>
      <c r="P59">
        <f t="shared" si="7"/>
        <v>-0.17393610051424618</v>
      </c>
      <c r="Q59">
        <f t="shared" si="7"/>
        <v>-1.1214246345027845</v>
      </c>
      <c r="R59" s="9">
        <f t="shared" si="7"/>
        <v>-0.51003060628948382</v>
      </c>
      <c r="S59">
        <f t="shared" si="8"/>
        <v>21.713223060482584</v>
      </c>
      <c r="T59">
        <f t="shared" si="9"/>
        <v>3.380476316062246</v>
      </c>
      <c r="U59" s="9">
        <f t="shared" si="10"/>
        <v>1.3614707243405169</v>
      </c>
      <c r="V59">
        <f t="shared" si="11"/>
        <v>1.3614707243405169</v>
      </c>
      <c r="W59">
        <f t="shared" si="4"/>
        <v>3</v>
      </c>
      <c r="X59" t="str">
        <f t="shared" si="5"/>
        <v>009-013</v>
      </c>
      <c r="Y59" t="str">
        <f t="shared" si="12"/>
        <v>027-004</v>
      </c>
    </row>
    <row r="60" spans="1:25" x14ac:dyDescent="0.35">
      <c r="A60">
        <v>50</v>
      </c>
      <c r="B60" t="s">
        <v>332</v>
      </c>
      <c r="C60">
        <v>7</v>
      </c>
      <c r="D60">
        <v>43</v>
      </c>
      <c r="E60" t="s">
        <v>54</v>
      </c>
      <c r="F60" t="s">
        <v>333</v>
      </c>
      <c r="G60">
        <v>605</v>
      </c>
      <c r="H60">
        <v>97</v>
      </c>
      <c r="I60">
        <v>18</v>
      </c>
      <c r="J60">
        <v>63</v>
      </c>
      <c r="K60">
        <v>1465</v>
      </c>
      <c r="L60" s="7">
        <f t="shared" si="6"/>
        <v>0.5344709897610922</v>
      </c>
      <c r="M60" s="8">
        <f t="shared" si="7"/>
        <v>0.37366987558751669</v>
      </c>
      <c r="N60">
        <f t="shared" si="7"/>
        <v>-0.71583507834629745</v>
      </c>
      <c r="O60">
        <f t="shared" si="7"/>
        <v>-0.59768265310991731</v>
      </c>
      <c r="P60">
        <f t="shared" si="7"/>
        <v>0.69106870043025814</v>
      </c>
      <c r="Q60">
        <f t="shared" si="7"/>
        <v>0.21261445689755235</v>
      </c>
      <c r="R60" s="9">
        <f t="shared" si="7"/>
        <v>-0.90020031857601712</v>
      </c>
      <c r="S60">
        <f t="shared" si="8"/>
        <v>11.349536296081791</v>
      </c>
      <c r="T60">
        <f t="shared" si="9"/>
        <v>1.5468485582286093</v>
      </c>
      <c r="U60" s="9">
        <f t="shared" si="10"/>
        <v>7.6365488793468392</v>
      </c>
      <c r="V60">
        <f t="shared" si="11"/>
        <v>1.5468485582286093</v>
      </c>
      <c r="W60">
        <f t="shared" si="4"/>
        <v>2</v>
      </c>
      <c r="X60" t="str">
        <f t="shared" si="5"/>
        <v>009-014</v>
      </c>
      <c r="Y60" t="str">
        <f t="shared" si="12"/>
        <v>015-007</v>
      </c>
    </row>
    <row r="61" spans="1:25" x14ac:dyDescent="0.35">
      <c r="A61">
        <v>51</v>
      </c>
      <c r="B61" t="s">
        <v>332</v>
      </c>
      <c r="C61">
        <v>7</v>
      </c>
      <c r="D61">
        <v>45</v>
      </c>
      <c r="E61" t="s">
        <v>55</v>
      </c>
      <c r="F61" t="s">
        <v>333</v>
      </c>
      <c r="G61">
        <v>649</v>
      </c>
      <c r="H61">
        <v>154</v>
      </c>
      <c r="I61">
        <v>24</v>
      </c>
      <c r="J61">
        <v>97</v>
      </c>
      <c r="K61">
        <v>1721</v>
      </c>
      <c r="L61" s="7">
        <f t="shared" si="6"/>
        <v>0.536897152818129</v>
      </c>
      <c r="M61" s="8">
        <f t="shared" si="7"/>
        <v>0.53636967699336779</v>
      </c>
      <c r="N61">
        <f t="shared" si="7"/>
        <v>-0.40525392161374596</v>
      </c>
      <c r="O61">
        <f t="shared" si="7"/>
        <v>-0.44525812813530308</v>
      </c>
      <c r="P61">
        <f t="shared" si="7"/>
        <v>1.8674752297147839</v>
      </c>
      <c r="Q61">
        <f t="shared" si="7"/>
        <v>0.5870815702730855</v>
      </c>
      <c r="R61" s="9">
        <f t="shared" si="7"/>
        <v>-0.87458675569624578</v>
      </c>
      <c r="S61">
        <f t="shared" si="8"/>
        <v>11.344283060375398</v>
      </c>
      <c r="T61">
        <f t="shared" si="9"/>
        <v>3.9107954943958418</v>
      </c>
      <c r="U61" s="9">
        <f t="shared" si="10"/>
        <v>15.19183970094061</v>
      </c>
      <c r="V61">
        <f t="shared" si="11"/>
        <v>3.9107954943958418</v>
      </c>
      <c r="W61">
        <f t="shared" si="4"/>
        <v>2</v>
      </c>
      <c r="X61" t="str">
        <f t="shared" si="5"/>
        <v>009-015</v>
      </c>
      <c r="Y61" t="str">
        <f t="shared" si="12"/>
        <v>015-007</v>
      </c>
    </row>
    <row r="62" spans="1:25" x14ac:dyDescent="0.35">
      <c r="A62">
        <v>52</v>
      </c>
      <c r="B62" t="s">
        <v>332</v>
      </c>
      <c r="C62">
        <v>7</v>
      </c>
      <c r="D62">
        <v>45</v>
      </c>
      <c r="E62" t="s">
        <v>56</v>
      </c>
      <c r="F62" t="s">
        <v>333</v>
      </c>
      <c r="G62">
        <v>432</v>
      </c>
      <c r="H62">
        <v>107</v>
      </c>
      <c r="I62">
        <v>13</v>
      </c>
      <c r="J62">
        <v>61</v>
      </c>
      <c r="K62">
        <v>1063</v>
      </c>
      <c r="L62" s="7">
        <f t="shared" si="6"/>
        <v>0.57666980244590782</v>
      </c>
      <c r="M62" s="8">
        <f t="shared" si="7"/>
        <v>-0.26603616175821593</v>
      </c>
      <c r="N62">
        <f t="shared" si="7"/>
        <v>-0.66134715611251649</v>
      </c>
      <c r="O62">
        <f t="shared" si="7"/>
        <v>-0.72470309058876248</v>
      </c>
      <c r="P62">
        <f t="shared" si="7"/>
        <v>0.62186831635469775</v>
      </c>
      <c r="Q62">
        <f t="shared" si="7"/>
        <v>-0.3754159320749646</v>
      </c>
      <c r="R62" s="9">
        <f t="shared" si="7"/>
        <v>-0.45469772178257151</v>
      </c>
      <c r="S62">
        <f t="shared" si="8"/>
        <v>13.845695986188273</v>
      </c>
      <c r="T62">
        <f t="shared" si="9"/>
        <v>0.90291986953109915</v>
      </c>
      <c r="U62" s="9">
        <f t="shared" si="10"/>
        <v>4.4453722843480703</v>
      </c>
      <c r="V62">
        <f t="shared" si="11"/>
        <v>0.90291986953109915</v>
      </c>
      <c r="W62">
        <f t="shared" si="4"/>
        <v>2</v>
      </c>
      <c r="X62" t="str">
        <f t="shared" si="5"/>
        <v>010-001</v>
      </c>
      <c r="Y62" t="str">
        <f t="shared" si="12"/>
        <v>015-007</v>
      </c>
    </row>
    <row r="63" spans="1:25" x14ac:dyDescent="0.35">
      <c r="A63">
        <v>53</v>
      </c>
      <c r="B63" t="s">
        <v>332</v>
      </c>
      <c r="C63">
        <v>7</v>
      </c>
      <c r="D63">
        <v>45</v>
      </c>
      <c r="E63" t="s">
        <v>57</v>
      </c>
      <c r="F63" t="s">
        <v>333</v>
      </c>
      <c r="G63">
        <v>528</v>
      </c>
      <c r="H63">
        <v>92</v>
      </c>
      <c r="I63">
        <v>17</v>
      </c>
      <c r="J63">
        <v>76</v>
      </c>
      <c r="K63">
        <v>1204</v>
      </c>
      <c r="L63" s="7">
        <f t="shared" si="6"/>
        <v>0.59219269102990035</v>
      </c>
      <c r="M63" s="8">
        <f t="shared" si="7"/>
        <v>8.8945223127277345E-2</v>
      </c>
      <c r="N63">
        <f t="shared" si="7"/>
        <v>-0.74307903946318798</v>
      </c>
      <c r="O63">
        <f t="shared" si="7"/>
        <v>-0.62308674060568636</v>
      </c>
      <c r="P63">
        <f t="shared" si="7"/>
        <v>1.1408711969214003</v>
      </c>
      <c r="Q63">
        <f t="shared" si="7"/>
        <v>-0.16916646728609669</v>
      </c>
      <c r="R63" s="9">
        <f t="shared" si="7"/>
        <v>-0.29081900733730937</v>
      </c>
      <c r="S63">
        <f t="shared" si="8"/>
        <v>12.692236734429772</v>
      </c>
      <c r="T63">
        <f t="shared" si="9"/>
        <v>1.467749196839963</v>
      </c>
      <c r="U63" s="9">
        <f t="shared" si="10"/>
        <v>7.4026660016692905</v>
      </c>
      <c r="V63">
        <f t="shared" si="11"/>
        <v>1.467749196839963</v>
      </c>
      <c r="W63">
        <f t="shared" si="4"/>
        <v>2</v>
      </c>
      <c r="X63" t="str">
        <f t="shared" si="5"/>
        <v>010-002</v>
      </c>
      <c r="Y63" t="str">
        <f t="shared" si="12"/>
        <v>015-007</v>
      </c>
    </row>
    <row r="64" spans="1:25" x14ac:dyDescent="0.35">
      <c r="A64">
        <v>54</v>
      </c>
      <c r="B64" t="s">
        <v>332</v>
      </c>
      <c r="C64">
        <v>7</v>
      </c>
      <c r="D64">
        <v>46</v>
      </c>
      <c r="E64" t="s">
        <v>58</v>
      </c>
      <c r="F64" t="s">
        <v>333</v>
      </c>
      <c r="G64">
        <v>159</v>
      </c>
      <c r="H64">
        <v>21</v>
      </c>
      <c r="I64">
        <v>2</v>
      </c>
      <c r="J64">
        <v>51</v>
      </c>
      <c r="K64">
        <v>544</v>
      </c>
      <c r="L64" s="7">
        <f t="shared" si="6"/>
        <v>0.42830882352941174</v>
      </c>
      <c r="M64" s="8">
        <f t="shared" si="7"/>
        <v>-1.2755144750263374</v>
      </c>
      <c r="N64">
        <f t="shared" si="7"/>
        <v>-1.1299432873230328</v>
      </c>
      <c r="O64">
        <f t="shared" si="7"/>
        <v>-1.0041480530422218</v>
      </c>
      <c r="P64">
        <f t="shared" si="7"/>
        <v>0.27586639597689605</v>
      </c>
      <c r="Q64">
        <f t="shared" si="7"/>
        <v>-1.1345894939573931</v>
      </c>
      <c r="R64" s="9">
        <f t="shared" si="7"/>
        <v>-2.0209787890671884</v>
      </c>
      <c r="S64">
        <f t="shared" si="8"/>
        <v>29.687204943746014</v>
      </c>
      <c r="T64">
        <f t="shared" si="9"/>
        <v>7.251120073985641</v>
      </c>
      <c r="U64" s="9">
        <f t="shared" si="10"/>
        <v>6.4497830426547988</v>
      </c>
      <c r="V64">
        <f t="shared" si="11"/>
        <v>6.4497830426547988</v>
      </c>
      <c r="W64">
        <f t="shared" si="4"/>
        <v>3</v>
      </c>
      <c r="X64" t="str">
        <f t="shared" si="5"/>
        <v>010-003</v>
      </c>
      <c r="Y64" t="str">
        <f t="shared" si="12"/>
        <v>027-004</v>
      </c>
    </row>
    <row r="65" spans="1:25" x14ac:dyDescent="0.35">
      <c r="A65">
        <v>55</v>
      </c>
      <c r="B65" t="s">
        <v>332</v>
      </c>
      <c r="C65">
        <v>7</v>
      </c>
      <c r="D65">
        <v>45</v>
      </c>
      <c r="E65" t="s">
        <v>59</v>
      </c>
      <c r="F65" t="s">
        <v>333</v>
      </c>
      <c r="G65">
        <v>212</v>
      </c>
      <c r="H65">
        <v>38</v>
      </c>
      <c r="I65">
        <v>9</v>
      </c>
      <c r="J65">
        <v>75</v>
      </c>
      <c r="K65">
        <v>603</v>
      </c>
      <c r="L65" s="7">
        <f t="shared" si="6"/>
        <v>0.55389718076285244</v>
      </c>
      <c r="M65" s="8">
        <f t="shared" si="7"/>
        <v>-1.0795351687874712</v>
      </c>
      <c r="N65">
        <f t="shared" si="7"/>
        <v>-1.0373138195256051</v>
      </c>
      <c r="O65">
        <f t="shared" si="7"/>
        <v>-0.82631944057183859</v>
      </c>
      <c r="P65">
        <f t="shared" si="7"/>
        <v>1.1062710048836202</v>
      </c>
      <c r="Q65">
        <f t="shared" si="7"/>
        <v>-1.0482865264216257</v>
      </c>
      <c r="R65" s="9">
        <f t="shared" si="7"/>
        <v>-0.69511354038323236</v>
      </c>
      <c r="S65">
        <f t="shared" si="8"/>
        <v>23.325589091478005</v>
      </c>
      <c r="T65">
        <f t="shared" si="9"/>
        <v>4.0063877069243663</v>
      </c>
      <c r="U65" s="9">
        <f t="shared" si="10"/>
        <v>5.8981648678915137</v>
      </c>
      <c r="V65">
        <f t="shared" si="11"/>
        <v>4.0063877069243663</v>
      </c>
      <c r="W65">
        <f t="shared" si="4"/>
        <v>2</v>
      </c>
      <c r="X65" t="str">
        <f t="shared" si="5"/>
        <v>010-004</v>
      </c>
      <c r="Y65" t="str">
        <f t="shared" si="12"/>
        <v>015-007</v>
      </c>
    </row>
    <row r="66" spans="1:25" x14ac:dyDescent="0.35">
      <c r="A66">
        <v>56</v>
      </c>
      <c r="B66" t="s">
        <v>332</v>
      </c>
      <c r="C66">
        <v>7</v>
      </c>
      <c r="D66">
        <v>45</v>
      </c>
      <c r="E66" t="s">
        <v>60</v>
      </c>
      <c r="F66" t="s">
        <v>333</v>
      </c>
      <c r="G66">
        <v>682</v>
      </c>
      <c r="H66">
        <v>296</v>
      </c>
      <c r="I66">
        <v>121</v>
      </c>
      <c r="J66">
        <v>49</v>
      </c>
      <c r="K66">
        <v>1463</v>
      </c>
      <c r="L66" s="7">
        <f t="shared" si="6"/>
        <v>0.78468899521531099</v>
      </c>
      <c r="M66" s="8">
        <f t="shared" si="7"/>
        <v>0.65839452804775611</v>
      </c>
      <c r="N66">
        <f t="shared" si="7"/>
        <v>0.36847457410594381</v>
      </c>
      <c r="O66">
        <f t="shared" si="7"/>
        <v>2.0189383589542929</v>
      </c>
      <c r="P66">
        <f t="shared" si="7"/>
        <v>0.20666601190133571</v>
      </c>
      <c r="Q66">
        <f t="shared" si="7"/>
        <v>0.20968893257430599</v>
      </c>
      <c r="R66" s="9">
        <f t="shared" si="7"/>
        <v>1.7414088666616094</v>
      </c>
      <c r="S66">
        <f t="shared" si="8"/>
        <v>6.1898935737187477</v>
      </c>
      <c r="T66">
        <f t="shared" si="9"/>
        <v>10.115961319387763</v>
      </c>
      <c r="U66" s="9">
        <f t="shared" si="10"/>
        <v>17.829749905216676</v>
      </c>
      <c r="V66">
        <f t="shared" si="11"/>
        <v>6.1898935737187477</v>
      </c>
      <c r="W66">
        <f t="shared" si="4"/>
        <v>1</v>
      </c>
      <c r="X66" t="str">
        <f t="shared" si="5"/>
        <v>011-001</v>
      </c>
      <c r="Y66" t="str">
        <f t="shared" si="12"/>
        <v>027-032</v>
      </c>
    </row>
    <row r="67" spans="1:25" x14ac:dyDescent="0.35">
      <c r="A67">
        <v>57</v>
      </c>
      <c r="B67" t="s">
        <v>332</v>
      </c>
      <c r="C67">
        <v>7</v>
      </c>
      <c r="D67">
        <v>45</v>
      </c>
      <c r="E67" t="s">
        <v>61</v>
      </c>
      <c r="F67" t="s">
        <v>333</v>
      </c>
      <c r="G67">
        <v>216</v>
      </c>
      <c r="H67">
        <v>73</v>
      </c>
      <c r="I67">
        <v>24</v>
      </c>
      <c r="J67">
        <v>26</v>
      </c>
      <c r="K67">
        <v>473</v>
      </c>
      <c r="L67" s="7">
        <f t="shared" si="6"/>
        <v>0.71670190274841439</v>
      </c>
      <c r="M67" s="8">
        <f t="shared" ref="M67:R109" si="13">STANDARDIZE(G67,G$7,G$8)</f>
        <v>-1.0647442777505758</v>
      </c>
      <c r="N67">
        <f t="shared" si="13"/>
        <v>-0.84660609170737178</v>
      </c>
      <c r="O67">
        <f t="shared" si="13"/>
        <v>-0.44525812813530308</v>
      </c>
      <c r="P67">
        <f t="shared" si="13"/>
        <v>-0.58913840496760828</v>
      </c>
      <c r="Q67">
        <f t="shared" si="13"/>
        <v>-1.2384456074326387</v>
      </c>
      <c r="R67" s="9">
        <f t="shared" si="13"/>
        <v>1.0236534532886352</v>
      </c>
      <c r="S67">
        <f t="shared" si="8"/>
        <v>20.649675126947294</v>
      </c>
      <c r="T67">
        <f t="shared" si="9"/>
        <v>5.4286662789323277</v>
      </c>
      <c r="U67" s="9">
        <f t="shared" si="10"/>
        <v>1.6454273062924138</v>
      </c>
      <c r="V67">
        <f t="shared" si="11"/>
        <v>1.6454273062924138</v>
      </c>
      <c r="W67">
        <f t="shared" si="4"/>
        <v>3</v>
      </c>
      <c r="X67" t="str">
        <f t="shared" si="5"/>
        <v>011-002</v>
      </c>
      <c r="Y67" t="str">
        <f t="shared" si="12"/>
        <v>027-004</v>
      </c>
    </row>
    <row r="68" spans="1:25" x14ac:dyDescent="0.35">
      <c r="A68">
        <v>58</v>
      </c>
      <c r="B68" t="s">
        <v>332</v>
      </c>
      <c r="C68">
        <v>7</v>
      </c>
      <c r="D68">
        <v>40</v>
      </c>
      <c r="E68" t="s">
        <v>62</v>
      </c>
      <c r="F68" t="s">
        <v>333</v>
      </c>
      <c r="G68">
        <v>701</v>
      </c>
      <c r="H68">
        <v>256</v>
      </c>
      <c r="I68">
        <v>92</v>
      </c>
      <c r="J68">
        <v>44</v>
      </c>
      <c r="K68">
        <v>1512</v>
      </c>
      <c r="L68" s="7">
        <f t="shared" si="6"/>
        <v>0.72288359788359791</v>
      </c>
      <c r="M68" s="8">
        <f t="shared" si="13"/>
        <v>0.72865126047300999</v>
      </c>
      <c r="N68">
        <f t="shared" si="13"/>
        <v>0.15052288517081991</v>
      </c>
      <c r="O68">
        <f t="shared" si="13"/>
        <v>1.2822198215769911</v>
      </c>
      <c r="P68">
        <f t="shared" si="13"/>
        <v>3.3665051712434849E-2</v>
      </c>
      <c r="Q68">
        <f t="shared" si="13"/>
        <v>0.28136427849384166</v>
      </c>
      <c r="R68" s="9">
        <f t="shared" si="13"/>
        <v>1.088915034363892</v>
      </c>
      <c r="S68">
        <f t="shared" si="8"/>
        <v>3.9771989298654717</v>
      </c>
      <c r="T68">
        <f t="shared" si="9"/>
        <v>5.2362506178785573</v>
      </c>
      <c r="U68" s="9">
        <f t="shared" si="10"/>
        <v>12.011853705220236</v>
      </c>
      <c r="V68">
        <f t="shared" si="11"/>
        <v>3.9771989298654717</v>
      </c>
      <c r="W68">
        <f t="shared" si="4"/>
        <v>1</v>
      </c>
      <c r="X68" t="str">
        <f t="shared" si="5"/>
        <v>011-003</v>
      </c>
      <c r="Y68" t="str">
        <f t="shared" si="12"/>
        <v>027-032</v>
      </c>
    </row>
    <row r="69" spans="1:25" x14ac:dyDescent="0.35">
      <c r="A69">
        <v>59</v>
      </c>
      <c r="B69" t="s">
        <v>332</v>
      </c>
      <c r="C69">
        <v>7</v>
      </c>
      <c r="D69" t="s">
        <v>334</v>
      </c>
      <c r="E69" t="s">
        <v>63</v>
      </c>
      <c r="F69" t="s">
        <v>333</v>
      </c>
      <c r="G69">
        <v>28</v>
      </c>
      <c r="H69">
        <v>8</v>
      </c>
      <c r="I69">
        <v>1</v>
      </c>
      <c r="J69">
        <v>95</v>
      </c>
      <c r="K69">
        <v>63</v>
      </c>
      <c r="L69" s="7">
        <v>1</v>
      </c>
      <c r="M69" s="8">
        <f t="shared" si="13"/>
        <v>-1.7599161564846666</v>
      </c>
      <c r="N69">
        <f t="shared" si="13"/>
        <v>-1.2007775862269481</v>
      </c>
      <c r="O69">
        <f t="shared" si="13"/>
        <v>-1.0295521405379908</v>
      </c>
      <c r="P69">
        <f t="shared" si="13"/>
        <v>1.7982748456392235</v>
      </c>
      <c r="Q69">
        <f t="shared" si="13"/>
        <v>-1.8381780936981411</v>
      </c>
      <c r="R69" s="9">
        <f t="shared" si="13"/>
        <v>4.0144967960833862</v>
      </c>
      <c r="S69">
        <f t="shared" si="8"/>
        <v>46.375804285417409</v>
      </c>
      <c r="T69">
        <f t="shared" si="9"/>
        <v>28.338466398628199</v>
      </c>
      <c r="U69" s="9">
        <f t="shared" si="10"/>
        <v>27.230521271317336</v>
      </c>
      <c r="V69">
        <f t="shared" si="11"/>
        <v>27.230521271317336</v>
      </c>
      <c r="W69">
        <f t="shared" si="4"/>
        <v>3</v>
      </c>
      <c r="X69" t="str">
        <f t="shared" si="5"/>
        <v>011-004</v>
      </c>
      <c r="Y69" t="str">
        <f t="shared" si="12"/>
        <v>027-004</v>
      </c>
    </row>
    <row r="70" spans="1:25" x14ac:dyDescent="0.35">
      <c r="A70">
        <v>60</v>
      </c>
      <c r="B70" t="s">
        <v>332</v>
      </c>
      <c r="C70">
        <v>7</v>
      </c>
      <c r="D70">
        <v>40</v>
      </c>
      <c r="E70" t="s">
        <v>64</v>
      </c>
      <c r="F70" t="s">
        <v>333</v>
      </c>
      <c r="G70">
        <v>523</v>
      </c>
      <c r="H70">
        <v>192</v>
      </c>
      <c r="I70">
        <v>67</v>
      </c>
      <c r="J70">
        <v>29</v>
      </c>
      <c r="K70">
        <v>1376</v>
      </c>
      <c r="L70" s="7">
        <f t="shared" si="6"/>
        <v>0.58938953488372092</v>
      </c>
      <c r="M70" s="8">
        <f t="shared" si="13"/>
        <v>7.0456609331157896E-2</v>
      </c>
      <c r="N70">
        <f t="shared" si="13"/>
        <v>-0.19819981712537826</v>
      </c>
      <c r="O70">
        <f t="shared" si="13"/>
        <v>0.64711763418276524</v>
      </c>
      <c r="P70">
        <f t="shared" si="13"/>
        <v>-0.48533782885426774</v>
      </c>
      <c r="Q70">
        <f t="shared" si="13"/>
        <v>8.2428624513089646E-2</v>
      </c>
      <c r="R70" s="9">
        <f t="shared" si="13"/>
        <v>-0.32041257319585315</v>
      </c>
      <c r="S70">
        <f t="shared" si="8"/>
        <v>7.1728696411575132</v>
      </c>
      <c r="T70">
        <f t="shared" si="9"/>
        <v>1.5461991023117412</v>
      </c>
      <c r="U70" s="9">
        <f t="shared" si="10"/>
        <v>4.9352651545186657</v>
      </c>
      <c r="V70">
        <f t="shared" si="11"/>
        <v>1.5461991023117412</v>
      </c>
      <c r="W70">
        <f t="shared" si="4"/>
        <v>2</v>
      </c>
      <c r="X70" t="str">
        <f t="shared" si="5"/>
        <v>011-005</v>
      </c>
      <c r="Y70" t="str">
        <f t="shared" si="12"/>
        <v>015-007</v>
      </c>
    </row>
    <row r="71" spans="1:25" x14ac:dyDescent="0.35">
      <c r="A71">
        <v>61</v>
      </c>
      <c r="B71" t="s">
        <v>332</v>
      </c>
      <c r="C71">
        <v>7</v>
      </c>
      <c r="D71">
        <v>40</v>
      </c>
      <c r="E71" t="s">
        <v>65</v>
      </c>
      <c r="F71" t="s">
        <v>333</v>
      </c>
      <c r="G71">
        <v>944</v>
      </c>
      <c r="H71">
        <v>327</v>
      </c>
      <c r="I71">
        <v>162</v>
      </c>
      <c r="J71">
        <v>95</v>
      </c>
      <c r="K71">
        <v>2319</v>
      </c>
      <c r="L71" s="7">
        <f t="shared" si="6"/>
        <v>0.65890470030185422</v>
      </c>
      <c r="M71" s="8">
        <f t="shared" si="13"/>
        <v>1.6271978909644147</v>
      </c>
      <c r="N71">
        <f t="shared" si="13"/>
        <v>0.53738713303066477</v>
      </c>
      <c r="O71">
        <f t="shared" si="13"/>
        <v>3.0605059462808231</v>
      </c>
      <c r="P71">
        <f t="shared" si="13"/>
        <v>1.7982748456392235</v>
      </c>
      <c r="Q71">
        <f t="shared" si="13"/>
        <v>1.461813342923745</v>
      </c>
      <c r="R71" s="9">
        <f t="shared" si="13"/>
        <v>0.41347505870540979</v>
      </c>
      <c r="S71">
        <f t="shared" si="8"/>
        <v>8.7800249941233961</v>
      </c>
      <c r="T71">
        <f t="shared" si="9"/>
        <v>19.467227975280082</v>
      </c>
      <c r="U71" s="9">
        <f t="shared" si="10"/>
        <v>37.686503490061035</v>
      </c>
      <c r="V71">
        <f t="shared" si="11"/>
        <v>8.7800249941233961</v>
      </c>
      <c r="W71">
        <f t="shared" si="4"/>
        <v>1</v>
      </c>
      <c r="X71" t="str">
        <f t="shared" si="5"/>
        <v>011-006</v>
      </c>
      <c r="Y71" t="str">
        <f t="shared" si="12"/>
        <v>027-032</v>
      </c>
    </row>
    <row r="72" spans="1:25" x14ac:dyDescent="0.35">
      <c r="A72">
        <v>62</v>
      </c>
      <c r="B72" t="s">
        <v>332</v>
      </c>
      <c r="C72">
        <v>7</v>
      </c>
      <c r="D72">
        <v>45</v>
      </c>
      <c r="E72" t="s">
        <v>66</v>
      </c>
      <c r="F72" t="s">
        <v>333</v>
      </c>
      <c r="G72">
        <v>676</v>
      </c>
      <c r="H72">
        <v>235</v>
      </c>
      <c r="I72">
        <v>95</v>
      </c>
      <c r="J72">
        <v>33</v>
      </c>
      <c r="K72">
        <v>1381</v>
      </c>
      <c r="L72" s="7">
        <f t="shared" si="6"/>
        <v>0.75235336712527157</v>
      </c>
      <c r="M72" s="8">
        <f t="shared" si="13"/>
        <v>0.6362081914924127</v>
      </c>
      <c r="N72">
        <f t="shared" si="13"/>
        <v>3.6098248479879892E-2</v>
      </c>
      <c r="O72">
        <f t="shared" si="13"/>
        <v>1.3584320840642981</v>
      </c>
      <c r="P72">
        <f t="shared" si="13"/>
        <v>-0.34693706070314706</v>
      </c>
      <c r="Q72">
        <f t="shared" si="13"/>
        <v>8.974243532120553E-2</v>
      </c>
      <c r="R72" s="9">
        <f t="shared" si="13"/>
        <v>1.4000341841401931</v>
      </c>
      <c r="S72">
        <f t="shared" si="8"/>
        <v>5.6424797699709321</v>
      </c>
      <c r="T72">
        <f t="shared" si="9"/>
        <v>6.5023528351663211</v>
      </c>
      <c r="U72" s="9">
        <f t="shared" si="10"/>
        <v>11.335367161771261</v>
      </c>
      <c r="V72">
        <f t="shared" si="11"/>
        <v>5.6424797699709321</v>
      </c>
      <c r="W72">
        <f t="shared" si="4"/>
        <v>1</v>
      </c>
      <c r="X72" t="str">
        <f t="shared" si="5"/>
        <v>011-007</v>
      </c>
      <c r="Y72" t="str">
        <f t="shared" si="12"/>
        <v>027-032</v>
      </c>
    </row>
    <row r="73" spans="1:25" x14ac:dyDescent="0.35">
      <c r="A73">
        <v>63</v>
      </c>
      <c r="B73" t="s">
        <v>332</v>
      </c>
      <c r="C73">
        <v>3</v>
      </c>
      <c r="D73">
        <v>43</v>
      </c>
      <c r="E73" t="s">
        <v>67</v>
      </c>
      <c r="F73" t="s">
        <v>333</v>
      </c>
      <c r="G73">
        <v>1220</v>
      </c>
      <c r="H73">
        <v>454</v>
      </c>
      <c r="I73">
        <v>217</v>
      </c>
      <c r="J73">
        <v>40</v>
      </c>
      <c r="K73">
        <v>2666</v>
      </c>
      <c r="L73" s="7">
        <f t="shared" si="6"/>
        <v>0.72430607651912982</v>
      </c>
      <c r="M73" s="8">
        <f t="shared" si="13"/>
        <v>2.6477693725102078</v>
      </c>
      <c r="N73">
        <f t="shared" si="13"/>
        <v>1.229383745399683</v>
      </c>
      <c r="O73">
        <f t="shared" si="13"/>
        <v>4.4577307585481201</v>
      </c>
      <c r="P73">
        <f t="shared" si="13"/>
        <v>-0.10473571643868583</v>
      </c>
      <c r="Q73">
        <f t="shared" si="13"/>
        <v>1.9693918130069872</v>
      </c>
      <c r="R73" s="9">
        <f t="shared" si="13"/>
        <v>1.1039324693506516</v>
      </c>
      <c r="S73">
        <f t="shared" si="8"/>
        <v>15.615556562964004</v>
      </c>
      <c r="T73">
        <f t="shared" si="9"/>
        <v>37.805894006157409</v>
      </c>
      <c r="U73" s="9">
        <f t="shared" si="10"/>
        <v>54.677750584065564</v>
      </c>
      <c r="V73">
        <f t="shared" si="11"/>
        <v>15.615556562964004</v>
      </c>
      <c r="W73">
        <f t="shared" si="4"/>
        <v>1</v>
      </c>
      <c r="X73" t="str">
        <f t="shared" si="5"/>
        <v>012-001</v>
      </c>
      <c r="Y73" t="str">
        <f t="shared" si="12"/>
        <v>027-032</v>
      </c>
    </row>
    <row r="74" spans="1:25" x14ac:dyDescent="0.35">
      <c r="A74">
        <v>64</v>
      </c>
      <c r="B74" t="s">
        <v>332</v>
      </c>
      <c r="C74">
        <v>7</v>
      </c>
      <c r="D74">
        <v>43</v>
      </c>
      <c r="E74" t="s">
        <v>68</v>
      </c>
      <c r="F74" t="s">
        <v>333</v>
      </c>
      <c r="G74">
        <v>117</v>
      </c>
      <c r="H74">
        <v>56</v>
      </c>
      <c r="I74">
        <v>13</v>
      </c>
      <c r="J74">
        <v>15</v>
      </c>
      <c r="K74">
        <v>245</v>
      </c>
      <c r="L74" s="7">
        <f t="shared" si="6"/>
        <v>0.82040816326530608</v>
      </c>
      <c r="M74" s="8">
        <f t="shared" si="13"/>
        <v>-1.4308188309137406</v>
      </c>
      <c r="N74">
        <f t="shared" si="13"/>
        <v>-0.93923555950479942</v>
      </c>
      <c r="O74">
        <f t="shared" si="13"/>
        <v>-0.72470309058876248</v>
      </c>
      <c r="P74">
        <f t="shared" si="13"/>
        <v>-0.96974051738319011</v>
      </c>
      <c r="Q74">
        <f t="shared" si="13"/>
        <v>-1.5719553802827229</v>
      </c>
      <c r="R74" s="9">
        <f t="shared" si="13"/>
        <v>2.118504360803326</v>
      </c>
      <c r="S74">
        <f t="shared" si="8"/>
        <v>28.780964073976705</v>
      </c>
      <c r="T74">
        <f t="shared" si="9"/>
        <v>12.338900550981116</v>
      </c>
      <c r="U74" s="9">
        <f t="shared" si="10"/>
        <v>5.3274648953433132</v>
      </c>
      <c r="V74">
        <f t="shared" si="11"/>
        <v>5.3274648953433132</v>
      </c>
      <c r="W74">
        <f t="shared" si="4"/>
        <v>3</v>
      </c>
      <c r="X74" t="str">
        <f t="shared" si="5"/>
        <v>012-002</v>
      </c>
      <c r="Y74" t="str">
        <f t="shared" si="12"/>
        <v>027-004</v>
      </c>
    </row>
    <row r="75" spans="1:25" x14ac:dyDescent="0.35">
      <c r="A75">
        <v>65</v>
      </c>
      <c r="B75" t="s">
        <v>332</v>
      </c>
      <c r="C75">
        <v>7</v>
      </c>
      <c r="D75">
        <v>43</v>
      </c>
      <c r="E75" t="s">
        <v>69</v>
      </c>
      <c r="F75" t="s">
        <v>333</v>
      </c>
      <c r="G75">
        <v>378</v>
      </c>
      <c r="H75">
        <v>78</v>
      </c>
      <c r="I75">
        <v>24</v>
      </c>
      <c r="J75">
        <v>22</v>
      </c>
      <c r="K75">
        <v>690</v>
      </c>
      <c r="L75" s="7">
        <f t="shared" si="6"/>
        <v>0.72753623188405792</v>
      </c>
      <c r="M75" s="8">
        <f t="shared" si="13"/>
        <v>-0.46571319075630585</v>
      </c>
      <c r="N75">
        <f t="shared" si="13"/>
        <v>-0.81936213059048124</v>
      </c>
      <c r="O75">
        <f t="shared" si="13"/>
        <v>-0.44525812813530308</v>
      </c>
      <c r="P75">
        <f t="shared" si="13"/>
        <v>-0.72753917311872895</v>
      </c>
      <c r="Q75">
        <f t="shared" si="13"/>
        <v>-0.92102621836040943</v>
      </c>
      <c r="R75" s="9">
        <f t="shared" si="13"/>
        <v>1.1380339644299091</v>
      </c>
      <c r="S75">
        <f t="shared" si="8"/>
        <v>16.722703534182578</v>
      </c>
      <c r="T75">
        <f t="shared" si="9"/>
        <v>4.6159329160760167</v>
      </c>
      <c r="U75" s="9">
        <f t="shared" si="10"/>
        <v>1.9163274350437594</v>
      </c>
      <c r="V75">
        <f t="shared" si="11"/>
        <v>1.9163274350437594</v>
      </c>
      <c r="W75">
        <f t="shared" ref="W75:W138" si="14">MATCH(V75,S75:U75,0)</f>
        <v>3</v>
      </c>
      <c r="X75" t="str">
        <f t="shared" ref="X75:X138" si="15">E75</f>
        <v>012-003</v>
      </c>
      <c r="Y75" t="str">
        <f t="shared" si="12"/>
        <v>027-004</v>
      </c>
    </row>
    <row r="76" spans="1:25" x14ac:dyDescent="0.35">
      <c r="A76">
        <v>66</v>
      </c>
      <c r="B76" t="s">
        <v>332</v>
      </c>
      <c r="C76">
        <v>7</v>
      </c>
      <c r="D76">
        <v>43</v>
      </c>
      <c r="E76" t="s">
        <v>70</v>
      </c>
      <c r="F76" t="s">
        <v>333</v>
      </c>
      <c r="G76">
        <v>575</v>
      </c>
      <c r="H76">
        <v>189</v>
      </c>
      <c r="I76">
        <v>67</v>
      </c>
      <c r="J76">
        <v>46</v>
      </c>
      <c r="K76">
        <v>1524</v>
      </c>
      <c r="L76" s="7">
        <f t="shared" ref="L76:L139" si="16">SUM(G76:J76)/K76</f>
        <v>0.57545931758530189</v>
      </c>
      <c r="M76" s="8">
        <f t="shared" si="13"/>
        <v>0.26273819281080008</v>
      </c>
      <c r="N76">
        <f t="shared" si="13"/>
        <v>-0.21454619379551257</v>
      </c>
      <c r="O76">
        <f t="shared" si="13"/>
        <v>0.64711763418276524</v>
      </c>
      <c r="P76">
        <f t="shared" si="13"/>
        <v>0.10286543578799519</v>
      </c>
      <c r="Q76">
        <f t="shared" si="13"/>
        <v>0.29891742443331976</v>
      </c>
      <c r="R76" s="9">
        <f t="shared" si="13"/>
        <v>-0.46747708960049927</v>
      </c>
      <c r="S76">
        <f t="shared" ref="S76:S139" si="17">SUMXMY2($G$3:$L$3,$M76:$R76)</f>
        <v>6.142858327596052</v>
      </c>
      <c r="T76">
        <f t="shared" ref="T76:T139" si="18">SUMXMY2($G$4:$L$4,$M76:$R76)</f>
        <v>1.2370333973047716</v>
      </c>
      <c r="U76" s="9">
        <f t="shared" ref="U76:U139" si="19">SUMXMY2($G$5:$L$5,$M76:$R76)</f>
        <v>7.1753731616303176</v>
      </c>
      <c r="V76">
        <f t="shared" ref="V76:V139" si="20">MIN(S76:U76)</f>
        <v>1.2370333973047716</v>
      </c>
      <c r="W76">
        <f t="shared" si="14"/>
        <v>2</v>
      </c>
      <c r="X76" t="str">
        <f t="shared" si="15"/>
        <v>012-004</v>
      </c>
      <c r="Y76" t="str">
        <f t="shared" ref="Y76:Y139" si="21">VLOOKUP(W76,$D$2:$F$5,3)</f>
        <v>015-007</v>
      </c>
    </row>
    <row r="77" spans="1:25" x14ac:dyDescent="0.35">
      <c r="A77">
        <v>67</v>
      </c>
      <c r="B77" t="s">
        <v>332</v>
      </c>
      <c r="C77">
        <v>7</v>
      </c>
      <c r="D77">
        <v>43</v>
      </c>
      <c r="E77" t="s">
        <v>71</v>
      </c>
      <c r="F77" t="s">
        <v>333</v>
      </c>
      <c r="G77">
        <v>526</v>
      </c>
      <c r="H77">
        <v>162</v>
      </c>
      <c r="I77">
        <v>67</v>
      </c>
      <c r="J77">
        <v>19</v>
      </c>
      <c r="K77">
        <v>1108</v>
      </c>
      <c r="L77" s="7">
        <f t="shared" si="16"/>
        <v>0.69855595667870041</v>
      </c>
      <c r="M77" s="8">
        <f t="shared" si="13"/>
        <v>8.154977760882956E-2</v>
      </c>
      <c r="N77">
        <f t="shared" si="13"/>
        <v>-0.36166358382672115</v>
      </c>
      <c r="O77">
        <f t="shared" si="13"/>
        <v>0.64711763418276524</v>
      </c>
      <c r="P77">
        <f t="shared" si="13"/>
        <v>-0.83133974923206944</v>
      </c>
      <c r="Q77">
        <f t="shared" si="13"/>
        <v>-0.30959163480192164</v>
      </c>
      <c r="R77" s="9">
        <f t="shared" si="13"/>
        <v>0.83208251607503247</v>
      </c>
      <c r="S77">
        <f t="shared" si="17"/>
        <v>8.944571710572994</v>
      </c>
      <c r="T77">
        <f t="shared" si="18"/>
        <v>3.5882492024004464</v>
      </c>
      <c r="U77" s="9">
        <f t="shared" si="19"/>
        <v>4.3670792147522652</v>
      </c>
      <c r="V77">
        <f t="shared" si="20"/>
        <v>3.5882492024004464</v>
      </c>
      <c r="W77">
        <f t="shared" si="14"/>
        <v>2</v>
      </c>
      <c r="X77" t="str">
        <f t="shared" si="15"/>
        <v>012-005</v>
      </c>
      <c r="Y77" t="str">
        <f t="shared" si="21"/>
        <v>015-007</v>
      </c>
    </row>
    <row r="78" spans="1:25" x14ac:dyDescent="0.35">
      <c r="A78">
        <v>68</v>
      </c>
      <c r="B78" t="s">
        <v>332</v>
      </c>
      <c r="C78">
        <v>7</v>
      </c>
      <c r="D78">
        <v>43</v>
      </c>
      <c r="E78" t="s">
        <v>72</v>
      </c>
      <c r="F78" t="s">
        <v>333</v>
      </c>
      <c r="G78">
        <v>431</v>
      </c>
      <c r="H78">
        <v>111</v>
      </c>
      <c r="I78">
        <v>44</v>
      </c>
      <c r="J78">
        <v>40</v>
      </c>
      <c r="K78">
        <v>829</v>
      </c>
      <c r="L78" s="7">
        <f t="shared" si="16"/>
        <v>0.75512665862484918</v>
      </c>
      <c r="M78" s="8">
        <f t="shared" si="13"/>
        <v>-0.26973388451743979</v>
      </c>
      <c r="N78">
        <f t="shared" si="13"/>
        <v>-0.63955198721900408</v>
      </c>
      <c r="O78">
        <f t="shared" si="13"/>
        <v>6.2823621780077527E-2</v>
      </c>
      <c r="P78">
        <f t="shared" si="13"/>
        <v>-0.10473571643868583</v>
      </c>
      <c r="Q78">
        <f t="shared" si="13"/>
        <v>-0.71770227789478791</v>
      </c>
      <c r="R78" s="9">
        <f t="shared" si="13"/>
        <v>1.4293124620376085</v>
      </c>
      <c r="S78">
        <f t="shared" si="17"/>
        <v>13.152122120998337</v>
      </c>
      <c r="T78">
        <f t="shared" si="18"/>
        <v>4.0272004078769932</v>
      </c>
      <c r="U78" s="9">
        <f t="shared" si="19"/>
        <v>4.4938291165517121</v>
      </c>
      <c r="V78">
        <f t="shared" si="20"/>
        <v>4.0272004078769932</v>
      </c>
      <c r="W78">
        <f t="shared" si="14"/>
        <v>2</v>
      </c>
      <c r="X78" t="str">
        <f t="shared" si="15"/>
        <v>012-006</v>
      </c>
      <c r="Y78" t="str">
        <f t="shared" si="21"/>
        <v>015-007</v>
      </c>
    </row>
    <row r="79" spans="1:25" x14ac:dyDescent="0.35">
      <c r="A79">
        <v>69</v>
      </c>
      <c r="B79" t="s">
        <v>332</v>
      </c>
      <c r="C79">
        <v>7</v>
      </c>
      <c r="D79">
        <v>43</v>
      </c>
      <c r="E79" t="s">
        <v>73</v>
      </c>
      <c r="F79" t="s">
        <v>333</v>
      </c>
      <c r="G79">
        <v>632</v>
      </c>
      <c r="H79">
        <v>126</v>
      </c>
      <c r="I79">
        <v>38</v>
      </c>
      <c r="J79">
        <v>42</v>
      </c>
      <c r="K79">
        <v>1394</v>
      </c>
      <c r="L79" s="7">
        <f t="shared" si="16"/>
        <v>0.60114777618364423</v>
      </c>
      <c r="M79" s="8">
        <f t="shared" si="13"/>
        <v>0.4735083900865617</v>
      </c>
      <c r="N79">
        <f t="shared" si="13"/>
        <v>-0.5578201038683327</v>
      </c>
      <c r="O79">
        <f t="shared" si="13"/>
        <v>-8.960090319453666E-2</v>
      </c>
      <c r="P79">
        <f t="shared" si="13"/>
        <v>-3.5535332363125498E-2</v>
      </c>
      <c r="Q79">
        <f t="shared" si="13"/>
        <v>0.10875834342230682</v>
      </c>
      <c r="R79" s="9">
        <f t="shared" si="13"/>
        <v>-0.19627810827701717</v>
      </c>
      <c r="S79">
        <f t="shared" si="17"/>
        <v>7.8159439740971708</v>
      </c>
      <c r="T79">
        <f t="shared" si="18"/>
        <v>0.91471158206693215</v>
      </c>
      <c r="U79" s="9">
        <f t="shared" si="19"/>
        <v>5.0783928598994592</v>
      </c>
      <c r="V79">
        <f t="shared" si="20"/>
        <v>0.91471158206693215</v>
      </c>
      <c r="W79">
        <f t="shared" si="14"/>
        <v>2</v>
      </c>
      <c r="X79" t="str">
        <f t="shared" si="15"/>
        <v>012-007</v>
      </c>
      <c r="Y79" t="str">
        <f t="shared" si="21"/>
        <v>015-007</v>
      </c>
    </row>
    <row r="80" spans="1:25" x14ac:dyDescent="0.35">
      <c r="A80">
        <v>70</v>
      </c>
      <c r="B80" t="s">
        <v>332</v>
      </c>
      <c r="C80">
        <v>7</v>
      </c>
      <c r="D80">
        <v>43</v>
      </c>
      <c r="E80" t="s">
        <v>74</v>
      </c>
      <c r="F80" t="s">
        <v>333</v>
      </c>
      <c r="G80">
        <v>647</v>
      </c>
      <c r="H80">
        <v>160</v>
      </c>
      <c r="I80">
        <v>97</v>
      </c>
      <c r="J80">
        <v>70</v>
      </c>
      <c r="K80">
        <v>1277</v>
      </c>
      <c r="L80" s="7">
        <f t="shared" si="16"/>
        <v>0.76272513703993738</v>
      </c>
      <c r="M80" s="8">
        <f t="shared" si="13"/>
        <v>0.52897423147491995</v>
      </c>
      <c r="N80">
        <f t="shared" si="13"/>
        <v>-0.37256116827347735</v>
      </c>
      <c r="O80">
        <f t="shared" si="13"/>
        <v>1.4092402590558362</v>
      </c>
      <c r="P80">
        <f t="shared" si="13"/>
        <v>0.9332700446947193</v>
      </c>
      <c r="Q80">
        <f t="shared" si="13"/>
        <v>-6.238482948760482E-2</v>
      </c>
      <c r="R80" s="9">
        <f t="shared" si="13"/>
        <v>1.5095313509168877</v>
      </c>
      <c r="S80">
        <f t="shared" si="17"/>
        <v>8.32492541617097</v>
      </c>
      <c r="T80">
        <f t="shared" si="18"/>
        <v>6.9495623569046199</v>
      </c>
      <c r="U80" s="9">
        <f t="shared" si="19"/>
        <v>14.553449201541117</v>
      </c>
      <c r="V80">
        <f t="shared" si="20"/>
        <v>6.9495623569046199</v>
      </c>
      <c r="W80">
        <f t="shared" si="14"/>
        <v>2</v>
      </c>
      <c r="X80" t="str">
        <f t="shared" si="15"/>
        <v>012-008</v>
      </c>
      <c r="Y80" t="str">
        <f t="shared" si="21"/>
        <v>015-007</v>
      </c>
    </row>
    <row r="81" spans="1:25" x14ac:dyDescent="0.35">
      <c r="A81">
        <v>71</v>
      </c>
      <c r="B81" t="s">
        <v>332</v>
      </c>
      <c r="C81">
        <v>7</v>
      </c>
      <c r="D81">
        <v>43</v>
      </c>
      <c r="E81" t="s">
        <v>75</v>
      </c>
      <c r="F81" t="s">
        <v>333</v>
      </c>
      <c r="G81">
        <v>719</v>
      </c>
      <c r="H81">
        <v>176</v>
      </c>
      <c r="I81">
        <v>60</v>
      </c>
      <c r="J81">
        <v>47</v>
      </c>
      <c r="K81">
        <v>1597</v>
      </c>
      <c r="L81" s="7">
        <f t="shared" si="16"/>
        <v>0.62742642454602382</v>
      </c>
      <c r="M81" s="8">
        <f t="shared" si="13"/>
        <v>0.79521027013903989</v>
      </c>
      <c r="N81">
        <f t="shared" si="13"/>
        <v>-0.28538049269942783</v>
      </c>
      <c r="O81">
        <f t="shared" si="13"/>
        <v>0.46928902171238202</v>
      </c>
      <c r="P81">
        <f t="shared" si="13"/>
        <v>0.13746562782577537</v>
      </c>
      <c r="Q81">
        <f t="shared" si="13"/>
        <v>0.40569906223181162</v>
      </c>
      <c r="R81" s="9">
        <f t="shared" si="13"/>
        <v>8.1151642486433376E-2</v>
      </c>
      <c r="S81">
        <f t="shared" si="17"/>
        <v>4.6198971545336791</v>
      </c>
      <c r="T81">
        <f t="shared" si="18"/>
        <v>1.9135142318199974</v>
      </c>
      <c r="U81" s="9">
        <f t="shared" si="19"/>
        <v>8.4421597879866397</v>
      </c>
      <c r="V81">
        <f t="shared" si="20"/>
        <v>1.9135142318199974</v>
      </c>
      <c r="W81">
        <f t="shared" si="14"/>
        <v>2</v>
      </c>
      <c r="X81" t="str">
        <f t="shared" si="15"/>
        <v>012-009</v>
      </c>
      <c r="Y81" t="str">
        <f t="shared" si="21"/>
        <v>015-007</v>
      </c>
    </row>
    <row r="82" spans="1:25" x14ac:dyDescent="0.35">
      <c r="A82">
        <v>72</v>
      </c>
      <c r="B82" t="s">
        <v>332</v>
      </c>
      <c r="C82">
        <v>7</v>
      </c>
      <c r="D82">
        <v>43</v>
      </c>
      <c r="E82" t="s">
        <v>76</v>
      </c>
      <c r="F82" t="s">
        <v>333</v>
      </c>
      <c r="G82">
        <v>545</v>
      </c>
      <c r="H82">
        <v>175</v>
      </c>
      <c r="I82">
        <v>47</v>
      </c>
      <c r="J82">
        <v>54</v>
      </c>
      <c r="K82">
        <v>1435</v>
      </c>
      <c r="L82" s="7">
        <f t="shared" si="16"/>
        <v>0.57212543554006967</v>
      </c>
      <c r="M82" s="8">
        <f t="shared" si="13"/>
        <v>0.15180651003408344</v>
      </c>
      <c r="N82">
        <f t="shared" si="13"/>
        <v>-0.29082928492280591</v>
      </c>
      <c r="O82">
        <f t="shared" si="13"/>
        <v>0.13903588426738461</v>
      </c>
      <c r="P82">
        <f t="shared" si="13"/>
        <v>0.37966697209023653</v>
      </c>
      <c r="Q82">
        <f t="shared" si="13"/>
        <v>0.16873159204885704</v>
      </c>
      <c r="R82" s="9">
        <f t="shared" si="13"/>
        <v>-0.50267365116367413</v>
      </c>
      <c r="S82">
        <f t="shared" si="17"/>
        <v>7.54826639051955</v>
      </c>
      <c r="T82">
        <f t="shared" si="18"/>
        <v>0.44440862080195348</v>
      </c>
      <c r="U82" s="9">
        <f t="shared" si="19"/>
        <v>6.2800901130842917</v>
      </c>
      <c r="V82">
        <f t="shared" si="20"/>
        <v>0.44440862080195348</v>
      </c>
      <c r="W82">
        <f t="shared" si="14"/>
        <v>2</v>
      </c>
      <c r="X82" t="str">
        <f t="shared" si="15"/>
        <v>012-010</v>
      </c>
      <c r="Y82" t="str">
        <f t="shared" si="21"/>
        <v>015-007</v>
      </c>
    </row>
    <row r="83" spans="1:25" x14ac:dyDescent="0.35">
      <c r="A83">
        <v>73</v>
      </c>
      <c r="B83" t="s">
        <v>332</v>
      </c>
      <c r="C83">
        <v>7</v>
      </c>
      <c r="D83">
        <v>43</v>
      </c>
      <c r="E83" t="s">
        <v>77</v>
      </c>
      <c r="F83" t="s">
        <v>333</v>
      </c>
      <c r="G83">
        <v>395</v>
      </c>
      <c r="H83">
        <v>68</v>
      </c>
      <c r="I83">
        <v>18</v>
      </c>
      <c r="J83">
        <v>95</v>
      </c>
      <c r="K83">
        <v>891</v>
      </c>
      <c r="L83" s="7">
        <f t="shared" si="16"/>
        <v>0.64646464646464652</v>
      </c>
      <c r="M83" s="8">
        <f t="shared" si="13"/>
        <v>-0.40285190384949976</v>
      </c>
      <c r="N83">
        <f t="shared" si="13"/>
        <v>-0.8738500528242622</v>
      </c>
      <c r="O83">
        <f t="shared" si="13"/>
        <v>-0.59768265310991731</v>
      </c>
      <c r="P83">
        <f t="shared" si="13"/>
        <v>1.7982748456392235</v>
      </c>
      <c r="Q83">
        <f t="shared" si="13"/>
        <v>-0.62701102387415097</v>
      </c>
      <c r="R83" s="9">
        <f t="shared" si="13"/>
        <v>0.2821425416007165</v>
      </c>
      <c r="S83">
        <f t="shared" si="17"/>
        <v>17.639433285000596</v>
      </c>
      <c r="T83">
        <f t="shared" si="18"/>
        <v>3.7833165769733075</v>
      </c>
      <c r="U83" s="9">
        <f t="shared" si="19"/>
        <v>9.6331988824375276</v>
      </c>
      <c r="V83">
        <f t="shared" si="20"/>
        <v>3.7833165769733075</v>
      </c>
      <c r="W83">
        <f t="shared" si="14"/>
        <v>2</v>
      </c>
      <c r="X83" t="str">
        <f t="shared" si="15"/>
        <v>012-011</v>
      </c>
      <c r="Y83" t="str">
        <f t="shared" si="21"/>
        <v>015-007</v>
      </c>
    </row>
    <row r="84" spans="1:25" x14ac:dyDescent="0.35">
      <c r="A84">
        <v>74</v>
      </c>
      <c r="B84" t="s">
        <v>332</v>
      </c>
      <c r="C84">
        <v>7</v>
      </c>
      <c r="D84">
        <v>45</v>
      </c>
      <c r="E84" t="s">
        <v>78</v>
      </c>
      <c r="F84" t="s">
        <v>333</v>
      </c>
      <c r="G84">
        <v>618</v>
      </c>
      <c r="H84">
        <v>133</v>
      </c>
      <c r="I84">
        <v>42</v>
      </c>
      <c r="J84">
        <v>41</v>
      </c>
      <c r="K84">
        <v>1309</v>
      </c>
      <c r="L84" s="7">
        <f t="shared" si="16"/>
        <v>0.63712757830404887</v>
      </c>
      <c r="M84" s="8">
        <f t="shared" si="13"/>
        <v>0.42174027145742726</v>
      </c>
      <c r="N84">
        <f t="shared" si="13"/>
        <v>-0.51967855830468601</v>
      </c>
      <c r="O84">
        <f t="shared" si="13"/>
        <v>1.2015446788539471E-2</v>
      </c>
      <c r="P84">
        <f t="shared" si="13"/>
        <v>-7.0135524400905661E-2</v>
      </c>
      <c r="Q84">
        <f t="shared" si="13"/>
        <v>-1.5576440315663175E-2</v>
      </c>
      <c r="R84" s="9">
        <f t="shared" si="13"/>
        <v>0.18356895984967275</v>
      </c>
      <c r="S84">
        <f t="shared" si="17"/>
        <v>7.576807994051884</v>
      </c>
      <c r="T84">
        <f t="shared" si="18"/>
        <v>1.0559080238901348</v>
      </c>
      <c r="U84" s="9">
        <f t="shared" si="19"/>
        <v>4.7611923027806231</v>
      </c>
      <c r="V84">
        <f t="shared" si="20"/>
        <v>1.0559080238901348</v>
      </c>
      <c r="W84">
        <f t="shared" si="14"/>
        <v>2</v>
      </c>
      <c r="X84" t="str">
        <f t="shared" si="15"/>
        <v>012-012</v>
      </c>
      <c r="Y84" t="str">
        <f t="shared" si="21"/>
        <v>015-007</v>
      </c>
    </row>
    <row r="85" spans="1:25" x14ac:dyDescent="0.35">
      <c r="A85">
        <v>75</v>
      </c>
      <c r="B85" t="s">
        <v>332</v>
      </c>
      <c r="C85">
        <v>3</v>
      </c>
      <c r="D85">
        <v>41</v>
      </c>
      <c r="E85" t="s">
        <v>79</v>
      </c>
      <c r="F85" t="s">
        <v>333</v>
      </c>
      <c r="G85">
        <v>501</v>
      </c>
      <c r="H85">
        <v>146</v>
      </c>
      <c r="I85">
        <v>154</v>
      </c>
      <c r="J85">
        <v>66</v>
      </c>
      <c r="K85">
        <v>1072</v>
      </c>
      <c r="L85" s="7">
        <f t="shared" si="16"/>
        <v>0.80876865671641796</v>
      </c>
      <c r="M85" s="8">
        <f t="shared" si="13"/>
        <v>-1.0893291371767635E-2</v>
      </c>
      <c r="N85">
        <f t="shared" si="13"/>
        <v>-0.44884425940077072</v>
      </c>
      <c r="O85">
        <f t="shared" si="13"/>
        <v>2.8572732463146706</v>
      </c>
      <c r="P85">
        <f t="shared" si="13"/>
        <v>0.79486927654359862</v>
      </c>
      <c r="Q85">
        <f t="shared" si="13"/>
        <v>-0.362251072620356</v>
      </c>
      <c r="R85" s="9">
        <f t="shared" si="13"/>
        <v>1.9956234060320595</v>
      </c>
      <c r="S85">
        <f t="shared" si="17"/>
        <v>15.635180435446111</v>
      </c>
      <c r="T85">
        <f t="shared" si="18"/>
        <v>15.324226953604278</v>
      </c>
      <c r="U85" s="9">
        <f t="shared" si="19"/>
        <v>21.955525088194882</v>
      </c>
      <c r="V85">
        <f t="shared" si="20"/>
        <v>15.324226953604278</v>
      </c>
      <c r="W85">
        <f t="shared" si="14"/>
        <v>2</v>
      </c>
      <c r="X85" t="str">
        <f t="shared" si="15"/>
        <v>013-001</v>
      </c>
      <c r="Y85" t="str">
        <f t="shared" si="21"/>
        <v>015-007</v>
      </c>
    </row>
    <row r="86" spans="1:25" x14ac:dyDescent="0.35">
      <c r="A86">
        <v>76</v>
      </c>
      <c r="B86" t="s">
        <v>332</v>
      </c>
      <c r="C86">
        <v>3</v>
      </c>
      <c r="D86">
        <v>40</v>
      </c>
      <c r="E86" t="s">
        <v>80</v>
      </c>
      <c r="F86" t="s">
        <v>333</v>
      </c>
      <c r="G86">
        <v>597</v>
      </c>
      <c r="H86">
        <v>99</v>
      </c>
      <c r="I86">
        <v>54</v>
      </c>
      <c r="J86">
        <v>24</v>
      </c>
      <c r="K86">
        <v>1125</v>
      </c>
      <c r="L86" s="7">
        <f t="shared" si="16"/>
        <v>0.68799999999999994</v>
      </c>
      <c r="M86" s="8">
        <f t="shared" si="13"/>
        <v>0.3440880935137256</v>
      </c>
      <c r="N86">
        <f t="shared" si="13"/>
        <v>-0.7049374938995413</v>
      </c>
      <c r="O86">
        <f t="shared" si="13"/>
        <v>0.31686449673776784</v>
      </c>
      <c r="P86">
        <f t="shared" si="13"/>
        <v>-0.65833878904316856</v>
      </c>
      <c r="Q86">
        <f t="shared" si="13"/>
        <v>-0.28472467805432766</v>
      </c>
      <c r="R86" s="9">
        <f t="shared" si="13"/>
        <v>0.72064084715593646</v>
      </c>
      <c r="S86">
        <f t="shared" si="17"/>
        <v>9.4662999785281006</v>
      </c>
      <c r="T86">
        <f t="shared" si="18"/>
        <v>3.0696670783115829</v>
      </c>
      <c r="U86" s="9">
        <f t="shared" si="19"/>
        <v>4.0356116047138908</v>
      </c>
      <c r="V86">
        <f t="shared" si="20"/>
        <v>3.0696670783115829</v>
      </c>
      <c r="W86">
        <f t="shared" si="14"/>
        <v>2</v>
      </c>
      <c r="X86" t="str">
        <f t="shared" si="15"/>
        <v>013-002</v>
      </c>
      <c r="Y86" t="str">
        <f t="shared" si="21"/>
        <v>015-007</v>
      </c>
    </row>
    <row r="87" spans="1:25" x14ac:dyDescent="0.35">
      <c r="A87">
        <v>77</v>
      </c>
      <c r="B87" t="s">
        <v>332</v>
      </c>
      <c r="C87">
        <v>3</v>
      </c>
      <c r="D87">
        <v>40</v>
      </c>
      <c r="E87" t="s">
        <v>81</v>
      </c>
      <c r="F87" t="s">
        <v>333</v>
      </c>
      <c r="G87">
        <v>992</v>
      </c>
      <c r="H87">
        <v>236</v>
      </c>
      <c r="I87">
        <v>79</v>
      </c>
      <c r="J87">
        <v>41</v>
      </c>
      <c r="K87">
        <v>1961</v>
      </c>
      <c r="L87" s="7">
        <f t="shared" si="16"/>
        <v>0.68740438551759309</v>
      </c>
      <c r="M87" s="8">
        <f t="shared" si="13"/>
        <v>1.8046885834071613</v>
      </c>
      <c r="N87">
        <f t="shared" si="13"/>
        <v>4.1547040703257987E-2</v>
      </c>
      <c r="O87">
        <f t="shared" si="13"/>
        <v>0.95196668413199359</v>
      </c>
      <c r="P87">
        <f t="shared" si="13"/>
        <v>-7.0135524400905661E-2</v>
      </c>
      <c r="Q87">
        <f t="shared" si="13"/>
        <v>0.93814448906264791</v>
      </c>
      <c r="R87" s="9">
        <f t="shared" si="13"/>
        <v>0.71435280771316989</v>
      </c>
      <c r="S87">
        <f t="shared" si="17"/>
        <v>2.4745672777720999</v>
      </c>
      <c r="T87">
        <f t="shared" si="18"/>
        <v>7.497345450048182</v>
      </c>
      <c r="U87" s="9">
        <f t="shared" si="19"/>
        <v>16.572634618692003</v>
      </c>
      <c r="V87">
        <f t="shared" si="20"/>
        <v>2.4745672777720999</v>
      </c>
      <c r="W87">
        <f t="shared" si="14"/>
        <v>1</v>
      </c>
      <c r="X87" t="str">
        <f t="shared" si="15"/>
        <v>013-003</v>
      </c>
      <c r="Y87" t="str">
        <f t="shared" si="21"/>
        <v>027-032</v>
      </c>
    </row>
    <row r="88" spans="1:25" x14ac:dyDescent="0.35">
      <c r="A88">
        <v>78</v>
      </c>
      <c r="B88" t="s">
        <v>332</v>
      </c>
      <c r="C88">
        <v>3</v>
      </c>
      <c r="D88">
        <v>40</v>
      </c>
      <c r="E88" t="s">
        <v>82</v>
      </c>
      <c r="F88" t="s">
        <v>333</v>
      </c>
      <c r="G88">
        <v>592</v>
      </c>
      <c r="H88">
        <v>105</v>
      </c>
      <c r="I88">
        <v>39</v>
      </c>
      <c r="J88">
        <v>30</v>
      </c>
      <c r="K88">
        <v>1057</v>
      </c>
      <c r="L88" s="7">
        <f t="shared" si="16"/>
        <v>0.72469252601702938</v>
      </c>
      <c r="M88" s="8">
        <f t="shared" si="13"/>
        <v>0.32559947971760617</v>
      </c>
      <c r="N88">
        <f t="shared" si="13"/>
        <v>-0.67224474055927264</v>
      </c>
      <c r="O88">
        <f t="shared" si="13"/>
        <v>-6.4196815698767618E-2</v>
      </c>
      <c r="P88">
        <f t="shared" si="13"/>
        <v>-0.45073763681648754</v>
      </c>
      <c r="Q88">
        <f t="shared" si="13"/>
        <v>-0.38419250504470365</v>
      </c>
      <c r="R88" s="9">
        <f t="shared" si="13"/>
        <v>1.1080123058173712</v>
      </c>
      <c r="S88">
        <f t="shared" si="17"/>
        <v>10.320004133798518</v>
      </c>
      <c r="T88">
        <f t="shared" si="18"/>
        <v>3.3448673262649926</v>
      </c>
      <c r="U88" s="9">
        <f t="shared" si="19"/>
        <v>4.2842009271834485</v>
      </c>
      <c r="V88">
        <f t="shared" si="20"/>
        <v>3.3448673262649926</v>
      </c>
      <c r="W88">
        <f t="shared" si="14"/>
        <v>2</v>
      </c>
      <c r="X88" t="str">
        <f t="shared" si="15"/>
        <v>013-004</v>
      </c>
      <c r="Y88" t="str">
        <f t="shared" si="21"/>
        <v>015-007</v>
      </c>
    </row>
    <row r="89" spans="1:25" x14ac:dyDescent="0.35">
      <c r="A89">
        <v>79</v>
      </c>
      <c r="B89" t="s">
        <v>332</v>
      </c>
      <c r="C89">
        <v>3</v>
      </c>
      <c r="D89">
        <v>40</v>
      </c>
      <c r="E89" t="s">
        <v>83</v>
      </c>
      <c r="F89" t="s">
        <v>333</v>
      </c>
      <c r="G89">
        <v>420</v>
      </c>
      <c r="H89">
        <v>111</v>
      </c>
      <c r="I89">
        <v>40</v>
      </c>
      <c r="J89">
        <v>17</v>
      </c>
      <c r="K89">
        <v>873</v>
      </c>
      <c r="L89" s="7">
        <f t="shared" si="16"/>
        <v>0.67353951890034369</v>
      </c>
      <c r="M89" s="8">
        <f t="shared" si="13"/>
        <v>-0.31040883486890258</v>
      </c>
      <c r="N89">
        <f t="shared" si="13"/>
        <v>-0.63955198721900408</v>
      </c>
      <c r="O89">
        <f t="shared" si="13"/>
        <v>-3.8792728202998596E-2</v>
      </c>
      <c r="P89">
        <f t="shared" si="13"/>
        <v>-0.90054013330762972</v>
      </c>
      <c r="Q89">
        <f t="shared" si="13"/>
        <v>-0.65334074278336807</v>
      </c>
      <c r="R89" s="9">
        <f t="shared" si="13"/>
        <v>0.56797821351986055</v>
      </c>
      <c r="S89">
        <f t="shared" si="17"/>
        <v>13.219269719773548</v>
      </c>
      <c r="T89">
        <f t="shared" si="18"/>
        <v>3.0006871923999592</v>
      </c>
      <c r="U89" s="9">
        <f t="shared" si="19"/>
        <v>1.4158168427519293</v>
      </c>
      <c r="V89">
        <f t="shared" si="20"/>
        <v>1.4158168427519293</v>
      </c>
      <c r="W89">
        <f t="shared" si="14"/>
        <v>3</v>
      </c>
      <c r="X89" t="str">
        <f t="shared" si="15"/>
        <v>013-005</v>
      </c>
      <c r="Y89" t="str">
        <f t="shared" si="21"/>
        <v>027-004</v>
      </c>
    </row>
    <row r="90" spans="1:25" x14ac:dyDescent="0.35">
      <c r="A90">
        <v>80</v>
      </c>
      <c r="B90" t="s">
        <v>332</v>
      </c>
      <c r="C90">
        <v>7</v>
      </c>
      <c r="D90">
        <v>40</v>
      </c>
      <c r="E90" t="s">
        <v>84</v>
      </c>
      <c r="F90" t="s">
        <v>333</v>
      </c>
      <c r="G90">
        <v>253</v>
      </c>
      <c r="H90">
        <v>52</v>
      </c>
      <c r="I90">
        <v>12</v>
      </c>
      <c r="J90">
        <v>38</v>
      </c>
      <c r="K90">
        <v>605</v>
      </c>
      <c r="L90" s="7">
        <f t="shared" si="16"/>
        <v>0.58677685950413228</v>
      </c>
      <c r="M90" s="8">
        <f t="shared" si="13"/>
        <v>-0.9279285356592919</v>
      </c>
      <c r="N90">
        <f t="shared" si="13"/>
        <v>-0.96103072839831183</v>
      </c>
      <c r="O90">
        <f t="shared" si="13"/>
        <v>-0.75010717808453142</v>
      </c>
      <c r="P90">
        <f t="shared" si="13"/>
        <v>-0.17393610051424618</v>
      </c>
      <c r="Q90">
        <f t="shared" si="13"/>
        <v>-1.0453610020983795</v>
      </c>
      <c r="R90" s="9">
        <f t="shared" si="13"/>
        <v>-0.34799518967557858</v>
      </c>
      <c r="S90">
        <f t="shared" si="17"/>
        <v>20.352054288310523</v>
      </c>
      <c r="T90">
        <f t="shared" si="18"/>
        <v>2.9494008409181744</v>
      </c>
      <c r="U90" s="9">
        <f t="shared" si="19"/>
        <v>1.1982346184355999</v>
      </c>
      <c r="V90">
        <f t="shared" si="20"/>
        <v>1.1982346184355999</v>
      </c>
      <c r="W90">
        <f t="shared" si="14"/>
        <v>3</v>
      </c>
      <c r="X90" t="str">
        <f t="shared" si="15"/>
        <v>013-006</v>
      </c>
      <c r="Y90" t="str">
        <f t="shared" si="21"/>
        <v>027-004</v>
      </c>
    </row>
    <row r="91" spans="1:25" x14ac:dyDescent="0.35">
      <c r="A91">
        <v>81</v>
      </c>
      <c r="B91" t="s">
        <v>332</v>
      </c>
      <c r="C91">
        <v>7</v>
      </c>
      <c r="D91">
        <v>40</v>
      </c>
      <c r="E91" t="s">
        <v>85</v>
      </c>
      <c r="F91" t="s">
        <v>333</v>
      </c>
      <c r="G91">
        <v>547</v>
      </c>
      <c r="H91">
        <v>107</v>
      </c>
      <c r="I91">
        <v>19</v>
      </c>
      <c r="J91">
        <v>99</v>
      </c>
      <c r="K91">
        <v>1388</v>
      </c>
      <c r="L91" s="7">
        <f t="shared" si="16"/>
        <v>0.55619596541786742</v>
      </c>
      <c r="M91" s="8">
        <f t="shared" si="13"/>
        <v>0.15920195555253122</v>
      </c>
      <c r="N91">
        <f t="shared" si="13"/>
        <v>-0.66134715611251649</v>
      </c>
      <c r="O91">
        <f t="shared" si="13"/>
        <v>-0.57227856561414825</v>
      </c>
      <c r="P91">
        <f t="shared" si="13"/>
        <v>1.9366756137903443</v>
      </c>
      <c r="Q91">
        <f t="shared" si="13"/>
        <v>9.9981770452567759E-2</v>
      </c>
      <c r="R91" s="9">
        <f t="shared" si="13"/>
        <v>-0.67084474066777</v>
      </c>
      <c r="S91">
        <f t="shared" si="17"/>
        <v>14.252995503906646</v>
      </c>
      <c r="T91">
        <f t="shared" si="18"/>
        <v>3.47996326551073</v>
      </c>
      <c r="U91" s="9">
        <f t="shared" si="19"/>
        <v>12.829398930783896</v>
      </c>
      <c r="V91">
        <f t="shared" si="20"/>
        <v>3.47996326551073</v>
      </c>
      <c r="W91">
        <f t="shared" si="14"/>
        <v>2</v>
      </c>
      <c r="X91" t="str">
        <f t="shared" si="15"/>
        <v>013-007</v>
      </c>
      <c r="Y91" t="str">
        <f t="shared" si="21"/>
        <v>015-007</v>
      </c>
    </row>
    <row r="92" spans="1:25" x14ac:dyDescent="0.35">
      <c r="A92">
        <v>82</v>
      </c>
      <c r="B92" t="s">
        <v>332</v>
      </c>
      <c r="C92">
        <v>7</v>
      </c>
      <c r="D92">
        <v>40</v>
      </c>
      <c r="E92" t="s">
        <v>86</v>
      </c>
      <c r="F92" t="s">
        <v>333</v>
      </c>
      <c r="G92">
        <v>661</v>
      </c>
      <c r="H92">
        <v>225</v>
      </c>
      <c r="I92">
        <v>27</v>
      </c>
      <c r="J92">
        <v>62</v>
      </c>
      <c r="K92">
        <v>1707</v>
      </c>
      <c r="L92" s="7">
        <f t="shared" si="16"/>
        <v>0.5711775043936731</v>
      </c>
      <c r="M92" s="8">
        <f t="shared" si="13"/>
        <v>0.58074235010405439</v>
      </c>
      <c r="N92">
        <f t="shared" si="13"/>
        <v>-1.8389673753901076E-2</v>
      </c>
      <c r="O92">
        <f t="shared" si="13"/>
        <v>-0.36904586564799602</v>
      </c>
      <c r="P92">
        <f t="shared" si="13"/>
        <v>0.65646850839247795</v>
      </c>
      <c r="Q92">
        <f t="shared" si="13"/>
        <v>0.56660290001036107</v>
      </c>
      <c r="R92" s="9">
        <f t="shared" si="13"/>
        <v>-0.51268117887435349</v>
      </c>
      <c r="S92">
        <f t="shared" si="17"/>
        <v>6.1824059169934173</v>
      </c>
      <c r="T92">
        <f t="shared" si="18"/>
        <v>1.1611430466404142</v>
      </c>
      <c r="U92" s="9">
        <f t="shared" si="19"/>
        <v>9.2984970653830494</v>
      </c>
      <c r="V92">
        <f t="shared" si="20"/>
        <v>1.1611430466404142</v>
      </c>
      <c r="W92">
        <f t="shared" si="14"/>
        <v>2</v>
      </c>
      <c r="X92" t="str">
        <f t="shared" si="15"/>
        <v>013-008</v>
      </c>
      <c r="Y92" t="str">
        <f t="shared" si="21"/>
        <v>015-007</v>
      </c>
    </row>
    <row r="93" spans="1:25" x14ac:dyDescent="0.35">
      <c r="A93">
        <v>83</v>
      </c>
      <c r="B93" t="s">
        <v>332</v>
      </c>
      <c r="C93">
        <v>7</v>
      </c>
      <c r="D93">
        <v>40</v>
      </c>
      <c r="E93" t="s">
        <v>87</v>
      </c>
      <c r="F93" t="s">
        <v>333</v>
      </c>
      <c r="G93">
        <v>376</v>
      </c>
      <c r="H93">
        <v>127</v>
      </c>
      <c r="I93">
        <v>12</v>
      </c>
      <c r="J93">
        <v>44</v>
      </c>
      <c r="K93">
        <v>1030</v>
      </c>
      <c r="L93" s="7">
        <f t="shared" si="16"/>
        <v>0.5427184466019418</v>
      </c>
      <c r="M93" s="8">
        <f t="shared" si="13"/>
        <v>-0.47310863627475364</v>
      </c>
      <c r="N93">
        <f t="shared" si="13"/>
        <v>-0.55237131164495457</v>
      </c>
      <c r="O93">
        <f t="shared" si="13"/>
        <v>-0.75010717808453142</v>
      </c>
      <c r="P93">
        <f t="shared" si="13"/>
        <v>3.3665051712434849E-2</v>
      </c>
      <c r="Q93">
        <f t="shared" si="13"/>
        <v>-0.4236870834085294</v>
      </c>
      <c r="R93" s="9">
        <f t="shared" si="13"/>
        <v>-0.81313001479795677</v>
      </c>
      <c r="S93">
        <f t="shared" si="17"/>
        <v>14.897143447376209</v>
      </c>
      <c r="T93">
        <f t="shared" si="18"/>
        <v>1.1429250964583884</v>
      </c>
      <c r="U93" s="9">
        <f t="shared" si="19"/>
        <v>2.8098571780195609</v>
      </c>
      <c r="V93">
        <f t="shared" si="20"/>
        <v>1.1429250964583884</v>
      </c>
      <c r="W93">
        <f t="shared" si="14"/>
        <v>2</v>
      </c>
      <c r="X93" t="str">
        <f t="shared" si="15"/>
        <v>013-009</v>
      </c>
      <c r="Y93" t="str">
        <f t="shared" si="21"/>
        <v>015-007</v>
      </c>
    </row>
    <row r="94" spans="1:25" x14ac:dyDescent="0.35">
      <c r="A94">
        <v>84</v>
      </c>
      <c r="B94" t="s">
        <v>332</v>
      </c>
      <c r="C94">
        <v>7</v>
      </c>
      <c r="D94">
        <v>40</v>
      </c>
      <c r="E94" t="s">
        <v>88</v>
      </c>
      <c r="F94" t="s">
        <v>333</v>
      </c>
      <c r="G94">
        <v>536</v>
      </c>
      <c r="H94">
        <v>267</v>
      </c>
      <c r="I94">
        <v>57</v>
      </c>
      <c r="J94">
        <v>39</v>
      </c>
      <c r="K94">
        <v>1447</v>
      </c>
      <c r="L94" s="7">
        <f t="shared" si="16"/>
        <v>0.62128541810642712</v>
      </c>
      <c r="M94" s="8">
        <f t="shared" si="13"/>
        <v>0.11852700520106844</v>
      </c>
      <c r="N94">
        <f t="shared" si="13"/>
        <v>0.21045959962797897</v>
      </c>
      <c r="O94">
        <f t="shared" si="13"/>
        <v>0.39307675922507496</v>
      </c>
      <c r="P94">
        <f t="shared" si="13"/>
        <v>-0.13933590847646601</v>
      </c>
      <c r="Q94">
        <f t="shared" si="13"/>
        <v>0.18628473798833517</v>
      </c>
      <c r="R94" s="9">
        <f t="shared" si="13"/>
        <v>1.6319621353525191E-2</v>
      </c>
      <c r="S94">
        <f t="shared" si="17"/>
        <v>5.0599878240451925</v>
      </c>
      <c r="T94">
        <f t="shared" si="18"/>
        <v>0.88740201373024719</v>
      </c>
      <c r="U94" s="9">
        <f t="shared" si="19"/>
        <v>5.9103992741911053</v>
      </c>
      <c r="V94">
        <f t="shared" si="20"/>
        <v>0.88740201373024719</v>
      </c>
      <c r="W94">
        <f t="shared" si="14"/>
        <v>2</v>
      </c>
      <c r="X94" t="str">
        <f t="shared" si="15"/>
        <v>013-010</v>
      </c>
      <c r="Y94" t="str">
        <f t="shared" si="21"/>
        <v>015-007</v>
      </c>
    </row>
    <row r="95" spans="1:25" x14ac:dyDescent="0.35">
      <c r="A95">
        <v>85</v>
      </c>
      <c r="B95" t="s">
        <v>332</v>
      </c>
      <c r="C95">
        <v>7</v>
      </c>
      <c r="D95">
        <v>43</v>
      </c>
      <c r="E95" t="s">
        <v>89</v>
      </c>
      <c r="F95" t="s">
        <v>333</v>
      </c>
      <c r="G95">
        <v>1020</v>
      </c>
      <c r="H95">
        <v>249</v>
      </c>
      <c r="I95">
        <v>91</v>
      </c>
      <c r="J95">
        <v>36</v>
      </c>
      <c r="K95">
        <v>1958</v>
      </c>
      <c r="L95" s="7">
        <f t="shared" si="16"/>
        <v>0.71297242083758938</v>
      </c>
      <c r="M95" s="8">
        <f t="shared" si="13"/>
        <v>1.9082248206654302</v>
      </c>
      <c r="N95">
        <f t="shared" si="13"/>
        <v>0.11238133960717324</v>
      </c>
      <c r="O95">
        <f t="shared" si="13"/>
        <v>1.256815734081222</v>
      </c>
      <c r="P95">
        <f t="shared" si="13"/>
        <v>-0.24313648458980652</v>
      </c>
      <c r="Q95">
        <f t="shared" si="13"/>
        <v>0.93375620257777836</v>
      </c>
      <c r="R95" s="9">
        <f t="shared" si="13"/>
        <v>0.98428045271687803</v>
      </c>
      <c r="S95">
        <f t="shared" si="17"/>
        <v>2.8491603831207377</v>
      </c>
      <c r="T95">
        <f t="shared" si="18"/>
        <v>9.5139574571762502</v>
      </c>
      <c r="U95" s="9">
        <f t="shared" si="19"/>
        <v>18.444604339185133</v>
      </c>
      <c r="V95">
        <f t="shared" si="20"/>
        <v>2.8491603831207377</v>
      </c>
      <c r="W95">
        <f t="shared" si="14"/>
        <v>1</v>
      </c>
      <c r="X95" t="str">
        <f t="shared" si="15"/>
        <v>013-011</v>
      </c>
      <c r="Y95" t="str">
        <f t="shared" si="21"/>
        <v>027-032</v>
      </c>
    </row>
    <row r="96" spans="1:25" x14ac:dyDescent="0.35">
      <c r="A96">
        <v>86</v>
      </c>
      <c r="B96" t="s">
        <v>332</v>
      </c>
      <c r="C96">
        <v>3</v>
      </c>
      <c r="D96">
        <v>40</v>
      </c>
      <c r="E96" t="s">
        <v>90</v>
      </c>
      <c r="F96" t="s">
        <v>333</v>
      </c>
      <c r="G96">
        <v>897</v>
      </c>
      <c r="H96">
        <v>186</v>
      </c>
      <c r="I96">
        <v>74</v>
      </c>
      <c r="J96">
        <v>15</v>
      </c>
      <c r="K96">
        <v>1557</v>
      </c>
      <c r="L96" s="7">
        <f t="shared" si="16"/>
        <v>0.75272960822093771</v>
      </c>
      <c r="M96" s="8">
        <f t="shared" si="13"/>
        <v>1.4534049212808919</v>
      </c>
      <c r="N96">
        <f t="shared" si="13"/>
        <v>-0.23089257046564685</v>
      </c>
      <c r="O96">
        <f t="shared" si="13"/>
        <v>0.82494624665314842</v>
      </c>
      <c r="P96">
        <f t="shared" si="13"/>
        <v>-0.96974051738319011</v>
      </c>
      <c r="Q96">
        <f t="shared" si="13"/>
        <v>0.34718857576688456</v>
      </c>
      <c r="R96" s="9">
        <f t="shared" si="13"/>
        <v>1.4040062481504203</v>
      </c>
      <c r="S96">
        <f t="shared" si="17"/>
        <v>5.9645154295188707</v>
      </c>
      <c r="T96">
        <f t="shared" si="18"/>
        <v>8.4999977530670883</v>
      </c>
      <c r="U96" s="9">
        <f t="shared" si="19"/>
        <v>12.277737263023587</v>
      </c>
      <c r="V96">
        <f t="shared" si="20"/>
        <v>5.9645154295188707</v>
      </c>
      <c r="W96">
        <f t="shared" si="14"/>
        <v>1</v>
      </c>
      <c r="X96" t="str">
        <f t="shared" si="15"/>
        <v>013-012</v>
      </c>
      <c r="Y96" t="str">
        <f t="shared" si="21"/>
        <v>027-032</v>
      </c>
    </row>
    <row r="97" spans="1:25" x14ac:dyDescent="0.35">
      <c r="A97">
        <v>87</v>
      </c>
      <c r="B97" t="s">
        <v>332</v>
      </c>
      <c r="C97">
        <v>7</v>
      </c>
      <c r="D97">
        <v>40</v>
      </c>
      <c r="E97" t="s">
        <v>91</v>
      </c>
      <c r="F97" t="s">
        <v>333</v>
      </c>
      <c r="G97">
        <v>44</v>
      </c>
      <c r="H97">
        <v>12</v>
      </c>
      <c r="I97">
        <v>3</v>
      </c>
      <c r="J97">
        <v>8</v>
      </c>
      <c r="K97">
        <v>84</v>
      </c>
      <c r="L97" s="7">
        <f t="shared" si="16"/>
        <v>0.79761904761904767</v>
      </c>
      <c r="M97" s="8">
        <f t="shared" si="13"/>
        <v>-1.7007525923370845</v>
      </c>
      <c r="N97">
        <f t="shared" si="13"/>
        <v>-1.1789824173334356</v>
      </c>
      <c r="O97">
        <f t="shared" si="13"/>
        <v>-0.97874396554645271</v>
      </c>
      <c r="P97">
        <f t="shared" si="13"/>
        <v>-1.2119418616476514</v>
      </c>
      <c r="Q97">
        <f t="shared" si="13"/>
        <v>-1.8074600883040544</v>
      </c>
      <c r="R97" s="9">
        <f t="shared" si="13"/>
        <v>1.8779144116295317</v>
      </c>
      <c r="S97">
        <f t="shared" si="17"/>
        <v>33.722749277799515</v>
      </c>
      <c r="T97">
        <f t="shared" si="18"/>
        <v>14.254566426042203</v>
      </c>
      <c r="U97" s="9">
        <f t="shared" si="19"/>
        <v>5.1514524448994816</v>
      </c>
      <c r="V97">
        <f t="shared" si="20"/>
        <v>5.1514524448994816</v>
      </c>
      <c r="W97">
        <f t="shared" si="14"/>
        <v>3</v>
      </c>
      <c r="X97" t="str">
        <f t="shared" si="15"/>
        <v>013-013</v>
      </c>
      <c r="Y97" t="str">
        <f t="shared" si="21"/>
        <v>027-004</v>
      </c>
    </row>
    <row r="98" spans="1:25" x14ac:dyDescent="0.35">
      <c r="A98">
        <v>88</v>
      </c>
      <c r="B98" t="s">
        <v>332</v>
      </c>
      <c r="C98">
        <v>7</v>
      </c>
      <c r="D98">
        <v>40</v>
      </c>
      <c r="E98" t="s">
        <v>92</v>
      </c>
      <c r="F98" t="s">
        <v>333</v>
      </c>
      <c r="G98">
        <v>448</v>
      </c>
      <c r="H98">
        <v>115</v>
      </c>
      <c r="I98">
        <v>52</v>
      </c>
      <c r="J98">
        <v>22</v>
      </c>
      <c r="K98">
        <v>875</v>
      </c>
      <c r="L98" s="7">
        <f t="shared" si="16"/>
        <v>0.72799999999999998</v>
      </c>
      <c r="M98" s="8">
        <f t="shared" si="13"/>
        <v>-0.2068725976106337</v>
      </c>
      <c r="N98">
        <f t="shared" si="13"/>
        <v>-0.61775681832549167</v>
      </c>
      <c r="O98">
        <f t="shared" si="13"/>
        <v>0.26605632174622978</v>
      </c>
      <c r="P98">
        <f t="shared" si="13"/>
        <v>-0.72753917311872895</v>
      </c>
      <c r="Q98">
        <f t="shared" si="13"/>
        <v>-0.65041521846012174</v>
      </c>
      <c r="R98" s="9">
        <f t="shared" si="13"/>
        <v>1.1429300713774047</v>
      </c>
      <c r="S98">
        <f t="shared" si="17"/>
        <v>12.480443074235152</v>
      </c>
      <c r="T98">
        <f t="shared" si="18"/>
        <v>4.0839619428518255</v>
      </c>
      <c r="U98" s="9">
        <f t="shared" si="19"/>
        <v>3.2092674687754688</v>
      </c>
      <c r="V98">
        <f t="shared" si="20"/>
        <v>3.2092674687754688</v>
      </c>
      <c r="W98">
        <f t="shared" si="14"/>
        <v>3</v>
      </c>
      <c r="X98" t="str">
        <f t="shared" si="15"/>
        <v>014-001</v>
      </c>
      <c r="Y98" t="str">
        <f t="shared" si="21"/>
        <v>027-004</v>
      </c>
    </row>
    <row r="99" spans="1:25" x14ac:dyDescent="0.35">
      <c r="A99">
        <v>89</v>
      </c>
      <c r="B99" t="s">
        <v>332</v>
      </c>
      <c r="C99">
        <v>7</v>
      </c>
      <c r="D99">
        <v>40</v>
      </c>
      <c r="E99" t="s">
        <v>93</v>
      </c>
      <c r="F99" t="s">
        <v>333</v>
      </c>
      <c r="G99">
        <v>328</v>
      </c>
      <c r="H99">
        <v>113</v>
      </c>
      <c r="I99">
        <v>56</v>
      </c>
      <c r="J99">
        <v>32</v>
      </c>
      <c r="K99">
        <v>771</v>
      </c>
      <c r="L99" s="7">
        <f t="shared" si="16"/>
        <v>0.68612191958495461</v>
      </c>
      <c r="M99" s="8">
        <f t="shared" si="13"/>
        <v>-0.65059932871750026</v>
      </c>
      <c r="N99">
        <f t="shared" si="13"/>
        <v>-0.62865440277224793</v>
      </c>
      <c r="O99">
        <f t="shared" si="13"/>
        <v>0.3676726717293059</v>
      </c>
      <c r="P99">
        <f t="shared" si="13"/>
        <v>-0.3815372527409272</v>
      </c>
      <c r="Q99">
        <f t="shared" si="13"/>
        <v>-0.80254248326893207</v>
      </c>
      <c r="R99" s="9">
        <f t="shared" si="13"/>
        <v>0.70081351911856082</v>
      </c>
      <c r="S99">
        <f t="shared" si="17"/>
        <v>13.820490227424308</v>
      </c>
      <c r="T99">
        <f t="shared" si="18"/>
        <v>2.9732877907632567</v>
      </c>
      <c r="U99" s="9">
        <f t="shared" si="19"/>
        <v>2.4624843427255594</v>
      </c>
      <c r="V99">
        <f t="shared" si="20"/>
        <v>2.4624843427255594</v>
      </c>
      <c r="W99">
        <f t="shared" si="14"/>
        <v>3</v>
      </c>
      <c r="X99" t="str">
        <f t="shared" si="15"/>
        <v>014-002</v>
      </c>
      <c r="Y99" t="str">
        <f t="shared" si="21"/>
        <v>027-004</v>
      </c>
    </row>
    <row r="100" spans="1:25" x14ac:dyDescent="0.35">
      <c r="A100">
        <v>90</v>
      </c>
      <c r="B100" t="s">
        <v>332</v>
      </c>
      <c r="C100">
        <v>7</v>
      </c>
      <c r="D100" t="s">
        <v>334</v>
      </c>
      <c r="E100" t="s">
        <v>94</v>
      </c>
      <c r="F100" t="s">
        <v>333</v>
      </c>
      <c r="G100">
        <v>312</v>
      </c>
      <c r="H100">
        <v>53</v>
      </c>
      <c r="I100">
        <v>11</v>
      </c>
      <c r="J100">
        <v>33</v>
      </c>
      <c r="K100">
        <v>767</v>
      </c>
      <c r="L100" s="7">
        <f t="shared" si="16"/>
        <v>0.53324641460234679</v>
      </c>
      <c r="M100" s="8">
        <f t="shared" si="13"/>
        <v>-0.70976289286508243</v>
      </c>
      <c r="N100">
        <f t="shared" si="13"/>
        <v>-0.9555819361749337</v>
      </c>
      <c r="O100">
        <f t="shared" si="13"/>
        <v>-0.77551126558030048</v>
      </c>
      <c r="P100">
        <f t="shared" si="13"/>
        <v>-0.34693706070314706</v>
      </c>
      <c r="Q100">
        <f t="shared" si="13"/>
        <v>-0.80839353191542485</v>
      </c>
      <c r="R100" s="9">
        <f t="shared" si="13"/>
        <v>-0.91312844092070411</v>
      </c>
      <c r="S100">
        <f t="shared" si="17"/>
        <v>19.700032875431432</v>
      </c>
      <c r="T100">
        <f t="shared" si="18"/>
        <v>2.8724308393114986</v>
      </c>
      <c r="U100" s="9">
        <f t="shared" si="19"/>
        <v>1.6313490228631462</v>
      </c>
      <c r="V100">
        <f t="shared" si="20"/>
        <v>1.6313490228631462</v>
      </c>
      <c r="W100">
        <f t="shared" si="14"/>
        <v>3</v>
      </c>
      <c r="X100" t="str">
        <f t="shared" si="15"/>
        <v>014-003</v>
      </c>
      <c r="Y100" t="str">
        <f t="shared" si="21"/>
        <v>027-004</v>
      </c>
    </row>
    <row r="101" spans="1:25" x14ac:dyDescent="0.35">
      <c r="A101">
        <v>91</v>
      </c>
      <c r="B101" t="s">
        <v>332</v>
      </c>
      <c r="C101">
        <v>7</v>
      </c>
      <c r="D101" t="s">
        <v>334</v>
      </c>
      <c r="E101" t="s">
        <v>95</v>
      </c>
      <c r="F101" t="s">
        <v>333</v>
      </c>
      <c r="G101">
        <v>872</v>
      </c>
      <c r="H101">
        <v>258</v>
      </c>
      <c r="I101">
        <v>56</v>
      </c>
      <c r="J101">
        <v>111</v>
      </c>
      <c r="K101">
        <v>2139</v>
      </c>
      <c r="L101" s="7">
        <f t="shared" si="16"/>
        <v>0.60635811126694716</v>
      </c>
      <c r="M101" s="8">
        <f t="shared" si="13"/>
        <v>1.3609618523002949</v>
      </c>
      <c r="N101">
        <f t="shared" si="13"/>
        <v>0.16142046961757611</v>
      </c>
      <c r="O101">
        <f t="shared" si="13"/>
        <v>0.3676726717293059</v>
      </c>
      <c r="P101">
        <f t="shared" si="13"/>
        <v>2.351877918243706</v>
      </c>
      <c r="Q101">
        <f t="shared" si="13"/>
        <v>1.1985161538315732</v>
      </c>
      <c r="R101" s="9">
        <f t="shared" si="13"/>
        <v>-0.14127139927046989</v>
      </c>
      <c r="S101">
        <f t="shared" si="17"/>
        <v>7.3397221710992575</v>
      </c>
      <c r="T101">
        <f t="shared" si="18"/>
        <v>8.5393535131013287</v>
      </c>
      <c r="U101" s="9">
        <f t="shared" si="19"/>
        <v>24.976938440490731</v>
      </c>
      <c r="V101">
        <f t="shared" si="20"/>
        <v>7.3397221710992575</v>
      </c>
      <c r="W101">
        <f t="shared" si="14"/>
        <v>1</v>
      </c>
      <c r="X101" t="str">
        <f t="shared" si="15"/>
        <v>014-004</v>
      </c>
      <c r="Y101" t="str">
        <f t="shared" si="21"/>
        <v>027-032</v>
      </c>
    </row>
    <row r="102" spans="1:25" x14ac:dyDescent="0.35">
      <c r="A102">
        <v>92</v>
      </c>
      <c r="B102" t="s">
        <v>332</v>
      </c>
      <c r="C102">
        <v>7</v>
      </c>
      <c r="D102">
        <v>40</v>
      </c>
      <c r="E102" t="s">
        <v>96</v>
      </c>
      <c r="F102" t="s">
        <v>333</v>
      </c>
      <c r="G102">
        <v>183</v>
      </c>
      <c r="H102">
        <v>58</v>
      </c>
      <c r="I102">
        <v>4</v>
      </c>
      <c r="J102">
        <v>152</v>
      </c>
      <c r="K102">
        <v>471</v>
      </c>
      <c r="L102" s="7">
        <f t="shared" si="16"/>
        <v>0.8428874734607219</v>
      </c>
      <c r="M102" s="8">
        <f t="shared" si="13"/>
        <v>-1.186769128804964</v>
      </c>
      <c r="N102">
        <f t="shared" si="13"/>
        <v>-0.92833797505804316</v>
      </c>
      <c r="O102">
        <f t="shared" si="13"/>
        <v>-0.95333987805068376</v>
      </c>
      <c r="P102">
        <f t="shared" si="13"/>
        <v>3.7704857917926931</v>
      </c>
      <c r="Q102">
        <f t="shared" si="13"/>
        <v>-1.2413711317558851</v>
      </c>
      <c r="R102" s="9">
        <f t="shared" si="13"/>
        <v>2.3558236223897229</v>
      </c>
      <c r="S102">
        <f t="shared" si="17"/>
        <v>39.472428587431274</v>
      </c>
      <c r="T102">
        <f t="shared" si="18"/>
        <v>22.671850657946273</v>
      </c>
      <c r="U102" s="9">
        <f t="shared" si="19"/>
        <v>30.847042849035684</v>
      </c>
      <c r="V102">
        <f t="shared" si="20"/>
        <v>22.671850657946273</v>
      </c>
      <c r="W102">
        <f t="shared" si="14"/>
        <v>2</v>
      </c>
      <c r="X102" t="str">
        <f t="shared" si="15"/>
        <v>014-005</v>
      </c>
      <c r="Y102" t="str">
        <f t="shared" si="21"/>
        <v>015-007</v>
      </c>
    </row>
    <row r="103" spans="1:25" x14ac:dyDescent="0.35">
      <c r="A103">
        <v>93</v>
      </c>
      <c r="B103" t="s">
        <v>332</v>
      </c>
      <c r="C103">
        <v>7</v>
      </c>
      <c r="D103">
        <v>41</v>
      </c>
      <c r="E103" t="s">
        <v>97</v>
      </c>
      <c r="F103" t="s">
        <v>333</v>
      </c>
      <c r="G103">
        <v>486</v>
      </c>
      <c r="H103">
        <v>265</v>
      </c>
      <c r="I103">
        <v>36</v>
      </c>
      <c r="J103">
        <v>14</v>
      </c>
      <c r="K103">
        <v>1436</v>
      </c>
      <c r="L103" s="7">
        <f t="shared" si="16"/>
        <v>0.55779944289693595</v>
      </c>
      <c r="M103" s="8">
        <f t="shared" si="13"/>
        <v>-6.635913276012595E-2</v>
      </c>
      <c r="N103">
        <f t="shared" si="13"/>
        <v>0.1995620151812228</v>
      </c>
      <c r="O103">
        <f t="shared" si="13"/>
        <v>-0.1404090781860747</v>
      </c>
      <c r="P103">
        <f t="shared" si="13"/>
        <v>-1.0043407094209702</v>
      </c>
      <c r="Q103">
        <f t="shared" si="13"/>
        <v>0.17019435421048024</v>
      </c>
      <c r="R103" s="9">
        <f t="shared" si="13"/>
        <v>-0.65391645915045893</v>
      </c>
      <c r="S103">
        <f t="shared" si="17"/>
        <v>8.5864415184736274</v>
      </c>
      <c r="T103">
        <f t="shared" si="18"/>
        <v>1.9873865223411733</v>
      </c>
      <c r="U103" s="9">
        <f t="shared" si="19"/>
        <v>3.9227697488195625</v>
      </c>
      <c r="V103">
        <f t="shared" si="20"/>
        <v>1.9873865223411733</v>
      </c>
      <c r="W103">
        <f t="shared" si="14"/>
        <v>2</v>
      </c>
      <c r="X103" t="str">
        <f t="shared" si="15"/>
        <v>015-001</v>
      </c>
      <c r="Y103" t="str">
        <f t="shared" si="21"/>
        <v>015-007</v>
      </c>
    </row>
    <row r="104" spans="1:25" x14ac:dyDescent="0.35">
      <c r="A104">
        <v>94</v>
      </c>
      <c r="B104" t="s">
        <v>332</v>
      </c>
      <c r="C104">
        <v>7</v>
      </c>
      <c r="D104">
        <v>41</v>
      </c>
      <c r="E104" t="s">
        <v>98</v>
      </c>
      <c r="F104" t="s">
        <v>333</v>
      </c>
      <c r="G104">
        <v>278</v>
      </c>
      <c r="H104">
        <v>164</v>
      </c>
      <c r="I104">
        <v>38</v>
      </c>
      <c r="J104">
        <v>29</v>
      </c>
      <c r="K104">
        <v>838</v>
      </c>
      <c r="L104" s="7">
        <f t="shared" si="16"/>
        <v>0.60739856801909309</v>
      </c>
      <c r="M104" s="8">
        <f t="shared" si="13"/>
        <v>-0.83548546667869461</v>
      </c>
      <c r="N104">
        <f t="shared" si="13"/>
        <v>-0.350765999379965</v>
      </c>
      <c r="O104">
        <f t="shared" si="13"/>
        <v>-8.960090319453666E-2</v>
      </c>
      <c r="P104">
        <f t="shared" si="13"/>
        <v>-0.48533782885426774</v>
      </c>
      <c r="Q104">
        <f t="shared" si="13"/>
        <v>-0.70453741844017925</v>
      </c>
      <c r="R104" s="9">
        <f t="shared" si="13"/>
        <v>-0.13028705740297761</v>
      </c>
      <c r="S104">
        <f t="shared" si="17"/>
        <v>14.136589228982732</v>
      </c>
      <c r="T104">
        <f t="shared" si="18"/>
        <v>1.6456087067256548</v>
      </c>
      <c r="U104" s="9">
        <f t="shared" si="19"/>
        <v>1.1937122314099884</v>
      </c>
      <c r="V104">
        <f t="shared" si="20"/>
        <v>1.1937122314099884</v>
      </c>
      <c r="W104">
        <f t="shared" si="14"/>
        <v>3</v>
      </c>
      <c r="X104" t="str">
        <f t="shared" si="15"/>
        <v>015-002</v>
      </c>
      <c r="Y104" t="str">
        <f t="shared" si="21"/>
        <v>027-004</v>
      </c>
    </row>
    <row r="105" spans="1:25" x14ac:dyDescent="0.35">
      <c r="A105">
        <v>95</v>
      </c>
      <c r="B105" t="s">
        <v>332</v>
      </c>
      <c r="C105">
        <v>7</v>
      </c>
      <c r="D105">
        <v>41</v>
      </c>
      <c r="E105" t="s">
        <v>99</v>
      </c>
      <c r="F105" t="s">
        <v>333</v>
      </c>
      <c r="G105">
        <v>792</v>
      </c>
      <c r="H105">
        <v>493</v>
      </c>
      <c r="I105">
        <v>67</v>
      </c>
      <c r="J105">
        <v>97</v>
      </c>
      <c r="K105">
        <v>2229</v>
      </c>
      <c r="L105" s="7">
        <f t="shared" si="16"/>
        <v>0.65006729475100944</v>
      </c>
      <c r="M105" s="8">
        <f t="shared" si="13"/>
        <v>1.0651440315623837</v>
      </c>
      <c r="N105">
        <f t="shared" si="13"/>
        <v>1.4418866421114289</v>
      </c>
      <c r="O105">
        <f t="shared" si="13"/>
        <v>0.64711763418276524</v>
      </c>
      <c r="P105">
        <f t="shared" si="13"/>
        <v>1.8674752297147839</v>
      </c>
      <c r="Q105">
        <f t="shared" si="13"/>
        <v>1.3301647483776591</v>
      </c>
      <c r="R105" s="9">
        <f t="shared" si="13"/>
        <v>0.32017653035049143</v>
      </c>
      <c r="S105">
        <f t="shared" si="17"/>
        <v>3.2797429795096797</v>
      </c>
      <c r="T105">
        <f t="shared" si="18"/>
        <v>9.1405724006933138</v>
      </c>
      <c r="U105" s="9">
        <f t="shared" si="19"/>
        <v>26.019532622346588</v>
      </c>
      <c r="V105">
        <f t="shared" si="20"/>
        <v>3.2797429795096797</v>
      </c>
      <c r="W105">
        <f t="shared" si="14"/>
        <v>1</v>
      </c>
      <c r="X105" t="str">
        <f t="shared" si="15"/>
        <v>015-003</v>
      </c>
      <c r="Y105" t="str">
        <f t="shared" si="21"/>
        <v>027-032</v>
      </c>
    </row>
    <row r="106" spans="1:25" x14ac:dyDescent="0.35">
      <c r="A106">
        <v>96</v>
      </c>
      <c r="B106" t="s">
        <v>332</v>
      </c>
      <c r="C106">
        <v>7</v>
      </c>
      <c r="D106">
        <v>40</v>
      </c>
      <c r="E106" t="s">
        <v>100</v>
      </c>
      <c r="F106" t="s">
        <v>333</v>
      </c>
      <c r="G106">
        <v>301</v>
      </c>
      <c r="H106">
        <v>139</v>
      </c>
      <c r="I106">
        <v>11</v>
      </c>
      <c r="J106">
        <v>12</v>
      </c>
      <c r="K106">
        <v>728</v>
      </c>
      <c r="L106" s="7">
        <f t="shared" si="16"/>
        <v>0.63598901098901095</v>
      </c>
      <c r="M106" s="8">
        <f t="shared" si="13"/>
        <v>-0.75043784321654528</v>
      </c>
      <c r="N106">
        <f t="shared" si="13"/>
        <v>-0.4869858049644174</v>
      </c>
      <c r="O106">
        <f t="shared" si="13"/>
        <v>-0.77551126558030048</v>
      </c>
      <c r="P106">
        <f t="shared" si="13"/>
        <v>-1.0735410934965306</v>
      </c>
      <c r="Q106">
        <f t="shared" si="13"/>
        <v>-0.86544125621872869</v>
      </c>
      <c r="R106" s="9">
        <f t="shared" si="13"/>
        <v>0.17154884214489069</v>
      </c>
      <c r="S106">
        <f t="shared" si="17"/>
        <v>17.470322901994322</v>
      </c>
      <c r="T106">
        <f t="shared" si="18"/>
        <v>3.614505984889913</v>
      </c>
      <c r="U106" s="9">
        <f t="shared" si="19"/>
        <v>0.25624455289256276</v>
      </c>
      <c r="V106">
        <f t="shared" si="20"/>
        <v>0.25624455289256276</v>
      </c>
      <c r="W106">
        <f t="shared" si="14"/>
        <v>3</v>
      </c>
      <c r="X106" t="str">
        <f t="shared" si="15"/>
        <v>015-004</v>
      </c>
      <c r="Y106" t="str">
        <f t="shared" si="21"/>
        <v>027-004</v>
      </c>
    </row>
    <row r="107" spans="1:25" x14ac:dyDescent="0.35">
      <c r="A107">
        <v>97</v>
      </c>
      <c r="B107" t="s">
        <v>332</v>
      </c>
      <c r="C107">
        <v>7</v>
      </c>
      <c r="D107">
        <v>40</v>
      </c>
      <c r="E107" t="s">
        <v>101</v>
      </c>
      <c r="F107" t="s">
        <v>333</v>
      </c>
      <c r="G107">
        <v>452</v>
      </c>
      <c r="H107">
        <v>300</v>
      </c>
      <c r="I107">
        <v>46</v>
      </c>
      <c r="J107">
        <v>4</v>
      </c>
      <c r="K107">
        <v>1193</v>
      </c>
      <c r="L107" s="7">
        <f t="shared" si="16"/>
        <v>0.67225481978206203</v>
      </c>
      <c r="M107" s="8">
        <f t="shared" si="13"/>
        <v>-0.19208170657373813</v>
      </c>
      <c r="N107">
        <f t="shared" si="13"/>
        <v>0.39026974299945616</v>
      </c>
      <c r="O107">
        <f t="shared" si="13"/>
        <v>0.1136317967716156</v>
      </c>
      <c r="P107">
        <f t="shared" si="13"/>
        <v>-1.350342629798772</v>
      </c>
      <c r="Q107">
        <f t="shared" si="13"/>
        <v>-0.18525685106395165</v>
      </c>
      <c r="R107" s="9">
        <f t="shared" si="13"/>
        <v>0.55441534866943132</v>
      </c>
      <c r="S107">
        <f t="shared" si="17"/>
        <v>8.7484143046276817</v>
      </c>
      <c r="T107">
        <f t="shared" si="18"/>
        <v>3.7509384594546002</v>
      </c>
      <c r="U107" s="9">
        <f t="shared" si="19"/>
        <v>3.7026118111406081</v>
      </c>
      <c r="V107">
        <f t="shared" si="20"/>
        <v>3.7026118111406081</v>
      </c>
      <c r="W107">
        <f t="shared" si="14"/>
        <v>3</v>
      </c>
      <c r="X107" t="str">
        <f t="shared" si="15"/>
        <v>015-005</v>
      </c>
      <c r="Y107" t="str">
        <f t="shared" si="21"/>
        <v>027-004</v>
      </c>
    </row>
    <row r="108" spans="1:25" x14ac:dyDescent="0.35">
      <c r="A108">
        <v>98</v>
      </c>
      <c r="B108" t="s">
        <v>332</v>
      </c>
      <c r="C108">
        <v>7</v>
      </c>
      <c r="D108">
        <v>40</v>
      </c>
      <c r="E108" t="s">
        <v>102</v>
      </c>
      <c r="F108" t="s">
        <v>333</v>
      </c>
      <c r="G108">
        <v>607</v>
      </c>
      <c r="H108">
        <v>327</v>
      </c>
      <c r="I108">
        <v>50</v>
      </c>
      <c r="J108">
        <v>94</v>
      </c>
      <c r="K108">
        <v>1667</v>
      </c>
      <c r="L108" s="7">
        <f t="shared" si="16"/>
        <v>0.64667066586682664</v>
      </c>
      <c r="M108" s="8">
        <f t="shared" si="13"/>
        <v>0.38106532110596447</v>
      </c>
      <c r="N108">
        <f t="shared" si="13"/>
        <v>0.53738713303066477</v>
      </c>
      <c r="O108">
        <f t="shared" si="13"/>
        <v>0.21524814675469173</v>
      </c>
      <c r="P108">
        <f t="shared" si="13"/>
        <v>1.7636746536014434</v>
      </c>
      <c r="Q108">
        <f t="shared" si="13"/>
        <v>0.508092413545434</v>
      </c>
      <c r="R108" s="9">
        <f t="shared" si="13"/>
        <v>0.28431753593874687</v>
      </c>
      <c r="S108">
        <f t="shared" si="17"/>
        <v>5.8041460424999292</v>
      </c>
      <c r="T108">
        <f t="shared" si="18"/>
        <v>3.5646221591847378</v>
      </c>
      <c r="U108" s="9">
        <f t="shared" si="19"/>
        <v>15.678166493744412</v>
      </c>
      <c r="V108">
        <f t="shared" si="20"/>
        <v>3.5646221591847378</v>
      </c>
      <c r="W108">
        <f t="shared" si="14"/>
        <v>2</v>
      </c>
      <c r="X108" t="str">
        <f t="shared" si="15"/>
        <v>015-006</v>
      </c>
      <c r="Y108" t="str">
        <f t="shared" si="21"/>
        <v>015-007</v>
      </c>
    </row>
    <row r="109" spans="1:25" x14ac:dyDescent="0.35">
      <c r="A109">
        <v>99</v>
      </c>
      <c r="B109" t="s">
        <v>332</v>
      </c>
      <c r="C109">
        <v>7</v>
      </c>
      <c r="D109">
        <v>41</v>
      </c>
      <c r="E109" t="s">
        <v>103</v>
      </c>
      <c r="F109" t="s">
        <v>333</v>
      </c>
      <c r="G109">
        <v>453</v>
      </c>
      <c r="H109">
        <v>227</v>
      </c>
      <c r="I109">
        <v>32</v>
      </c>
      <c r="J109">
        <v>52</v>
      </c>
      <c r="K109">
        <v>1287</v>
      </c>
      <c r="L109" s="7">
        <f t="shared" si="16"/>
        <v>0.59362859362859366</v>
      </c>
      <c r="M109" s="8">
        <f t="shared" si="13"/>
        <v>-0.18838398381451427</v>
      </c>
      <c r="N109">
        <f t="shared" si="13"/>
        <v>-7.4920893071448828E-3</v>
      </c>
      <c r="O109">
        <f t="shared" si="13"/>
        <v>-0.24202542816915085</v>
      </c>
      <c r="P109">
        <f t="shared" ref="P109:R172" si="22">STANDARDIZE(J109,J$7,J$8)</f>
        <v>0.31046658801467619</v>
      </c>
      <c r="Q109">
        <f t="shared" si="22"/>
        <v>-4.775720787137306E-2</v>
      </c>
      <c r="R109" s="9">
        <f t="shared" si="22"/>
        <v>-0.2756598524758147</v>
      </c>
      <c r="S109">
        <f t="shared" si="17"/>
        <v>8.4239712168355911</v>
      </c>
      <c r="T109">
        <f t="shared" si="18"/>
        <v>0</v>
      </c>
      <c r="U109" s="9">
        <f t="shared" si="19"/>
        <v>4.7359001748588021</v>
      </c>
      <c r="V109">
        <f t="shared" si="20"/>
        <v>0</v>
      </c>
      <c r="W109">
        <f t="shared" si="14"/>
        <v>2</v>
      </c>
      <c r="X109" t="str">
        <f t="shared" si="15"/>
        <v>015-007</v>
      </c>
      <c r="Y109" t="str">
        <f t="shared" si="21"/>
        <v>015-007</v>
      </c>
    </row>
    <row r="110" spans="1:25" x14ac:dyDescent="0.35">
      <c r="A110">
        <v>100</v>
      </c>
      <c r="B110" t="s">
        <v>332</v>
      </c>
      <c r="C110">
        <v>7</v>
      </c>
      <c r="D110">
        <v>41</v>
      </c>
      <c r="E110" t="s">
        <v>104</v>
      </c>
      <c r="F110" t="s">
        <v>333</v>
      </c>
      <c r="G110">
        <v>243</v>
      </c>
      <c r="H110">
        <v>190</v>
      </c>
      <c r="I110">
        <v>16</v>
      </c>
      <c r="J110">
        <v>3</v>
      </c>
      <c r="K110">
        <v>641</v>
      </c>
      <c r="L110" s="7">
        <f t="shared" si="16"/>
        <v>0.70514820592823713</v>
      </c>
      <c r="M110" s="8">
        <f t="shared" ref="M110:R173" si="23">STANDARDIZE(G110,G$7,G$8)</f>
        <v>-0.96490576325153077</v>
      </c>
      <c r="N110">
        <f t="shared" si="23"/>
        <v>-0.20909740157213447</v>
      </c>
      <c r="O110">
        <f t="shared" si="23"/>
        <v>-0.64849082810145531</v>
      </c>
      <c r="P110">
        <f t="shared" si="22"/>
        <v>-1.3849428218365523</v>
      </c>
      <c r="Q110">
        <f t="shared" si="22"/>
        <v>-0.99270156427994505</v>
      </c>
      <c r="R110" s="9">
        <f t="shared" si="22"/>
        <v>0.90167841161156781</v>
      </c>
      <c r="S110">
        <f t="shared" si="17"/>
        <v>18.578638399164841</v>
      </c>
      <c r="T110">
        <f t="shared" si="18"/>
        <v>5.9623031890204139</v>
      </c>
      <c r="U110" s="9">
        <f t="shared" si="19"/>
        <v>1.311829897006989</v>
      </c>
      <c r="V110">
        <f t="shared" si="20"/>
        <v>1.311829897006989</v>
      </c>
      <c r="W110">
        <f t="shared" si="14"/>
        <v>3</v>
      </c>
      <c r="X110" t="str">
        <f t="shared" si="15"/>
        <v>015-008</v>
      </c>
      <c r="Y110" t="str">
        <f t="shared" si="21"/>
        <v>027-004</v>
      </c>
    </row>
    <row r="111" spans="1:25" x14ac:dyDescent="0.35">
      <c r="A111">
        <v>101</v>
      </c>
      <c r="B111" t="s">
        <v>332</v>
      </c>
      <c r="C111">
        <v>7</v>
      </c>
      <c r="D111">
        <v>41</v>
      </c>
      <c r="E111" t="s">
        <v>105</v>
      </c>
      <c r="F111" t="s">
        <v>333</v>
      </c>
      <c r="G111">
        <v>881</v>
      </c>
      <c r="H111">
        <v>457</v>
      </c>
      <c r="I111">
        <v>49</v>
      </c>
      <c r="J111">
        <v>71</v>
      </c>
      <c r="K111">
        <v>2518</v>
      </c>
      <c r="L111" s="7">
        <f t="shared" si="16"/>
        <v>0.57903097696584593</v>
      </c>
      <c r="M111" s="8">
        <f t="shared" si="23"/>
        <v>1.3942413571333099</v>
      </c>
      <c r="N111">
        <f t="shared" si="23"/>
        <v>1.2457301220698174</v>
      </c>
      <c r="O111">
        <f t="shared" si="23"/>
        <v>0.1898440592589227</v>
      </c>
      <c r="P111">
        <f t="shared" si="22"/>
        <v>0.9678702367324995</v>
      </c>
      <c r="Q111">
        <f t="shared" si="22"/>
        <v>1.7529030130867571</v>
      </c>
      <c r="R111" s="9">
        <f t="shared" si="22"/>
        <v>-0.42977025787566742</v>
      </c>
      <c r="S111">
        <f t="shared" si="17"/>
        <v>2.123614999509583</v>
      </c>
      <c r="T111">
        <f t="shared" si="18"/>
        <v>7.9600869408111636</v>
      </c>
      <c r="U111" s="9">
        <f t="shared" si="19"/>
        <v>23.083876945073083</v>
      </c>
      <c r="V111">
        <f t="shared" si="20"/>
        <v>2.123614999509583</v>
      </c>
      <c r="W111">
        <f t="shared" si="14"/>
        <v>1</v>
      </c>
      <c r="X111" t="str">
        <f t="shared" si="15"/>
        <v>015-009</v>
      </c>
      <c r="Y111" t="str">
        <f t="shared" si="21"/>
        <v>027-032</v>
      </c>
    </row>
    <row r="112" spans="1:25" x14ac:dyDescent="0.35">
      <c r="A112">
        <v>102</v>
      </c>
      <c r="B112" t="s">
        <v>332</v>
      </c>
      <c r="C112">
        <v>7</v>
      </c>
      <c r="D112">
        <v>41</v>
      </c>
      <c r="E112" t="s">
        <v>106</v>
      </c>
      <c r="F112" t="s">
        <v>333</v>
      </c>
      <c r="G112">
        <v>452</v>
      </c>
      <c r="H112">
        <v>235</v>
      </c>
      <c r="I112">
        <v>48</v>
      </c>
      <c r="J112">
        <v>31</v>
      </c>
      <c r="K112">
        <v>1280</v>
      </c>
      <c r="L112" s="7">
        <f t="shared" si="16"/>
        <v>0.59843749999999996</v>
      </c>
      <c r="M112" s="8">
        <f t="shared" si="23"/>
        <v>-0.19208170657373813</v>
      </c>
      <c r="N112">
        <f t="shared" si="23"/>
        <v>3.6098248479879892E-2</v>
      </c>
      <c r="O112">
        <f t="shared" si="23"/>
        <v>0.16443997176315367</v>
      </c>
      <c r="P112">
        <f t="shared" si="22"/>
        <v>-0.4161374447787074</v>
      </c>
      <c r="Q112">
        <f t="shared" si="22"/>
        <v>-5.7996543002735289E-2</v>
      </c>
      <c r="R112" s="9">
        <f t="shared" si="22"/>
        <v>-0.22489111895244374</v>
      </c>
      <c r="S112">
        <f t="shared" si="17"/>
        <v>7.7914830401627491</v>
      </c>
      <c r="T112">
        <f t="shared" si="18"/>
        <v>0.69776364080322717</v>
      </c>
      <c r="U112" s="9">
        <f t="shared" si="19"/>
        <v>3.5728222397832283</v>
      </c>
      <c r="V112">
        <f t="shared" si="20"/>
        <v>0.69776364080322717</v>
      </c>
      <c r="W112">
        <f t="shared" si="14"/>
        <v>2</v>
      </c>
      <c r="X112" t="str">
        <f t="shared" si="15"/>
        <v>015-010</v>
      </c>
      <c r="Y112" t="str">
        <f t="shared" si="21"/>
        <v>015-007</v>
      </c>
    </row>
    <row r="113" spans="1:25" x14ac:dyDescent="0.35">
      <c r="A113">
        <v>103</v>
      </c>
      <c r="B113" t="s">
        <v>332</v>
      </c>
      <c r="C113">
        <v>7</v>
      </c>
      <c r="D113">
        <v>41</v>
      </c>
      <c r="E113" t="s">
        <v>107</v>
      </c>
      <c r="F113" t="s">
        <v>333</v>
      </c>
      <c r="G113">
        <v>484</v>
      </c>
      <c r="H113">
        <v>170</v>
      </c>
      <c r="I113">
        <v>25</v>
      </c>
      <c r="J113">
        <v>69</v>
      </c>
      <c r="K113">
        <v>1260</v>
      </c>
      <c r="L113" s="7">
        <f t="shared" si="16"/>
        <v>0.59365079365079365</v>
      </c>
      <c r="M113" s="8">
        <f t="shared" si="23"/>
        <v>-7.3754578278573735E-2</v>
      </c>
      <c r="N113">
        <f t="shared" si="23"/>
        <v>-0.31807324603969639</v>
      </c>
      <c r="O113">
        <f t="shared" si="23"/>
        <v>-0.41985404063953408</v>
      </c>
      <c r="P113">
        <f t="shared" si="22"/>
        <v>0.89866985265693911</v>
      </c>
      <c r="Q113">
        <f t="shared" si="22"/>
        <v>-8.7251786235198817E-2</v>
      </c>
      <c r="R113" s="9">
        <f t="shared" si="22"/>
        <v>-0.27542548172200132</v>
      </c>
      <c r="S113">
        <f t="shared" si="17"/>
        <v>10.194559255324016</v>
      </c>
      <c r="T113">
        <f t="shared" si="18"/>
        <v>0.48876652812959714</v>
      </c>
      <c r="U113" s="9">
        <f t="shared" si="19"/>
        <v>6.4580977655508667</v>
      </c>
      <c r="V113">
        <f t="shared" si="20"/>
        <v>0.48876652812959714</v>
      </c>
      <c r="W113">
        <f t="shared" si="14"/>
        <v>2</v>
      </c>
      <c r="X113" t="str">
        <f t="shared" si="15"/>
        <v>015-011</v>
      </c>
      <c r="Y113" t="str">
        <f t="shared" si="21"/>
        <v>015-007</v>
      </c>
    </row>
    <row r="114" spans="1:25" x14ac:dyDescent="0.35">
      <c r="A114">
        <v>104</v>
      </c>
      <c r="B114" t="s">
        <v>332</v>
      </c>
      <c r="C114">
        <v>7</v>
      </c>
      <c r="D114">
        <v>41</v>
      </c>
      <c r="E114" t="s">
        <v>108</v>
      </c>
      <c r="F114" t="s">
        <v>333</v>
      </c>
      <c r="G114">
        <v>94</v>
      </c>
      <c r="H114">
        <v>18</v>
      </c>
      <c r="I114">
        <v>2</v>
      </c>
      <c r="J114">
        <v>31</v>
      </c>
      <c r="K114">
        <v>282</v>
      </c>
      <c r="L114" s="7">
        <f t="shared" si="16"/>
        <v>0.51418439716312059</v>
      </c>
      <c r="M114" s="8">
        <f t="shared" si="23"/>
        <v>-1.51586645437589</v>
      </c>
      <c r="N114">
        <f t="shared" si="23"/>
        <v>-1.146289663993167</v>
      </c>
      <c r="O114">
        <f t="shared" si="23"/>
        <v>-1.0041480530422218</v>
      </c>
      <c r="P114">
        <f t="shared" si="22"/>
        <v>-0.4161374447787074</v>
      </c>
      <c r="Q114">
        <f t="shared" si="22"/>
        <v>-1.5178331803026655</v>
      </c>
      <c r="R114" s="9">
        <f t="shared" si="22"/>
        <v>-1.1143705548333771</v>
      </c>
      <c r="S114">
        <f t="shared" si="17"/>
        <v>29.757880753308623</v>
      </c>
      <c r="T114">
        <f t="shared" si="18"/>
        <v>7.0324129485424534</v>
      </c>
      <c r="U114" s="9">
        <f t="shared" si="19"/>
        <v>2.5671951812696663</v>
      </c>
      <c r="V114">
        <f t="shared" si="20"/>
        <v>2.5671951812696663</v>
      </c>
      <c r="W114">
        <f t="shared" si="14"/>
        <v>3</v>
      </c>
      <c r="X114" t="str">
        <f t="shared" si="15"/>
        <v>015-012</v>
      </c>
      <c r="Y114" t="str">
        <f t="shared" si="21"/>
        <v>027-004</v>
      </c>
    </row>
    <row r="115" spans="1:25" x14ac:dyDescent="0.35">
      <c r="A115">
        <v>105</v>
      </c>
      <c r="B115" t="s">
        <v>332</v>
      </c>
      <c r="C115">
        <v>7</v>
      </c>
      <c r="D115">
        <v>40</v>
      </c>
      <c r="E115" t="s">
        <v>109</v>
      </c>
      <c r="F115" t="s">
        <v>333</v>
      </c>
      <c r="G115">
        <v>246</v>
      </c>
      <c r="H115">
        <v>77</v>
      </c>
      <c r="I115">
        <v>14</v>
      </c>
      <c r="J115">
        <v>58</v>
      </c>
      <c r="K115">
        <v>728</v>
      </c>
      <c r="L115" s="7">
        <f t="shared" si="16"/>
        <v>0.54258241758241754</v>
      </c>
      <c r="M115" s="8">
        <f t="shared" si="23"/>
        <v>-0.95381259497385906</v>
      </c>
      <c r="N115">
        <f t="shared" si="23"/>
        <v>-0.82481092281385937</v>
      </c>
      <c r="O115">
        <f t="shared" si="23"/>
        <v>-0.69929900309299342</v>
      </c>
      <c r="P115">
        <f t="shared" si="22"/>
        <v>0.51806774024135727</v>
      </c>
      <c r="Q115">
        <f t="shared" si="22"/>
        <v>-0.86544125621872869</v>
      </c>
      <c r="R115" s="9">
        <f t="shared" si="22"/>
        <v>-0.81456610452611933</v>
      </c>
      <c r="S115">
        <f t="shared" si="17"/>
        <v>19.900203044522183</v>
      </c>
      <c r="T115">
        <f t="shared" si="18"/>
        <v>2.4651155465362038</v>
      </c>
      <c r="U115" s="9">
        <f t="shared" si="19"/>
        <v>3.6171733657037755</v>
      </c>
      <c r="V115">
        <f t="shared" si="20"/>
        <v>2.4651155465362038</v>
      </c>
      <c r="W115">
        <f t="shared" si="14"/>
        <v>2</v>
      </c>
      <c r="X115" t="str">
        <f t="shared" si="15"/>
        <v>015-013</v>
      </c>
      <c r="Y115" t="str">
        <f t="shared" si="21"/>
        <v>015-007</v>
      </c>
    </row>
    <row r="116" spans="1:25" x14ac:dyDescent="0.35">
      <c r="A116">
        <v>106</v>
      </c>
      <c r="B116" t="s">
        <v>332</v>
      </c>
      <c r="C116">
        <v>7</v>
      </c>
      <c r="D116">
        <v>40</v>
      </c>
      <c r="E116" t="s">
        <v>110</v>
      </c>
      <c r="F116" t="s">
        <v>333</v>
      </c>
      <c r="G116">
        <v>463</v>
      </c>
      <c r="H116">
        <v>190</v>
      </c>
      <c r="I116">
        <v>26</v>
      </c>
      <c r="J116">
        <v>30</v>
      </c>
      <c r="K116">
        <v>1259</v>
      </c>
      <c r="L116" s="7">
        <f t="shared" si="16"/>
        <v>0.56314535345512307</v>
      </c>
      <c r="M116" s="8">
        <f t="shared" si="23"/>
        <v>-0.15140675622227537</v>
      </c>
      <c r="N116">
        <f t="shared" si="23"/>
        <v>-0.20909740157213447</v>
      </c>
      <c r="O116">
        <f t="shared" si="23"/>
        <v>-0.39444995314376502</v>
      </c>
      <c r="P116">
        <f t="shared" si="22"/>
        <v>-0.45073763681648754</v>
      </c>
      <c r="Q116">
        <f t="shared" si="22"/>
        <v>-8.8714548396821996E-2</v>
      </c>
      <c r="R116" s="9">
        <f t="shared" si="22"/>
        <v>-0.59747844859110422</v>
      </c>
      <c r="S116">
        <f t="shared" si="17"/>
        <v>10.244469054124908</v>
      </c>
      <c r="T116">
        <f t="shared" si="18"/>
        <v>0.74992183755695518</v>
      </c>
      <c r="U116" s="9">
        <f t="shared" si="19"/>
        <v>2.8334212635846407</v>
      </c>
      <c r="V116">
        <f t="shared" si="20"/>
        <v>0.74992183755695518</v>
      </c>
      <c r="W116">
        <f t="shared" si="14"/>
        <v>2</v>
      </c>
      <c r="X116" t="str">
        <f t="shared" si="15"/>
        <v>015-014</v>
      </c>
      <c r="Y116" t="str">
        <f t="shared" si="21"/>
        <v>015-007</v>
      </c>
    </row>
    <row r="117" spans="1:25" x14ac:dyDescent="0.35">
      <c r="A117">
        <v>107</v>
      </c>
      <c r="B117" t="s">
        <v>332</v>
      </c>
      <c r="C117">
        <v>7</v>
      </c>
      <c r="D117">
        <v>40</v>
      </c>
      <c r="E117" t="s">
        <v>111</v>
      </c>
      <c r="F117" t="s">
        <v>333</v>
      </c>
      <c r="G117">
        <v>221</v>
      </c>
      <c r="H117">
        <v>78</v>
      </c>
      <c r="I117">
        <v>10</v>
      </c>
      <c r="J117">
        <v>8</v>
      </c>
      <c r="K117">
        <v>753</v>
      </c>
      <c r="L117" s="7">
        <f t="shared" si="16"/>
        <v>0.4209827357237716</v>
      </c>
      <c r="M117" s="8">
        <f t="shared" si="23"/>
        <v>-1.0462556639544562</v>
      </c>
      <c r="N117">
        <f t="shared" si="23"/>
        <v>-0.81936213059048124</v>
      </c>
      <c r="O117">
        <f t="shared" si="23"/>
        <v>-0.80091535307606954</v>
      </c>
      <c r="P117">
        <f t="shared" si="22"/>
        <v>-1.2119418616476514</v>
      </c>
      <c r="Q117">
        <f t="shared" si="22"/>
        <v>-0.82887220217814928</v>
      </c>
      <c r="R117" s="9">
        <f t="shared" si="22"/>
        <v>-2.0983219874677417</v>
      </c>
      <c r="S117">
        <f t="shared" si="17"/>
        <v>26.944677949926472</v>
      </c>
      <c r="T117">
        <f t="shared" si="18"/>
        <v>7.9574001119494504</v>
      </c>
      <c r="U117" s="9">
        <f t="shared" si="19"/>
        <v>4.277853056760085</v>
      </c>
      <c r="V117">
        <f t="shared" si="20"/>
        <v>4.277853056760085</v>
      </c>
      <c r="W117">
        <f t="shared" si="14"/>
        <v>3</v>
      </c>
      <c r="X117" t="str">
        <f t="shared" si="15"/>
        <v>015-015</v>
      </c>
      <c r="Y117" t="str">
        <f t="shared" si="21"/>
        <v>027-004</v>
      </c>
    </row>
    <row r="118" spans="1:25" x14ac:dyDescent="0.35">
      <c r="A118">
        <v>108</v>
      </c>
      <c r="B118" t="s">
        <v>332</v>
      </c>
      <c r="C118">
        <v>7</v>
      </c>
      <c r="D118">
        <v>40</v>
      </c>
      <c r="E118" t="s">
        <v>112</v>
      </c>
      <c r="F118" t="s">
        <v>333</v>
      </c>
      <c r="G118">
        <v>278</v>
      </c>
      <c r="H118">
        <v>77</v>
      </c>
      <c r="I118">
        <v>17</v>
      </c>
      <c r="J118">
        <v>9</v>
      </c>
      <c r="K118">
        <v>770</v>
      </c>
      <c r="L118" s="7">
        <f t="shared" si="16"/>
        <v>0.4948051948051948</v>
      </c>
      <c r="M118" s="8">
        <f t="shared" si="23"/>
        <v>-0.83548546667869461</v>
      </c>
      <c r="N118">
        <f t="shared" si="23"/>
        <v>-0.82481092281385937</v>
      </c>
      <c r="O118">
        <f t="shared" si="23"/>
        <v>-0.62308674060568636</v>
      </c>
      <c r="P118">
        <f t="shared" si="22"/>
        <v>-1.1773416696098711</v>
      </c>
      <c r="Q118">
        <f t="shared" si="22"/>
        <v>-0.80400524543055529</v>
      </c>
      <c r="R118" s="9">
        <f t="shared" si="22"/>
        <v>-1.3189612630773602</v>
      </c>
      <c r="S118">
        <f t="shared" si="17"/>
        <v>21.861697890819588</v>
      </c>
      <c r="T118">
        <f t="shared" si="18"/>
        <v>5.1059204676967322</v>
      </c>
      <c r="U118" s="9">
        <f t="shared" si="19"/>
        <v>1.6771736306737215</v>
      </c>
      <c r="V118">
        <f t="shared" si="20"/>
        <v>1.6771736306737215</v>
      </c>
      <c r="W118">
        <f t="shared" si="14"/>
        <v>3</v>
      </c>
      <c r="X118" t="str">
        <f t="shared" si="15"/>
        <v>015-016</v>
      </c>
      <c r="Y118" t="str">
        <f t="shared" si="21"/>
        <v>027-004</v>
      </c>
    </row>
    <row r="119" spans="1:25" x14ac:dyDescent="0.35">
      <c r="A119">
        <v>109</v>
      </c>
      <c r="B119" t="s">
        <v>332</v>
      </c>
      <c r="C119">
        <v>7</v>
      </c>
      <c r="D119">
        <v>40</v>
      </c>
      <c r="E119" t="s">
        <v>113</v>
      </c>
      <c r="F119" t="s">
        <v>333</v>
      </c>
      <c r="G119">
        <v>692</v>
      </c>
      <c r="H119">
        <v>147</v>
      </c>
      <c r="I119">
        <v>10</v>
      </c>
      <c r="J119">
        <v>99</v>
      </c>
      <c r="K119">
        <v>1648</v>
      </c>
      <c r="L119" s="7">
        <f t="shared" si="16"/>
        <v>0.57524271844660191</v>
      </c>
      <c r="M119" s="8">
        <f t="shared" si="23"/>
        <v>0.69537175563999498</v>
      </c>
      <c r="N119">
        <f t="shared" si="23"/>
        <v>-0.44339546717739259</v>
      </c>
      <c r="O119">
        <f t="shared" si="23"/>
        <v>-0.80091535307606954</v>
      </c>
      <c r="P119">
        <f t="shared" si="22"/>
        <v>1.9366756137903443</v>
      </c>
      <c r="Q119">
        <f t="shared" si="22"/>
        <v>0.48029993247459363</v>
      </c>
      <c r="R119" s="9">
        <f t="shared" si="22"/>
        <v>-0.46976377665671559</v>
      </c>
      <c r="S119">
        <f t="shared" si="17"/>
        <v>11.783291580818979</v>
      </c>
      <c r="T119">
        <f t="shared" si="18"/>
        <v>4.2444703823869716</v>
      </c>
      <c r="U119" s="9">
        <f t="shared" si="19"/>
        <v>15.217976395319212</v>
      </c>
      <c r="V119">
        <f t="shared" si="20"/>
        <v>4.2444703823869716</v>
      </c>
      <c r="W119">
        <f t="shared" si="14"/>
        <v>2</v>
      </c>
      <c r="X119" t="str">
        <f t="shared" si="15"/>
        <v>015-017</v>
      </c>
      <c r="Y119" t="str">
        <f t="shared" si="21"/>
        <v>015-007</v>
      </c>
    </row>
    <row r="120" spans="1:25" x14ac:dyDescent="0.35">
      <c r="A120">
        <v>110</v>
      </c>
      <c r="B120" t="s">
        <v>332</v>
      </c>
      <c r="C120">
        <v>7</v>
      </c>
      <c r="D120">
        <v>40</v>
      </c>
      <c r="E120" t="s">
        <v>114</v>
      </c>
      <c r="F120" t="s">
        <v>333</v>
      </c>
      <c r="G120">
        <v>1037</v>
      </c>
      <c r="H120">
        <v>229</v>
      </c>
      <c r="I120">
        <v>34</v>
      </c>
      <c r="J120">
        <v>78</v>
      </c>
      <c r="K120">
        <v>2676</v>
      </c>
      <c r="L120" s="7">
        <f t="shared" si="16"/>
        <v>0.51494768310911809</v>
      </c>
      <c r="M120" s="8">
        <f t="shared" si="23"/>
        <v>1.9710861075722363</v>
      </c>
      <c r="N120">
        <f t="shared" si="23"/>
        <v>3.4054951396113105E-3</v>
      </c>
      <c r="O120">
        <f t="shared" si="23"/>
        <v>-0.19121725317761279</v>
      </c>
      <c r="P120">
        <f t="shared" si="22"/>
        <v>1.2100715809969607</v>
      </c>
      <c r="Q120">
        <f t="shared" si="22"/>
        <v>1.9840194346232189</v>
      </c>
      <c r="R120" s="9">
        <f t="shared" si="22"/>
        <v>-1.1063123690835164</v>
      </c>
      <c r="S120">
        <f t="shared" si="17"/>
        <v>7.510206126933916</v>
      </c>
      <c r="T120">
        <f t="shared" si="18"/>
        <v>10.293400375318605</v>
      </c>
      <c r="U120" s="9">
        <f t="shared" si="19"/>
        <v>25.458142483781316</v>
      </c>
      <c r="V120">
        <f t="shared" si="20"/>
        <v>7.510206126933916</v>
      </c>
      <c r="W120">
        <f t="shared" si="14"/>
        <v>1</v>
      </c>
      <c r="X120" t="str">
        <f t="shared" si="15"/>
        <v>015-018</v>
      </c>
      <c r="Y120" t="str">
        <f t="shared" si="21"/>
        <v>027-032</v>
      </c>
    </row>
    <row r="121" spans="1:25" x14ac:dyDescent="0.35">
      <c r="A121">
        <v>111</v>
      </c>
      <c r="B121" t="s">
        <v>332</v>
      </c>
      <c r="C121">
        <v>7</v>
      </c>
      <c r="D121" t="s">
        <v>334</v>
      </c>
      <c r="E121" t="s">
        <v>115</v>
      </c>
      <c r="F121" t="s">
        <v>333</v>
      </c>
      <c r="G121">
        <v>38</v>
      </c>
      <c r="H121">
        <v>12</v>
      </c>
      <c r="I121">
        <v>2</v>
      </c>
      <c r="J121">
        <v>28</v>
      </c>
      <c r="K121">
        <v>86</v>
      </c>
      <c r="L121" s="7">
        <f t="shared" si="16"/>
        <v>0.93023255813953487</v>
      </c>
      <c r="M121" s="8">
        <f t="shared" si="23"/>
        <v>-1.7229389288924277</v>
      </c>
      <c r="N121">
        <f t="shared" si="23"/>
        <v>-1.1789824173334356</v>
      </c>
      <c r="O121">
        <f t="shared" si="23"/>
        <v>-1.0041480530422218</v>
      </c>
      <c r="P121">
        <f t="shared" si="22"/>
        <v>-0.51993802089204788</v>
      </c>
      <c r="Q121">
        <f t="shared" si="22"/>
        <v>-1.8045345639808079</v>
      </c>
      <c r="R121" s="9">
        <f t="shared" si="22"/>
        <v>3.2779458236040817</v>
      </c>
      <c r="S121">
        <f t="shared" si="17"/>
        <v>38.533844155060038</v>
      </c>
      <c r="T121">
        <f t="shared" si="18"/>
        <v>20.712031157965285</v>
      </c>
      <c r="U121" s="9">
        <f t="shared" si="19"/>
        <v>13.049305241242582</v>
      </c>
      <c r="V121">
        <f t="shared" si="20"/>
        <v>13.049305241242582</v>
      </c>
      <c r="W121">
        <f t="shared" si="14"/>
        <v>3</v>
      </c>
      <c r="X121" t="str">
        <f t="shared" si="15"/>
        <v>015-019</v>
      </c>
      <c r="Y121" t="str">
        <f t="shared" si="21"/>
        <v>027-004</v>
      </c>
    </row>
    <row r="122" spans="1:25" x14ac:dyDescent="0.35">
      <c r="A122">
        <v>112</v>
      </c>
      <c r="B122" t="s">
        <v>332</v>
      </c>
      <c r="C122">
        <v>7</v>
      </c>
      <c r="D122">
        <v>40</v>
      </c>
      <c r="E122" t="s">
        <v>116</v>
      </c>
      <c r="F122" t="s">
        <v>333</v>
      </c>
      <c r="G122">
        <v>806</v>
      </c>
      <c r="H122">
        <v>244</v>
      </c>
      <c r="I122">
        <v>80</v>
      </c>
      <c r="J122">
        <v>92</v>
      </c>
      <c r="K122">
        <v>2287</v>
      </c>
      <c r="L122" s="7">
        <f t="shared" si="16"/>
        <v>0.53432444250109312</v>
      </c>
      <c r="M122" s="8">
        <f t="shared" si="23"/>
        <v>1.1169121501915182</v>
      </c>
      <c r="N122">
        <f t="shared" si="23"/>
        <v>8.5137378490282759E-2</v>
      </c>
      <c r="O122">
        <f t="shared" si="23"/>
        <v>0.97737077162776265</v>
      </c>
      <c r="P122">
        <f t="shared" si="22"/>
        <v>1.694474269525883</v>
      </c>
      <c r="Q122">
        <f t="shared" si="22"/>
        <v>1.4150049537518035</v>
      </c>
      <c r="R122" s="9">
        <f t="shared" si="22"/>
        <v>-0.90174745179443694</v>
      </c>
      <c r="S122">
        <f t="shared" si="17"/>
        <v>6.3692195120718313</v>
      </c>
      <c r="T122">
        <f t="shared" si="18"/>
        <v>7.646441393813773</v>
      </c>
      <c r="U122" s="9">
        <f t="shared" si="19"/>
        <v>22.88267536294309</v>
      </c>
      <c r="V122">
        <f t="shared" si="20"/>
        <v>6.3692195120718313</v>
      </c>
      <c r="W122">
        <f t="shared" si="14"/>
        <v>1</v>
      </c>
      <c r="X122" t="str">
        <f t="shared" si="15"/>
        <v>015-020</v>
      </c>
      <c r="Y122" t="str">
        <f t="shared" si="21"/>
        <v>027-032</v>
      </c>
    </row>
    <row r="123" spans="1:25" x14ac:dyDescent="0.35">
      <c r="A123">
        <v>113</v>
      </c>
      <c r="B123" t="s">
        <v>332</v>
      </c>
      <c r="C123">
        <v>7</v>
      </c>
      <c r="D123">
        <v>40</v>
      </c>
      <c r="E123" t="s">
        <v>117</v>
      </c>
      <c r="F123" t="s">
        <v>333</v>
      </c>
      <c r="G123">
        <v>315</v>
      </c>
      <c r="H123">
        <v>183</v>
      </c>
      <c r="I123">
        <v>57</v>
      </c>
      <c r="J123">
        <v>14</v>
      </c>
      <c r="K123">
        <v>1031</v>
      </c>
      <c r="L123" s="7">
        <f t="shared" si="16"/>
        <v>0.55189136760426771</v>
      </c>
      <c r="M123" s="8">
        <f t="shared" si="23"/>
        <v>-0.69866972458741083</v>
      </c>
      <c r="N123">
        <f t="shared" si="23"/>
        <v>-0.24723894713578112</v>
      </c>
      <c r="O123">
        <f t="shared" si="23"/>
        <v>0.39307675922507496</v>
      </c>
      <c r="P123">
        <f t="shared" si="22"/>
        <v>-1.0043407094209702</v>
      </c>
      <c r="Q123">
        <f t="shared" si="22"/>
        <v>-0.42222432124690623</v>
      </c>
      <c r="R123" s="9">
        <f t="shared" si="22"/>
        <v>-0.71628937245003121</v>
      </c>
      <c r="S123">
        <f t="shared" si="17"/>
        <v>13.344907066389599</v>
      </c>
      <c r="T123">
        <f t="shared" si="18"/>
        <v>2.7843231037703196</v>
      </c>
      <c r="U123" s="9">
        <f t="shared" si="19"/>
        <v>2.3436719194094273</v>
      </c>
      <c r="V123">
        <f t="shared" si="20"/>
        <v>2.3436719194094273</v>
      </c>
      <c r="W123">
        <f t="shared" si="14"/>
        <v>3</v>
      </c>
      <c r="X123" t="str">
        <f t="shared" si="15"/>
        <v>015-021</v>
      </c>
      <c r="Y123" t="str">
        <f t="shared" si="21"/>
        <v>027-004</v>
      </c>
    </row>
    <row r="124" spans="1:25" x14ac:dyDescent="0.35">
      <c r="A124">
        <v>114</v>
      </c>
      <c r="B124" t="s">
        <v>332</v>
      </c>
      <c r="C124">
        <v>7</v>
      </c>
      <c r="D124">
        <v>40</v>
      </c>
      <c r="E124" t="s">
        <v>118</v>
      </c>
      <c r="F124" t="s">
        <v>333</v>
      </c>
      <c r="G124">
        <v>500</v>
      </c>
      <c r="H124">
        <v>139</v>
      </c>
      <c r="I124">
        <v>8</v>
      </c>
      <c r="J124">
        <v>42</v>
      </c>
      <c r="K124">
        <v>1310</v>
      </c>
      <c r="L124" s="7">
        <f t="shared" si="16"/>
        <v>0.5259541984732824</v>
      </c>
      <c r="M124" s="8">
        <f t="shared" si="23"/>
        <v>-1.4591014130991524E-2</v>
      </c>
      <c r="N124">
        <f t="shared" si="23"/>
        <v>-0.4869858049644174</v>
      </c>
      <c r="O124">
        <f t="shared" si="23"/>
        <v>-0.85172352806760765</v>
      </c>
      <c r="P124">
        <f t="shared" si="22"/>
        <v>-3.5535332363125498E-2</v>
      </c>
      <c r="Q124">
        <f t="shared" si="22"/>
        <v>-1.4113678154039999E-2</v>
      </c>
      <c r="R124" s="9">
        <f t="shared" si="22"/>
        <v>-0.99011404822065108</v>
      </c>
      <c r="S124">
        <f t="shared" si="17"/>
        <v>12.647795457059591</v>
      </c>
      <c r="T124">
        <f t="shared" si="18"/>
        <v>1.2631440065003923</v>
      </c>
      <c r="U124" s="9">
        <f t="shared" si="19"/>
        <v>4.3174719814263405</v>
      </c>
      <c r="V124">
        <f t="shared" si="20"/>
        <v>1.2631440065003923</v>
      </c>
      <c r="W124">
        <f t="shared" si="14"/>
        <v>2</v>
      </c>
      <c r="X124" t="str">
        <f t="shared" si="15"/>
        <v>015-022</v>
      </c>
      <c r="Y124" t="str">
        <f t="shared" si="21"/>
        <v>015-007</v>
      </c>
    </row>
    <row r="125" spans="1:25" x14ac:dyDescent="0.35">
      <c r="A125">
        <v>115</v>
      </c>
      <c r="B125" t="s">
        <v>332</v>
      </c>
      <c r="C125">
        <v>7</v>
      </c>
      <c r="D125">
        <v>40</v>
      </c>
      <c r="E125" t="s">
        <v>119</v>
      </c>
      <c r="F125" t="s">
        <v>333</v>
      </c>
      <c r="G125">
        <v>561</v>
      </c>
      <c r="H125">
        <v>216</v>
      </c>
      <c r="I125">
        <v>24</v>
      </c>
      <c r="J125">
        <v>58</v>
      </c>
      <c r="K125">
        <v>1565</v>
      </c>
      <c r="L125" s="7">
        <f t="shared" si="16"/>
        <v>0.54888178913738017</v>
      </c>
      <c r="M125" s="8">
        <f t="shared" si="23"/>
        <v>0.21097007418166563</v>
      </c>
      <c r="N125">
        <f t="shared" si="23"/>
        <v>-6.7428803764303949E-2</v>
      </c>
      <c r="O125">
        <f t="shared" si="23"/>
        <v>-0.44525812813530308</v>
      </c>
      <c r="P125">
        <f t="shared" si="22"/>
        <v>0.51806774024135727</v>
      </c>
      <c r="Q125">
        <f t="shared" si="22"/>
        <v>0.35889067305986999</v>
      </c>
      <c r="R125" s="9">
        <f t="shared" si="22"/>
        <v>-0.74806218635042054</v>
      </c>
      <c r="S125">
        <f t="shared" si="17"/>
        <v>8.0186277403436961</v>
      </c>
      <c r="T125">
        <f t="shared" si="18"/>
        <v>0.63600430623535786</v>
      </c>
      <c r="U125" s="9">
        <f t="shared" si="19"/>
        <v>7.3582671303446601</v>
      </c>
      <c r="V125">
        <f t="shared" si="20"/>
        <v>0.63600430623535786</v>
      </c>
      <c r="W125">
        <f t="shared" si="14"/>
        <v>2</v>
      </c>
      <c r="X125" t="str">
        <f t="shared" si="15"/>
        <v>015-023</v>
      </c>
      <c r="Y125" t="str">
        <f t="shared" si="21"/>
        <v>015-007</v>
      </c>
    </row>
    <row r="126" spans="1:25" x14ac:dyDescent="0.35">
      <c r="A126">
        <v>116</v>
      </c>
      <c r="B126" t="s">
        <v>332</v>
      </c>
      <c r="C126">
        <v>7</v>
      </c>
      <c r="D126">
        <v>40</v>
      </c>
      <c r="E126" t="s">
        <v>120</v>
      </c>
      <c r="F126" t="s">
        <v>333</v>
      </c>
      <c r="G126">
        <v>555</v>
      </c>
      <c r="H126">
        <v>309</v>
      </c>
      <c r="I126">
        <v>33</v>
      </c>
      <c r="J126">
        <v>30</v>
      </c>
      <c r="K126">
        <v>1714</v>
      </c>
      <c r="L126" s="7">
        <f t="shared" si="16"/>
        <v>0.54084014002333725</v>
      </c>
      <c r="M126" s="8">
        <f t="shared" si="23"/>
        <v>0.18878373762632231</v>
      </c>
      <c r="N126">
        <f t="shared" si="23"/>
        <v>0.43930887300985905</v>
      </c>
      <c r="O126">
        <f t="shared" si="23"/>
        <v>-0.21662134067338182</v>
      </c>
      <c r="P126">
        <f t="shared" si="22"/>
        <v>-0.45073763681648754</v>
      </c>
      <c r="Q126">
        <f t="shared" si="22"/>
        <v>0.57684223514172328</v>
      </c>
      <c r="R126" s="9">
        <f t="shared" si="22"/>
        <v>-0.83295973049618166</v>
      </c>
      <c r="S126">
        <f t="shared" si="17"/>
        <v>6.2034982229829509</v>
      </c>
      <c r="T126">
        <f t="shared" si="18"/>
        <v>1.6226714478403648</v>
      </c>
      <c r="U126" s="9">
        <f t="shared" si="19"/>
        <v>6.8433908648364064</v>
      </c>
      <c r="V126">
        <f t="shared" si="20"/>
        <v>1.6226714478403648</v>
      </c>
      <c r="W126">
        <f t="shared" si="14"/>
        <v>2</v>
      </c>
      <c r="X126" t="str">
        <f t="shared" si="15"/>
        <v>015-024</v>
      </c>
      <c r="Y126" t="str">
        <f t="shared" si="21"/>
        <v>015-007</v>
      </c>
    </row>
    <row r="127" spans="1:25" x14ac:dyDescent="0.35">
      <c r="A127">
        <v>117</v>
      </c>
      <c r="B127" t="s">
        <v>332</v>
      </c>
      <c r="C127">
        <v>7</v>
      </c>
      <c r="D127">
        <v>40</v>
      </c>
      <c r="E127" t="s">
        <v>121</v>
      </c>
      <c r="F127" t="s">
        <v>333</v>
      </c>
      <c r="G127">
        <v>222</v>
      </c>
      <c r="H127">
        <v>134</v>
      </c>
      <c r="I127">
        <v>13</v>
      </c>
      <c r="J127">
        <v>54</v>
      </c>
      <c r="K127">
        <v>795</v>
      </c>
      <c r="L127" s="7">
        <f t="shared" si="16"/>
        <v>0.5320754716981132</v>
      </c>
      <c r="M127" s="8">
        <f t="shared" si="23"/>
        <v>-1.0425579411952324</v>
      </c>
      <c r="N127">
        <f t="shared" si="23"/>
        <v>-0.51422976608130788</v>
      </c>
      <c r="O127">
        <f t="shared" si="23"/>
        <v>-0.72470309058876248</v>
      </c>
      <c r="P127">
        <f t="shared" si="22"/>
        <v>0.37966697209023653</v>
      </c>
      <c r="Q127">
        <f t="shared" si="22"/>
        <v>-0.76743619138997587</v>
      </c>
      <c r="R127" s="9">
        <f t="shared" si="22"/>
        <v>-0.92549035518661493</v>
      </c>
      <c r="S127">
        <f t="shared" si="17"/>
        <v>18.851143968243854</v>
      </c>
      <c r="T127">
        <f t="shared" si="18"/>
        <v>2.1643801630567192</v>
      </c>
      <c r="U127" s="9">
        <f t="shared" si="19"/>
        <v>3.4931819522452701</v>
      </c>
      <c r="V127">
        <f t="shared" si="20"/>
        <v>2.1643801630567192</v>
      </c>
      <c r="W127">
        <f t="shared" si="14"/>
        <v>2</v>
      </c>
      <c r="X127" t="str">
        <f t="shared" si="15"/>
        <v>015-025</v>
      </c>
      <c r="Y127" t="str">
        <f t="shared" si="21"/>
        <v>015-007</v>
      </c>
    </row>
    <row r="128" spans="1:25" x14ac:dyDescent="0.35">
      <c r="A128">
        <v>118</v>
      </c>
      <c r="B128" t="s">
        <v>332</v>
      </c>
      <c r="C128">
        <v>7</v>
      </c>
      <c r="D128" t="s">
        <v>334</v>
      </c>
      <c r="E128" t="s">
        <v>122</v>
      </c>
      <c r="F128" t="s">
        <v>333</v>
      </c>
      <c r="G128">
        <v>286</v>
      </c>
      <c r="H128">
        <v>100</v>
      </c>
      <c r="I128">
        <v>8</v>
      </c>
      <c r="J128">
        <v>6</v>
      </c>
      <c r="K128">
        <v>770</v>
      </c>
      <c r="L128" s="7">
        <f t="shared" si="16"/>
        <v>0.51948051948051943</v>
      </c>
      <c r="M128" s="8">
        <f t="shared" si="23"/>
        <v>-0.80590368460490358</v>
      </c>
      <c r="N128">
        <f t="shared" si="23"/>
        <v>-0.69948870167616317</v>
      </c>
      <c r="O128">
        <f t="shared" si="23"/>
        <v>-0.85172352806760765</v>
      </c>
      <c r="P128">
        <f t="shared" si="22"/>
        <v>-1.2811422457232116</v>
      </c>
      <c r="Q128">
        <f t="shared" si="22"/>
        <v>-0.80400524543055529</v>
      </c>
      <c r="R128" s="9">
        <f t="shared" si="22"/>
        <v>-1.0584581702134681</v>
      </c>
      <c r="S128">
        <f t="shared" si="17"/>
        <v>21.307489974271224</v>
      </c>
      <c r="T128">
        <f t="shared" si="18"/>
        <v>4.9498246456117316</v>
      </c>
      <c r="U128" s="9">
        <f t="shared" si="19"/>
        <v>1.1472213490801861</v>
      </c>
      <c r="V128">
        <f t="shared" si="20"/>
        <v>1.1472213490801861</v>
      </c>
      <c r="W128">
        <f t="shared" si="14"/>
        <v>3</v>
      </c>
      <c r="X128" t="str">
        <f t="shared" si="15"/>
        <v>016-001</v>
      </c>
      <c r="Y128" t="str">
        <f t="shared" si="21"/>
        <v>027-004</v>
      </c>
    </row>
    <row r="129" spans="1:25" x14ac:dyDescent="0.35">
      <c r="A129">
        <v>119</v>
      </c>
      <c r="B129" t="s">
        <v>332</v>
      </c>
      <c r="C129">
        <v>7</v>
      </c>
      <c r="D129">
        <v>40</v>
      </c>
      <c r="E129" t="s">
        <v>123</v>
      </c>
      <c r="F129" t="s">
        <v>333</v>
      </c>
      <c r="G129">
        <v>419</v>
      </c>
      <c r="H129">
        <v>147</v>
      </c>
      <c r="I129">
        <v>13</v>
      </c>
      <c r="J129">
        <v>16</v>
      </c>
      <c r="K129">
        <v>1225</v>
      </c>
      <c r="L129" s="7">
        <f t="shared" si="16"/>
        <v>0.48571428571428571</v>
      </c>
      <c r="M129" s="8">
        <f t="shared" si="23"/>
        <v>-0.31410655762812645</v>
      </c>
      <c r="N129">
        <f t="shared" si="23"/>
        <v>-0.44339546717739259</v>
      </c>
      <c r="O129">
        <f t="shared" si="23"/>
        <v>-0.72470309058876248</v>
      </c>
      <c r="P129">
        <f t="shared" si="22"/>
        <v>-0.93514032534540992</v>
      </c>
      <c r="Q129">
        <f t="shared" si="22"/>
        <v>-0.13844846189200999</v>
      </c>
      <c r="R129" s="9">
        <f t="shared" si="22"/>
        <v>-1.4149360867640575</v>
      </c>
      <c r="S129">
        <f t="shared" si="17"/>
        <v>15.837645677171446</v>
      </c>
      <c r="T129">
        <f t="shared" si="18"/>
        <v>3.2965074703841477</v>
      </c>
      <c r="U129" s="9">
        <f t="shared" si="19"/>
        <v>3.2870828816739976</v>
      </c>
      <c r="V129">
        <f t="shared" si="20"/>
        <v>3.2870828816739976</v>
      </c>
      <c r="W129">
        <f t="shared" si="14"/>
        <v>3</v>
      </c>
      <c r="X129" t="str">
        <f t="shared" si="15"/>
        <v>016-002</v>
      </c>
      <c r="Y129" t="str">
        <f t="shared" si="21"/>
        <v>027-004</v>
      </c>
    </row>
    <row r="130" spans="1:25" x14ac:dyDescent="0.35">
      <c r="A130">
        <v>120</v>
      </c>
      <c r="B130" t="s">
        <v>332</v>
      </c>
      <c r="C130">
        <v>7</v>
      </c>
      <c r="D130" t="s">
        <v>334</v>
      </c>
      <c r="E130" t="s">
        <v>124</v>
      </c>
      <c r="F130" t="s">
        <v>333</v>
      </c>
      <c r="G130">
        <v>280</v>
      </c>
      <c r="H130">
        <v>93</v>
      </c>
      <c r="I130">
        <v>3</v>
      </c>
      <c r="J130">
        <v>78</v>
      </c>
      <c r="K130">
        <v>818</v>
      </c>
      <c r="L130" s="7">
        <f t="shared" si="16"/>
        <v>0.55501222493887525</v>
      </c>
      <c r="M130" s="8">
        <f t="shared" si="23"/>
        <v>-0.82809002116024688</v>
      </c>
      <c r="N130">
        <f t="shared" si="23"/>
        <v>-0.73763024723980986</v>
      </c>
      <c r="O130">
        <f t="shared" si="23"/>
        <v>-0.97874396554645271</v>
      </c>
      <c r="P130">
        <f t="shared" si="22"/>
        <v>1.2100715809969607</v>
      </c>
      <c r="Q130">
        <f t="shared" si="22"/>
        <v>-0.73379266167264279</v>
      </c>
      <c r="R130" s="9">
        <f t="shared" si="22"/>
        <v>-0.68334176188159879</v>
      </c>
      <c r="S130">
        <f t="shared" si="17"/>
        <v>20.027293731186226</v>
      </c>
      <c r="T130">
        <f t="shared" si="18"/>
        <v>2.9312180737289522</v>
      </c>
      <c r="U130" s="9">
        <f t="shared" si="19"/>
        <v>6.4948157005107809</v>
      </c>
      <c r="V130">
        <f t="shared" si="20"/>
        <v>2.9312180737289522</v>
      </c>
      <c r="W130">
        <f t="shared" si="14"/>
        <v>2</v>
      </c>
      <c r="X130" t="str">
        <f t="shared" si="15"/>
        <v>016-003</v>
      </c>
      <c r="Y130" t="str">
        <f t="shared" si="21"/>
        <v>015-007</v>
      </c>
    </row>
    <row r="131" spans="1:25" x14ac:dyDescent="0.35">
      <c r="A131">
        <v>121</v>
      </c>
      <c r="B131" t="s">
        <v>332</v>
      </c>
      <c r="C131">
        <v>7</v>
      </c>
      <c r="D131" t="s">
        <v>334</v>
      </c>
      <c r="E131" t="s">
        <v>125</v>
      </c>
      <c r="F131" t="s">
        <v>333</v>
      </c>
      <c r="G131">
        <v>184</v>
      </c>
      <c r="H131">
        <v>53</v>
      </c>
      <c r="I131">
        <v>13</v>
      </c>
      <c r="J131">
        <v>5</v>
      </c>
      <c r="K131">
        <v>532</v>
      </c>
      <c r="L131" s="7">
        <f t="shared" si="16"/>
        <v>0.47932330827067671</v>
      </c>
      <c r="M131" s="8">
        <f t="shared" si="23"/>
        <v>-1.1830714060457401</v>
      </c>
      <c r="N131">
        <f t="shared" si="23"/>
        <v>-0.9555819361749337</v>
      </c>
      <c r="O131">
        <f t="shared" si="23"/>
        <v>-0.72470309058876248</v>
      </c>
      <c r="P131">
        <f t="shared" si="22"/>
        <v>-1.3157424377609919</v>
      </c>
      <c r="Q131">
        <f t="shared" si="22"/>
        <v>-1.1521426398968713</v>
      </c>
      <c r="R131" s="9">
        <f t="shared" si="22"/>
        <v>-1.4824071094310212</v>
      </c>
      <c r="S131">
        <f t="shared" si="17"/>
        <v>27.076903999071444</v>
      </c>
      <c r="T131">
        <f t="shared" si="18"/>
        <v>7.4417170716309586</v>
      </c>
      <c r="U131" s="9">
        <f t="shared" si="19"/>
        <v>2.1596876109683749</v>
      </c>
      <c r="V131">
        <f t="shared" si="20"/>
        <v>2.1596876109683749</v>
      </c>
      <c r="W131">
        <f t="shared" si="14"/>
        <v>3</v>
      </c>
      <c r="X131" t="str">
        <f t="shared" si="15"/>
        <v>016-004</v>
      </c>
      <c r="Y131" t="str">
        <f t="shared" si="21"/>
        <v>027-004</v>
      </c>
    </row>
    <row r="132" spans="1:25" x14ac:dyDescent="0.35">
      <c r="A132">
        <v>122</v>
      </c>
      <c r="B132" t="s">
        <v>332</v>
      </c>
      <c r="C132">
        <v>7</v>
      </c>
      <c r="D132" t="s">
        <v>334</v>
      </c>
      <c r="E132" t="s">
        <v>126</v>
      </c>
      <c r="F132" t="s">
        <v>333</v>
      </c>
      <c r="G132">
        <v>566</v>
      </c>
      <c r="H132">
        <v>243</v>
      </c>
      <c r="I132">
        <v>53</v>
      </c>
      <c r="J132">
        <v>20</v>
      </c>
      <c r="K132">
        <v>1678</v>
      </c>
      <c r="L132" s="7">
        <f t="shared" si="16"/>
        <v>0.5256257449344458</v>
      </c>
      <c r="M132" s="8">
        <f t="shared" si="23"/>
        <v>0.22945868797778507</v>
      </c>
      <c r="N132">
        <f t="shared" si="23"/>
        <v>7.9688586266904657E-2</v>
      </c>
      <c r="O132">
        <f t="shared" si="23"/>
        <v>0.29146040924199884</v>
      </c>
      <c r="P132">
        <f t="shared" si="22"/>
        <v>-0.79673955719428924</v>
      </c>
      <c r="Q132">
        <f t="shared" si="22"/>
        <v>0.52418279732328887</v>
      </c>
      <c r="R132" s="9">
        <f t="shared" si="22"/>
        <v>-0.9935816079733536</v>
      </c>
      <c r="S132">
        <f t="shared" si="17"/>
        <v>7.1982975820932493</v>
      </c>
      <c r="T132">
        <f t="shared" si="18"/>
        <v>2.5352325718295852</v>
      </c>
      <c r="U132" s="9">
        <f t="shared" si="19"/>
        <v>6.5616361376926715</v>
      </c>
      <c r="V132">
        <f t="shared" si="20"/>
        <v>2.5352325718295852</v>
      </c>
      <c r="W132">
        <f t="shared" si="14"/>
        <v>2</v>
      </c>
      <c r="X132" t="str">
        <f t="shared" si="15"/>
        <v>016-005</v>
      </c>
      <c r="Y132" t="str">
        <f t="shared" si="21"/>
        <v>015-007</v>
      </c>
    </row>
    <row r="133" spans="1:25" x14ac:dyDescent="0.35">
      <c r="A133">
        <v>123</v>
      </c>
      <c r="B133" t="s">
        <v>332</v>
      </c>
      <c r="C133">
        <v>7</v>
      </c>
      <c r="D133">
        <v>40</v>
      </c>
      <c r="E133" t="s">
        <v>127</v>
      </c>
      <c r="F133" t="s">
        <v>333</v>
      </c>
      <c r="G133">
        <v>557</v>
      </c>
      <c r="H133">
        <v>261</v>
      </c>
      <c r="I133">
        <v>35</v>
      </c>
      <c r="J133">
        <v>40</v>
      </c>
      <c r="K133">
        <v>1553</v>
      </c>
      <c r="L133" s="7">
        <f t="shared" si="16"/>
        <v>0.57501609787508046</v>
      </c>
      <c r="M133" s="8">
        <f t="shared" si="23"/>
        <v>0.19617918314477009</v>
      </c>
      <c r="N133">
        <f t="shared" si="23"/>
        <v>0.17776684628771039</v>
      </c>
      <c r="O133">
        <f t="shared" si="23"/>
        <v>-0.16581316568184376</v>
      </c>
      <c r="P133">
        <f t="shared" si="22"/>
        <v>-0.10473571643868583</v>
      </c>
      <c r="Q133">
        <f t="shared" si="22"/>
        <v>0.34133752712039189</v>
      </c>
      <c r="R133" s="9">
        <f t="shared" si="22"/>
        <v>-0.47215626229022606</v>
      </c>
      <c r="S133">
        <f t="shared" si="17"/>
        <v>6.0523849929731881</v>
      </c>
      <c r="T133">
        <f t="shared" si="18"/>
        <v>0.5504165170445745</v>
      </c>
      <c r="U133" s="9">
        <f t="shared" si="19"/>
        <v>5.8169652057297991</v>
      </c>
      <c r="V133">
        <f t="shared" si="20"/>
        <v>0.5504165170445745</v>
      </c>
      <c r="W133">
        <f t="shared" si="14"/>
        <v>2</v>
      </c>
      <c r="X133" t="str">
        <f t="shared" si="15"/>
        <v>016-006</v>
      </c>
      <c r="Y133" t="str">
        <f t="shared" si="21"/>
        <v>015-007</v>
      </c>
    </row>
    <row r="134" spans="1:25" x14ac:dyDescent="0.35">
      <c r="A134">
        <v>124</v>
      </c>
      <c r="B134" t="s">
        <v>332</v>
      </c>
      <c r="C134">
        <v>7</v>
      </c>
      <c r="D134" t="s">
        <v>334</v>
      </c>
      <c r="E134" t="s">
        <v>128</v>
      </c>
      <c r="F134" t="s">
        <v>333</v>
      </c>
      <c r="G134">
        <v>501</v>
      </c>
      <c r="H134">
        <v>233</v>
      </c>
      <c r="I134">
        <v>28</v>
      </c>
      <c r="J134">
        <v>33</v>
      </c>
      <c r="K134">
        <v>1357</v>
      </c>
      <c r="L134" s="7">
        <f t="shared" si="16"/>
        <v>0.58585114222549739</v>
      </c>
      <c r="M134" s="8">
        <f t="shared" si="23"/>
        <v>-1.0893291371767635E-2</v>
      </c>
      <c r="N134">
        <f t="shared" si="23"/>
        <v>2.5200664033123696E-2</v>
      </c>
      <c r="O134">
        <f t="shared" si="23"/>
        <v>-0.34364177815222696</v>
      </c>
      <c r="P134">
        <f t="shared" si="22"/>
        <v>-0.34693706070314706</v>
      </c>
      <c r="Q134">
        <f t="shared" si="22"/>
        <v>5.4636143442249291E-2</v>
      </c>
      <c r="R134" s="9">
        <f t="shared" si="22"/>
        <v>-0.35776820046165697</v>
      </c>
      <c r="S134">
        <f t="shared" si="17"/>
        <v>8.0283662327935499</v>
      </c>
      <c r="T134">
        <f t="shared" si="18"/>
        <v>0.49230338115836247</v>
      </c>
      <c r="U134" s="9">
        <f t="shared" si="19"/>
        <v>3.697704378969155</v>
      </c>
      <c r="V134">
        <f t="shared" si="20"/>
        <v>0.49230338115836247</v>
      </c>
      <c r="W134">
        <f t="shared" si="14"/>
        <v>2</v>
      </c>
      <c r="X134" t="str">
        <f t="shared" si="15"/>
        <v>016-007</v>
      </c>
      <c r="Y134" t="str">
        <f t="shared" si="21"/>
        <v>015-007</v>
      </c>
    </row>
    <row r="135" spans="1:25" x14ac:dyDescent="0.35">
      <c r="A135">
        <v>125</v>
      </c>
      <c r="B135" t="s">
        <v>332</v>
      </c>
      <c r="C135">
        <v>7</v>
      </c>
      <c r="D135">
        <v>40</v>
      </c>
      <c r="E135" t="s">
        <v>129</v>
      </c>
      <c r="F135" t="s">
        <v>333</v>
      </c>
      <c r="G135">
        <v>287</v>
      </c>
      <c r="H135">
        <v>148</v>
      </c>
      <c r="I135">
        <v>15</v>
      </c>
      <c r="J135">
        <v>44</v>
      </c>
      <c r="K135">
        <v>875</v>
      </c>
      <c r="L135" s="7">
        <f t="shared" si="16"/>
        <v>0.56457142857142861</v>
      </c>
      <c r="M135" s="8">
        <f t="shared" si="23"/>
        <v>-0.8022059618456796</v>
      </c>
      <c r="N135">
        <f t="shared" si="23"/>
        <v>-0.43794667495401451</v>
      </c>
      <c r="O135">
        <f t="shared" si="23"/>
        <v>-0.67389491559722436</v>
      </c>
      <c r="P135">
        <f t="shared" si="22"/>
        <v>3.3665051712434849E-2</v>
      </c>
      <c r="Q135">
        <f t="shared" si="22"/>
        <v>-0.65041521846012174</v>
      </c>
      <c r="R135" s="9">
        <f t="shared" si="22"/>
        <v>-0.58242304472744899</v>
      </c>
      <c r="S135">
        <f t="shared" si="17"/>
        <v>15.893417854020107</v>
      </c>
      <c r="T135">
        <f t="shared" si="18"/>
        <v>1.2824992495363801</v>
      </c>
      <c r="U135" s="9">
        <f t="shared" si="19"/>
        <v>2.1549489591943041</v>
      </c>
      <c r="V135">
        <f t="shared" si="20"/>
        <v>1.2824992495363801</v>
      </c>
      <c r="W135">
        <f t="shared" si="14"/>
        <v>2</v>
      </c>
      <c r="X135" t="str">
        <f t="shared" si="15"/>
        <v>016-008</v>
      </c>
      <c r="Y135" t="str">
        <f t="shared" si="21"/>
        <v>015-007</v>
      </c>
    </row>
    <row r="136" spans="1:25" x14ac:dyDescent="0.35">
      <c r="A136">
        <v>126</v>
      </c>
      <c r="B136" t="s">
        <v>332</v>
      </c>
      <c r="C136">
        <v>7</v>
      </c>
      <c r="D136">
        <v>40</v>
      </c>
      <c r="E136" t="s">
        <v>130</v>
      </c>
      <c r="F136" t="s">
        <v>333</v>
      </c>
      <c r="G136">
        <v>575</v>
      </c>
      <c r="H136">
        <v>158</v>
      </c>
      <c r="I136">
        <v>19</v>
      </c>
      <c r="J136">
        <v>65</v>
      </c>
      <c r="K136">
        <v>1425</v>
      </c>
      <c r="L136" s="7">
        <f t="shared" si="16"/>
        <v>0.57333333333333336</v>
      </c>
      <c r="M136" s="8">
        <f t="shared" si="23"/>
        <v>0.26273819281080008</v>
      </c>
      <c r="N136">
        <f t="shared" si="23"/>
        <v>-0.38345875272023355</v>
      </c>
      <c r="O136">
        <f t="shared" si="23"/>
        <v>-0.57227856561414825</v>
      </c>
      <c r="P136">
        <f t="shared" si="22"/>
        <v>0.76026908450581843</v>
      </c>
      <c r="Q136">
        <f t="shared" si="22"/>
        <v>0.1541039704326253</v>
      </c>
      <c r="R136" s="9">
        <f t="shared" si="22"/>
        <v>-0.48992159561227044</v>
      </c>
      <c r="S136">
        <f t="shared" si="17"/>
        <v>9.4644758041818893</v>
      </c>
      <c r="T136">
        <f t="shared" si="18"/>
        <v>0.74290760076121154</v>
      </c>
      <c r="U136" s="9">
        <f t="shared" si="19"/>
        <v>7.1352752836705857</v>
      </c>
      <c r="V136">
        <f t="shared" si="20"/>
        <v>0.74290760076121154</v>
      </c>
      <c r="W136">
        <f t="shared" si="14"/>
        <v>2</v>
      </c>
      <c r="X136" t="str">
        <f t="shared" si="15"/>
        <v>016-009</v>
      </c>
      <c r="Y136" t="str">
        <f t="shared" si="21"/>
        <v>015-007</v>
      </c>
    </row>
    <row r="137" spans="1:25" x14ac:dyDescent="0.35">
      <c r="A137">
        <v>127</v>
      </c>
      <c r="B137" t="s">
        <v>332</v>
      </c>
      <c r="C137">
        <v>7</v>
      </c>
      <c r="D137">
        <v>40</v>
      </c>
      <c r="E137" t="s">
        <v>131</v>
      </c>
      <c r="F137" t="s">
        <v>333</v>
      </c>
      <c r="G137">
        <v>317</v>
      </c>
      <c r="H137">
        <v>121</v>
      </c>
      <c r="I137">
        <v>18</v>
      </c>
      <c r="J137">
        <v>41</v>
      </c>
      <c r="K137">
        <v>928</v>
      </c>
      <c r="L137" s="7">
        <f t="shared" si="16"/>
        <v>0.53556034482758619</v>
      </c>
      <c r="M137" s="8">
        <f t="shared" si="23"/>
        <v>-0.69127427906896299</v>
      </c>
      <c r="N137">
        <f t="shared" si="23"/>
        <v>-0.58506406498522312</v>
      </c>
      <c r="O137">
        <f t="shared" si="23"/>
        <v>-0.59768265310991731</v>
      </c>
      <c r="P137">
        <f t="shared" si="22"/>
        <v>-7.0135524400905661E-2</v>
      </c>
      <c r="Q137">
        <f t="shared" si="22"/>
        <v>-0.57288882389409335</v>
      </c>
      <c r="R137" s="9">
        <f t="shared" si="22"/>
        <v>-0.88869974592773027</v>
      </c>
      <c r="S137">
        <f t="shared" si="17"/>
        <v>16.220691141715331</v>
      </c>
      <c r="T137">
        <f t="shared" si="18"/>
        <v>1.5094191908877252</v>
      </c>
      <c r="U137" s="9">
        <f t="shared" si="19"/>
        <v>2.3460084211324039</v>
      </c>
      <c r="V137">
        <f t="shared" si="20"/>
        <v>1.5094191908877252</v>
      </c>
      <c r="W137">
        <f t="shared" si="14"/>
        <v>2</v>
      </c>
      <c r="X137" t="str">
        <f t="shared" si="15"/>
        <v>016-010</v>
      </c>
      <c r="Y137" t="str">
        <f t="shared" si="21"/>
        <v>015-007</v>
      </c>
    </row>
    <row r="138" spans="1:25" x14ac:dyDescent="0.35">
      <c r="A138">
        <v>128</v>
      </c>
      <c r="B138" t="s">
        <v>332</v>
      </c>
      <c r="C138">
        <v>7</v>
      </c>
      <c r="D138">
        <v>40</v>
      </c>
      <c r="E138" t="s">
        <v>132</v>
      </c>
      <c r="F138" t="s">
        <v>333</v>
      </c>
      <c r="G138">
        <v>263</v>
      </c>
      <c r="H138">
        <v>82</v>
      </c>
      <c r="I138">
        <v>10</v>
      </c>
      <c r="J138">
        <v>52</v>
      </c>
      <c r="K138">
        <v>654</v>
      </c>
      <c r="L138" s="7">
        <f t="shared" si="16"/>
        <v>0.6223241590214067</v>
      </c>
      <c r="M138" s="8">
        <f t="shared" si="23"/>
        <v>-0.89095130806705292</v>
      </c>
      <c r="N138">
        <f t="shared" si="23"/>
        <v>-0.79756696169696895</v>
      </c>
      <c r="O138">
        <f t="shared" si="23"/>
        <v>-0.80091535307606954</v>
      </c>
      <c r="P138">
        <f t="shared" si="22"/>
        <v>0.31046658801467619</v>
      </c>
      <c r="Q138">
        <f t="shared" si="22"/>
        <v>-0.97368565617884373</v>
      </c>
      <c r="R138" s="9">
        <f t="shared" si="22"/>
        <v>2.7285848732370749E-2</v>
      </c>
      <c r="S138">
        <f t="shared" si="17"/>
        <v>18.740947515610422</v>
      </c>
      <c r="T138">
        <f t="shared" si="18"/>
        <v>2.3792966865172289</v>
      </c>
      <c r="U138" s="9">
        <f t="shared" si="19"/>
        <v>2.357109380551174</v>
      </c>
      <c r="V138">
        <f t="shared" si="20"/>
        <v>2.357109380551174</v>
      </c>
      <c r="W138">
        <f t="shared" si="14"/>
        <v>3</v>
      </c>
      <c r="X138" t="str">
        <f t="shared" si="15"/>
        <v>016-011</v>
      </c>
      <c r="Y138" t="str">
        <f t="shared" si="21"/>
        <v>027-004</v>
      </c>
    </row>
    <row r="139" spans="1:25" x14ac:dyDescent="0.35">
      <c r="A139">
        <v>129</v>
      </c>
      <c r="B139" t="s">
        <v>332</v>
      </c>
      <c r="C139">
        <v>7</v>
      </c>
      <c r="D139">
        <v>40</v>
      </c>
      <c r="E139" t="s">
        <v>133</v>
      </c>
      <c r="F139" t="s">
        <v>333</v>
      </c>
      <c r="G139">
        <v>637</v>
      </c>
      <c r="H139">
        <v>200</v>
      </c>
      <c r="I139">
        <v>16</v>
      </c>
      <c r="J139">
        <v>26</v>
      </c>
      <c r="K139">
        <v>1675</v>
      </c>
      <c r="L139" s="7">
        <f t="shared" si="16"/>
        <v>0.52477611940298508</v>
      </c>
      <c r="M139" s="8">
        <f t="shared" si="23"/>
        <v>0.49199700388268114</v>
      </c>
      <c r="N139">
        <f t="shared" si="23"/>
        <v>-0.15460947933835351</v>
      </c>
      <c r="O139">
        <f t="shared" si="23"/>
        <v>-0.64849082810145531</v>
      </c>
      <c r="P139">
        <f t="shared" si="22"/>
        <v>-0.58913840496760828</v>
      </c>
      <c r="Q139">
        <f t="shared" si="22"/>
        <v>0.51979451083841943</v>
      </c>
      <c r="R139" s="9">
        <f t="shared" si="22"/>
        <v>-1.0025513006373361</v>
      </c>
      <c r="S139">
        <f t="shared" si="17"/>
        <v>8.9422046598764631</v>
      </c>
      <c r="T139">
        <f t="shared" si="18"/>
        <v>2.3095512104309837</v>
      </c>
      <c r="U139" s="9">
        <f t="shared" si="19"/>
        <v>6.2022350117643272</v>
      </c>
      <c r="V139">
        <f t="shared" si="20"/>
        <v>2.3095512104309837</v>
      </c>
      <c r="W139">
        <f t="shared" ref="W139:W202" si="24">MATCH(V139,S139:U139,0)</f>
        <v>2</v>
      </c>
      <c r="X139" t="str">
        <f t="shared" ref="X139:X202" si="25">E139</f>
        <v>016-012</v>
      </c>
      <c r="Y139" t="str">
        <f t="shared" si="21"/>
        <v>015-007</v>
      </c>
    </row>
    <row r="140" spans="1:25" x14ac:dyDescent="0.35">
      <c r="A140">
        <v>130</v>
      </c>
      <c r="B140" t="s">
        <v>332</v>
      </c>
      <c r="C140">
        <v>7</v>
      </c>
      <c r="D140">
        <v>41</v>
      </c>
      <c r="E140" t="s">
        <v>134</v>
      </c>
      <c r="F140" t="s">
        <v>333</v>
      </c>
      <c r="G140">
        <v>503</v>
      </c>
      <c r="H140">
        <v>356</v>
      </c>
      <c r="I140">
        <v>31</v>
      </c>
      <c r="J140">
        <v>79</v>
      </c>
      <c r="K140">
        <v>1644</v>
      </c>
      <c r="L140" s="7">
        <f t="shared" ref="L140:L203" si="26">SUM(G140:J140)/K140</f>
        <v>0.58941605839416056</v>
      </c>
      <c r="M140" s="8">
        <f t="shared" si="23"/>
        <v>-3.4978458533198599E-3</v>
      </c>
      <c r="N140">
        <f t="shared" si="23"/>
        <v>0.69540210750862963</v>
      </c>
      <c r="O140">
        <f t="shared" si="23"/>
        <v>-0.26742951566491985</v>
      </c>
      <c r="P140">
        <f t="shared" si="22"/>
        <v>1.2446717730347407</v>
      </c>
      <c r="Q140">
        <f t="shared" si="22"/>
        <v>0.47444888382810091</v>
      </c>
      <c r="R140" s="9">
        <f t="shared" si="22"/>
        <v>-0.32013255837967353</v>
      </c>
      <c r="S140">
        <f t="shared" ref="S140:S203" si="27">SUMXMY2($G$3:$L$3,$M140:$R140)</f>
        <v>6.4710435072066694</v>
      </c>
      <c r="T140">
        <f t="shared" ref="T140:T203" si="28">SUMXMY2($G$4:$L$4,$M140:$R140)</f>
        <v>1.6763048550858148</v>
      </c>
      <c r="U140" s="9">
        <f t="shared" ref="U140:U203" si="29">SUMXMY2($G$5:$L$5,$M140:$R140)</f>
        <v>11.714707929488842</v>
      </c>
      <c r="V140">
        <f t="shared" ref="V140:V203" si="30">MIN(S140:U140)</f>
        <v>1.6763048550858148</v>
      </c>
      <c r="W140">
        <f t="shared" si="24"/>
        <v>2</v>
      </c>
      <c r="X140" t="str">
        <f t="shared" si="25"/>
        <v>016-013</v>
      </c>
      <c r="Y140" t="str">
        <f t="shared" ref="Y140:Y203" si="31">VLOOKUP(W140,$D$2:$F$5,3)</f>
        <v>015-007</v>
      </c>
    </row>
    <row r="141" spans="1:25" x14ac:dyDescent="0.35">
      <c r="A141">
        <v>131</v>
      </c>
      <c r="B141" t="s">
        <v>332</v>
      </c>
      <c r="C141">
        <v>7</v>
      </c>
      <c r="D141">
        <v>41</v>
      </c>
      <c r="E141" t="s">
        <v>135</v>
      </c>
      <c r="F141" t="s">
        <v>333</v>
      </c>
      <c r="G141">
        <v>703</v>
      </c>
      <c r="H141">
        <v>865</v>
      </c>
      <c r="I141">
        <v>55</v>
      </c>
      <c r="J141">
        <v>114</v>
      </c>
      <c r="K141">
        <v>2778</v>
      </c>
      <c r="L141" s="7">
        <f t="shared" si="26"/>
        <v>0.62526997840172782</v>
      </c>
      <c r="M141" s="8">
        <f t="shared" si="23"/>
        <v>0.73604670599145772</v>
      </c>
      <c r="N141">
        <f t="shared" si="23"/>
        <v>3.4688373492080808</v>
      </c>
      <c r="O141">
        <f t="shared" si="23"/>
        <v>0.3422685842335369</v>
      </c>
      <c r="P141">
        <f t="shared" si="22"/>
        <v>2.4556784943570467</v>
      </c>
      <c r="Q141">
        <f t="shared" si="22"/>
        <v>2.1332211751087828</v>
      </c>
      <c r="R141" s="9">
        <f t="shared" si="22"/>
        <v>5.8385543252680062E-2</v>
      </c>
      <c r="S141">
        <f t="shared" si="27"/>
        <v>10.984660587217364</v>
      </c>
      <c r="T141">
        <f t="shared" si="28"/>
        <v>22.751025114819576</v>
      </c>
      <c r="U141" s="9">
        <f t="shared" si="29"/>
        <v>45.701384328956856</v>
      </c>
      <c r="V141">
        <f t="shared" si="30"/>
        <v>10.984660587217364</v>
      </c>
      <c r="W141">
        <f t="shared" si="24"/>
        <v>1</v>
      </c>
      <c r="X141" t="str">
        <f t="shared" si="25"/>
        <v>016-014</v>
      </c>
      <c r="Y141" t="str">
        <f t="shared" si="31"/>
        <v>027-032</v>
      </c>
    </row>
    <row r="142" spans="1:25" x14ac:dyDescent="0.35">
      <c r="A142">
        <v>132</v>
      </c>
      <c r="B142" t="s">
        <v>332</v>
      </c>
      <c r="C142">
        <v>7</v>
      </c>
      <c r="D142" t="s">
        <v>334</v>
      </c>
      <c r="E142" t="s">
        <v>136</v>
      </c>
      <c r="F142" t="s">
        <v>333</v>
      </c>
      <c r="G142">
        <v>62</v>
      </c>
      <c r="H142">
        <v>23</v>
      </c>
      <c r="I142">
        <v>1</v>
      </c>
      <c r="J142">
        <v>33</v>
      </c>
      <c r="K142">
        <v>171</v>
      </c>
      <c r="L142" s="7">
        <f t="shared" si="26"/>
        <v>0.69590643274853803</v>
      </c>
      <c r="M142" s="8">
        <f t="shared" si="23"/>
        <v>-1.6341935826710545</v>
      </c>
      <c r="N142">
        <f t="shared" si="23"/>
        <v>-1.1190457028762766</v>
      </c>
      <c r="O142">
        <f t="shared" si="23"/>
        <v>-1.0295521405379908</v>
      </c>
      <c r="P142">
        <f t="shared" si="22"/>
        <v>-0.34693706070314706</v>
      </c>
      <c r="Q142">
        <f t="shared" si="22"/>
        <v>-1.6801997802428379</v>
      </c>
      <c r="R142" s="9">
        <f t="shared" si="22"/>
        <v>0.80411088094942029</v>
      </c>
      <c r="S142">
        <f t="shared" si="27"/>
        <v>28.967251397644109</v>
      </c>
      <c r="T142">
        <f t="shared" si="28"/>
        <v>8.2090683008787213</v>
      </c>
      <c r="U142" s="9">
        <f t="shared" si="29"/>
        <v>2.6258037028708605</v>
      </c>
      <c r="V142">
        <f t="shared" si="30"/>
        <v>2.6258037028708605</v>
      </c>
      <c r="W142">
        <f t="shared" si="24"/>
        <v>3</v>
      </c>
      <c r="X142" t="str">
        <f t="shared" si="25"/>
        <v>017-001</v>
      </c>
      <c r="Y142" t="str">
        <f t="shared" si="31"/>
        <v>027-004</v>
      </c>
    </row>
    <row r="143" spans="1:25" x14ac:dyDescent="0.35">
      <c r="A143">
        <v>133</v>
      </c>
      <c r="B143" t="s">
        <v>332</v>
      </c>
      <c r="C143">
        <v>7</v>
      </c>
      <c r="D143">
        <v>40</v>
      </c>
      <c r="E143" t="s">
        <v>137</v>
      </c>
      <c r="F143" t="s">
        <v>333</v>
      </c>
      <c r="G143">
        <v>885</v>
      </c>
      <c r="H143">
        <v>320</v>
      </c>
      <c r="I143">
        <v>75</v>
      </c>
      <c r="J143">
        <v>61</v>
      </c>
      <c r="K143">
        <v>2433</v>
      </c>
      <c r="L143" s="7">
        <f t="shared" si="26"/>
        <v>0.55117139334155363</v>
      </c>
      <c r="M143" s="8">
        <f t="shared" si="23"/>
        <v>1.4090322481702053</v>
      </c>
      <c r="N143">
        <f t="shared" si="23"/>
        <v>0.49924558746701808</v>
      </c>
      <c r="O143">
        <f t="shared" si="23"/>
        <v>0.85035033414891747</v>
      </c>
      <c r="P143">
        <f t="shared" si="22"/>
        <v>0.62186831635469775</v>
      </c>
      <c r="Q143">
        <f t="shared" si="22"/>
        <v>1.6285682293487871</v>
      </c>
      <c r="R143" s="9">
        <f t="shared" si="22"/>
        <v>-0.72389030677155508</v>
      </c>
      <c r="S143">
        <f t="shared" si="27"/>
        <v>2.6463642731601009</v>
      </c>
      <c r="T143">
        <f t="shared" si="28"/>
        <v>7.1097550454133955</v>
      </c>
      <c r="U143" s="9">
        <f t="shared" si="29"/>
        <v>20.418830519027978</v>
      </c>
      <c r="V143">
        <f t="shared" si="30"/>
        <v>2.6463642731601009</v>
      </c>
      <c r="W143">
        <f t="shared" si="24"/>
        <v>1</v>
      </c>
      <c r="X143" t="str">
        <f t="shared" si="25"/>
        <v>017-002</v>
      </c>
      <c r="Y143" t="str">
        <f t="shared" si="31"/>
        <v>027-032</v>
      </c>
    </row>
    <row r="144" spans="1:25" x14ac:dyDescent="0.35">
      <c r="A144">
        <v>134</v>
      </c>
      <c r="B144" t="s">
        <v>332</v>
      </c>
      <c r="C144">
        <v>7</v>
      </c>
      <c r="D144">
        <v>40</v>
      </c>
      <c r="E144" t="s">
        <v>138</v>
      </c>
      <c r="F144" t="s">
        <v>333</v>
      </c>
      <c r="G144">
        <v>317</v>
      </c>
      <c r="H144">
        <v>161</v>
      </c>
      <c r="I144">
        <v>2</v>
      </c>
      <c r="J144">
        <v>28</v>
      </c>
      <c r="K144">
        <v>969</v>
      </c>
      <c r="L144" s="7">
        <f t="shared" si="26"/>
        <v>0.5242518059855521</v>
      </c>
      <c r="M144" s="8">
        <f t="shared" si="23"/>
        <v>-0.69127427906896299</v>
      </c>
      <c r="N144">
        <f t="shared" si="23"/>
        <v>-0.36711237605009928</v>
      </c>
      <c r="O144">
        <f t="shared" si="23"/>
        <v>-1.0041480530422218</v>
      </c>
      <c r="P144">
        <f t="shared" si="22"/>
        <v>-0.51993802089204788</v>
      </c>
      <c r="Q144">
        <f t="shared" si="22"/>
        <v>-0.51291557526754317</v>
      </c>
      <c r="R144" s="9">
        <f t="shared" si="22"/>
        <v>-1.0080865982947531</v>
      </c>
      <c r="S144">
        <f t="shared" si="27"/>
        <v>17.162353210749661</v>
      </c>
      <c r="T144">
        <f t="shared" si="28"/>
        <v>2.4054493542847304</v>
      </c>
      <c r="U144" s="9">
        <f t="shared" si="29"/>
        <v>2.0665240903042545</v>
      </c>
      <c r="V144">
        <f t="shared" si="30"/>
        <v>2.0665240903042545</v>
      </c>
      <c r="W144">
        <f t="shared" si="24"/>
        <v>3</v>
      </c>
      <c r="X144" t="str">
        <f t="shared" si="25"/>
        <v>018-001</v>
      </c>
      <c r="Y144" t="str">
        <f t="shared" si="31"/>
        <v>027-004</v>
      </c>
    </row>
    <row r="145" spans="1:25" x14ac:dyDescent="0.35">
      <c r="A145">
        <v>135</v>
      </c>
      <c r="B145" t="s">
        <v>332</v>
      </c>
      <c r="C145">
        <v>7</v>
      </c>
      <c r="D145">
        <v>40</v>
      </c>
      <c r="E145" t="s">
        <v>139</v>
      </c>
      <c r="F145" t="s">
        <v>333</v>
      </c>
      <c r="G145">
        <v>504</v>
      </c>
      <c r="H145">
        <v>272</v>
      </c>
      <c r="I145">
        <v>43</v>
      </c>
      <c r="J145">
        <v>82</v>
      </c>
      <c r="K145">
        <v>1617</v>
      </c>
      <c r="L145" s="7">
        <f t="shared" si="26"/>
        <v>0.55720470006184297</v>
      </c>
      <c r="M145" s="8">
        <f t="shared" si="23"/>
        <v>1.9987690590402802E-4</v>
      </c>
      <c r="N145">
        <f t="shared" si="23"/>
        <v>0.23770356074486948</v>
      </c>
      <c r="O145">
        <f t="shared" si="23"/>
        <v>3.7419534284308505E-2</v>
      </c>
      <c r="P145">
        <f t="shared" si="22"/>
        <v>1.3484723491480815</v>
      </c>
      <c r="Q145">
        <f t="shared" si="22"/>
        <v>0.43495430546427516</v>
      </c>
      <c r="R145" s="9">
        <f t="shared" si="22"/>
        <v>-0.66019529641152619</v>
      </c>
      <c r="S145">
        <f t="shared" si="27"/>
        <v>7.7598811628716788</v>
      </c>
      <c r="T145">
        <f t="shared" si="28"/>
        <v>1.6321081392650296</v>
      </c>
      <c r="U145" s="9">
        <f t="shared" si="29"/>
        <v>11.576449331364907</v>
      </c>
      <c r="V145">
        <f t="shared" si="30"/>
        <v>1.6321081392650296</v>
      </c>
      <c r="W145">
        <f t="shared" si="24"/>
        <v>2</v>
      </c>
      <c r="X145" t="str">
        <f t="shared" si="25"/>
        <v>018-002</v>
      </c>
      <c r="Y145" t="str">
        <f t="shared" si="31"/>
        <v>015-007</v>
      </c>
    </row>
    <row r="146" spans="1:25" x14ac:dyDescent="0.35">
      <c r="A146">
        <v>136</v>
      </c>
      <c r="B146" t="s">
        <v>332</v>
      </c>
      <c r="C146">
        <v>7</v>
      </c>
      <c r="D146" t="s">
        <v>334</v>
      </c>
      <c r="E146" t="s">
        <v>140</v>
      </c>
      <c r="F146" t="s">
        <v>333</v>
      </c>
      <c r="G146">
        <v>495</v>
      </c>
      <c r="H146">
        <v>138</v>
      </c>
      <c r="I146">
        <v>17</v>
      </c>
      <c r="J146">
        <v>100</v>
      </c>
      <c r="K146">
        <v>1191</v>
      </c>
      <c r="L146" s="7">
        <f t="shared" si="26"/>
        <v>0.62972292191435764</v>
      </c>
      <c r="M146" s="8">
        <f t="shared" si="23"/>
        <v>-3.3079627927110965E-2</v>
      </c>
      <c r="N146">
        <f t="shared" si="23"/>
        <v>-0.49243459718779548</v>
      </c>
      <c r="O146">
        <f t="shared" si="23"/>
        <v>-0.62308674060568636</v>
      </c>
      <c r="P146">
        <f t="shared" si="22"/>
        <v>1.9712758058281243</v>
      </c>
      <c r="Q146">
        <f t="shared" si="22"/>
        <v>-0.18818237538719798</v>
      </c>
      <c r="R146" s="9">
        <f t="shared" si="22"/>
        <v>0.10539629478894162</v>
      </c>
      <c r="S146">
        <f t="shared" si="27"/>
        <v>14.024264351576713</v>
      </c>
      <c r="T146">
        <f t="shared" si="28"/>
        <v>3.3277066757572555</v>
      </c>
      <c r="U146" s="9">
        <f t="shared" si="29"/>
        <v>11.802315144806215</v>
      </c>
      <c r="V146">
        <f t="shared" si="30"/>
        <v>3.3277066757572555</v>
      </c>
      <c r="W146">
        <f t="shared" si="24"/>
        <v>2</v>
      </c>
      <c r="X146" t="str">
        <f t="shared" si="25"/>
        <v>019-001</v>
      </c>
      <c r="Y146" t="str">
        <f t="shared" si="31"/>
        <v>015-007</v>
      </c>
    </row>
    <row r="147" spans="1:25" x14ac:dyDescent="0.35">
      <c r="A147">
        <v>137</v>
      </c>
      <c r="B147" t="s">
        <v>332</v>
      </c>
      <c r="C147">
        <v>7</v>
      </c>
      <c r="D147">
        <v>40</v>
      </c>
      <c r="E147" t="s">
        <v>141</v>
      </c>
      <c r="F147" t="s">
        <v>333</v>
      </c>
      <c r="G147">
        <v>580</v>
      </c>
      <c r="H147">
        <v>186</v>
      </c>
      <c r="I147">
        <v>20</v>
      </c>
      <c r="J147">
        <v>41</v>
      </c>
      <c r="K147">
        <v>1835</v>
      </c>
      <c r="L147" s="7">
        <f t="shared" si="26"/>
        <v>0.45068119891008174</v>
      </c>
      <c r="M147" s="8">
        <f t="shared" si="23"/>
        <v>0.28122680660691951</v>
      </c>
      <c r="N147">
        <f t="shared" si="23"/>
        <v>-0.23089257046564685</v>
      </c>
      <c r="O147">
        <f t="shared" si="23"/>
        <v>-0.54687447811837919</v>
      </c>
      <c r="P147">
        <f t="shared" si="22"/>
        <v>-7.0135524400905661E-2</v>
      </c>
      <c r="Q147">
        <f t="shared" si="22"/>
        <v>0.7538364566981276</v>
      </c>
      <c r="R147" s="9">
        <f t="shared" si="22"/>
        <v>-1.7847884629798234</v>
      </c>
      <c r="S147">
        <f t="shared" si="27"/>
        <v>11.432000248312061</v>
      </c>
      <c r="T147">
        <f t="shared" si="28"/>
        <v>3.4282545468119654</v>
      </c>
      <c r="U147" s="9">
        <f t="shared" si="29"/>
        <v>9.3819674273033691</v>
      </c>
      <c r="V147">
        <f t="shared" si="30"/>
        <v>3.4282545468119654</v>
      </c>
      <c r="W147">
        <f t="shared" si="24"/>
        <v>2</v>
      </c>
      <c r="X147" t="str">
        <f t="shared" si="25"/>
        <v>019-002</v>
      </c>
      <c r="Y147" t="str">
        <f t="shared" si="31"/>
        <v>015-007</v>
      </c>
    </row>
    <row r="148" spans="1:25" x14ac:dyDescent="0.35">
      <c r="A148">
        <v>138</v>
      </c>
      <c r="B148" t="s">
        <v>332</v>
      </c>
      <c r="C148">
        <v>7</v>
      </c>
      <c r="D148" t="s">
        <v>334</v>
      </c>
      <c r="E148" t="s">
        <v>142</v>
      </c>
      <c r="F148" t="s">
        <v>333</v>
      </c>
      <c r="G148">
        <v>54</v>
      </c>
      <c r="H148">
        <v>12</v>
      </c>
      <c r="I148">
        <v>4</v>
      </c>
      <c r="J148">
        <v>39</v>
      </c>
      <c r="K148">
        <v>167</v>
      </c>
      <c r="L148" s="7">
        <f t="shared" si="26"/>
        <v>0.65269461077844315</v>
      </c>
      <c r="M148" s="8">
        <f t="shared" si="23"/>
        <v>-1.6637753647448454</v>
      </c>
      <c r="N148">
        <f t="shared" si="23"/>
        <v>-1.1789824173334356</v>
      </c>
      <c r="O148">
        <f t="shared" si="23"/>
        <v>-0.95333987805068376</v>
      </c>
      <c r="P148">
        <f t="shared" si="22"/>
        <v>-0.13933590847646601</v>
      </c>
      <c r="Q148">
        <f t="shared" si="22"/>
        <v>-1.6860508288893306</v>
      </c>
      <c r="R148" s="9">
        <f t="shared" si="22"/>
        <v>0.34791371152573169</v>
      </c>
      <c r="S148">
        <f t="shared" si="27"/>
        <v>28.966528866493491</v>
      </c>
      <c r="T148">
        <f t="shared" si="28"/>
        <v>7.3303098264323081</v>
      </c>
      <c r="U148" s="9">
        <f t="shared" si="29"/>
        <v>2.4924984260170944</v>
      </c>
      <c r="V148">
        <f t="shared" si="30"/>
        <v>2.4924984260170944</v>
      </c>
      <c r="W148">
        <f t="shared" si="24"/>
        <v>3</v>
      </c>
      <c r="X148" t="str">
        <f t="shared" si="25"/>
        <v>019-003</v>
      </c>
      <c r="Y148" t="str">
        <f t="shared" si="31"/>
        <v>027-004</v>
      </c>
    </row>
    <row r="149" spans="1:25" x14ac:dyDescent="0.35">
      <c r="A149">
        <v>139</v>
      </c>
      <c r="B149" t="s">
        <v>332</v>
      </c>
      <c r="C149">
        <v>7</v>
      </c>
      <c r="D149" t="s">
        <v>334</v>
      </c>
      <c r="E149" t="s">
        <v>143</v>
      </c>
      <c r="F149" t="s">
        <v>333</v>
      </c>
      <c r="G149">
        <v>523</v>
      </c>
      <c r="H149">
        <v>169</v>
      </c>
      <c r="I149">
        <v>19</v>
      </c>
      <c r="J149">
        <v>82</v>
      </c>
      <c r="K149">
        <v>1475</v>
      </c>
      <c r="L149" s="7">
        <f t="shared" si="26"/>
        <v>0.53762711864406776</v>
      </c>
      <c r="M149" s="8">
        <f t="shared" si="23"/>
        <v>7.0456609331157896E-2</v>
      </c>
      <c r="N149">
        <f t="shared" si="23"/>
        <v>-0.32352203826307446</v>
      </c>
      <c r="O149">
        <f t="shared" si="23"/>
        <v>-0.57227856561414825</v>
      </c>
      <c r="P149">
        <f t="shared" si="22"/>
        <v>1.3484723491480815</v>
      </c>
      <c r="Q149">
        <f t="shared" si="22"/>
        <v>0.22724207851378411</v>
      </c>
      <c r="R149" s="9">
        <f t="shared" si="22"/>
        <v>-0.8668803381376492</v>
      </c>
      <c r="S149">
        <f t="shared" si="27"/>
        <v>11.523707199919174</v>
      </c>
      <c r="T149">
        <f t="shared" si="28"/>
        <v>1.7785627464140563</v>
      </c>
      <c r="U149" s="9">
        <f t="shared" si="29"/>
        <v>10.09690003369559</v>
      </c>
      <c r="V149">
        <f t="shared" si="30"/>
        <v>1.7785627464140563</v>
      </c>
      <c r="W149">
        <f t="shared" si="24"/>
        <v>2</v>
      </c>
      <c r="X149" t="str">
        <f t="shared" si="25"/>
        <v>020-001</v>
      </c>
      <c r="Y149" t="str">
        <f t="shared" si="31"/>
        <v>015-007</v>
      </c>
    </row>
    <row r="150" spans="1:25" x14ac:dyDescent="0.35">
      <c r="A150">
        <v>140</v>
      </c>
      <c r="B150" t="s">
        <v>332</v>
      </c>
      <c r="C150">
        <v>7</v>
      </c>
      <c r="D150" t="s">
        <v>334</v>
      </c>
      <c r="E150" t="s">
        <v>144</v>
      </c>
      <c r="F150" t="s">
        <v>333</v>
      </c>
      <c r="G150">
        <v>208</v>
      </c>
      <c r="H150">
        <v>85</v>
      </c>
      <c r="I150">
        <v>8</v>
      </c>
      <c r="J150">
        <v>19</v>
      </c>
      <c r="K150">
        <v>657</v>
      </c>
      <c r="L150" s="7">
        <f t="shared" si="26"/>
        <v>0.48706240487062402</v>
      </c>
      <c r="M150" s="8">
        <f t="shared" si="23"/>
        <v>-1.0943260598243667</v>
      </c>
      <c r="N150">
        <f t="shared" si="23"/>
        <v>-0.78122058502683456</v>
      </c>
      <c r="O150">
        <f t="shared" si="23"/>
        <v>-0.85172352806760765</v>
      </c>
      <c r="P150">
        <f t="shared" si="22"/>
        <v>-0.83133974923206944</v>
      </c>
      <c r="Q150">
        <f t="shared" si="22"/>
        <v>-0.96929736969397418</v>
      </c>
      <c r="R150" s="9">
        <f t="shared" si="22"/>
        <v>-1.4007036819468524</v>
      </c>
      <c r="S150">
        <f t="shared" si="27"/>
        <v>23.883169280994238</v>
      </c>
      <c r="T150">
        <f t="shared" si="28"/>
        <v>5.209800203053196</v>
      </c>
      <c r="U150" s="9">
        <f t="shared" si="29"/>
        <v>2.043920338547605</v>
      </c>
      <c r="V150">
        <f t="shared" si="30"/>
        <v>2.043920338547605</v>
      </c>
      <c r="W150">
        <f t="shared" si="24"/>
        <v>3</v>
      </c>
      <c r="X150" t="str">
        <f t="shared" si="25"/>
        <v>020-002</v>
      </c>
      <c r="Y150" t="str">
        <f t="shared" si="31"/>
        <v>027-004</v>
      </c>
    </row>
    <row r="151" spans="1:25" x14ac:dyDescent="0.35">
      <c r="A151">
        <v>141</v>
      </c>
      <c r="B151" t="s">
        <v>332</v>
      </c>
      <c r="C151">
        <v>7</v>
      </c>
      <c r="D151" t="s">
        <v>334</v>
      </c>
      <c r="E151" t="s">
        <v>145</v>
      </c>
      <c r="F151" t="s">
        <v>333</v>
      </c>
      <c r="G151">
        <v>462</v>
      </c>
      <c r="H151">
        <v>295</v>
      </c>
      <c r="I151">
        <v>35</v>
      </c>
      <c r="J151">
        <v>23</v>
      </c>
      <c r="K151">
        <v>1794</v>
      </c>
      <c r="L151" s="7">
        <f t="shared" si="26"/>
        <v>0.45429208472686733</v>
      </c>
      <c r="M151" s="8">
        <f t="shared" si="23"/>
        <v>-0.15510447898149926</v>
      </c>
      <c r="N151">
        <f t="shared" si="23"/>
        <v>0.36302578188256568</v>
      </c>
      <c r="O151">
        <f t="shared" si="23"/>
        <v>-0.16581316568184376</v>
      </c>
      <c r="P151">
        <f t="shared" si="22"/>
        <v>-0.69293898108094876</v>
      </c>
      <c r="Q151">
        <f t="shared" si="22"/>
        <v>0.69386320807157742</v>
      </c>
      <c r="R151" s="9">
        <f t="shared" si="22"/>
        <v>-1.7466675087217562</v>
      </c>
      <c r="S151">
        <f t="shared" si="27"/>
        <v>10.558458433058011</v>
      </c>
      <c r="T151">
        <f t="shared" si="28"/>
        <v>3.8648864294360075</v>
      </c>
      <c r="U151" s="9">
        <f t="shared" si="29"/>
        <v>8.4148921440460072</v>
      </c>
      <c r="V151">
        <f t="shared" si="30"/>
        <v>3.8648864294360075</v>
      </c>
      <c r="W151">
        <f t="shared" si="24"/>
        <v>2</v>
      </c>
      <c r="X151" t="str">
        <f t="shared" si="25"/>
        <v>020-003</v>
      </c>
      <c r="Y151" t="str">
        <f t="shared" si="31"/>
        <v>015-007</v>
      </c>
    </row>
    <row r="152" spans="1:25" x14ac:dyDescent="0.35">
      <c r="A152">
        <v>142</v>
      </c>
      <c r="B152" t="s">
        <v>332</v>
      </c>
      <c r="C152">
        <v>7</v>
      </c>
      <c r="D152" t="s">
        <v>334</v>
      </c>
      <c r="E152" t="s">
        <v>146</v>
      </c>
      <c r="F152" t="s">
        <v>333</v>
      </c>
      <c r="G152">
        <v>107</v>
      </c>
      <c r="H152">
        <v>21</v>
      </c>
      <c r="I152">
        <v>3</v>
      </c>
      <c r="J152">
        <v>18</v>
      </c>
      <c r="K152">
        <v>230</v>
      </c>
      <c r="L152" s="7">
        <f t="shared" si="26"/>
        <v>0.64782608695652177</v>
      </c>
      <c r="M152" s="8">
        <f t="shared" si="23"/>
        <v>-1.4677960585059795</v>
      </c>
      <c r="N152">
        <f t="shared" si="23"/>
        <v>-1.1299432873230328</v>
      </c>
      <c r="O152">
        <f t="shared" si="23"/>
        <v>-0.97874396554645271</v>
      </c>
      <c r="P152">
        <f t="shared" si="22"/>
        <v>-0.86593994126984963</v>
      </c>
      <c r="Q152">
        <f t="shared" si="22"/>
        <v>-1.5938968127070705</v>
      </c>
      <c r="R152" s="9">
        <f t="shared" si="22"/>
        <v>0.29651558282915885</v>
      </c>
      <c r="S152">
        <f t="shared" si="27"/>
        <v>27.975850028268759</v>
      </c>
      <c r="T152">
        <f t="shared" si="28"/>
        <v>7.541410880660159</v>
      </c>
      <c r="U152" s="9">
        <f t="shared" si="29"/>
        <v>1.0426937143864203</v>
      </c>
      <c r="V152">
        <f t="shared" si="30"/>
        <v>1.0426937143864203</v>
      </c>
      <c r="W152">
        <f t="shared" si="24"/>
        <v>3</v>
      </c>
      <c r="X152" t="str">
        <f t="shared" si="25"/>
        <v>020-004</v>
      </c>
      <c r="Y152" t="str">
        <f t="shared" si="31"/>
        <v>027-004</v>
      </c>
    </row>
    <row r="153" spans="1:25" x14ac:dyDescent="0.35">
      <c r="A153">
        <v>143</v>
      </c>
      <c r="B153" t="s">
        <v>332</v>
      </c>
      <c r="C153">
        <v>7</v>
      </c>
      <c r="D153" t="s">
        <v>334</v>
      </c>
      <c r="E153" t="s">
        <v>147</v>
      </c>
      <c r="F153" t="s">
        <v>333</v>
      </c>
      <c r="G153">
        <v>348</v>
      </c>
      <c r="H153">
        <v>153</v>
      </c>
      <c r="I153">
        <v>17</v>
      </c>
      <c r="J153">
        <v>47</v>
      </c>
      <c r="K153">
        <v>997</v>
      </c>
      <c r="L153" s="7">
        <f t="shared" si="26"/>
        <v>0.56670010030090268</v>
      </c>
      <c r="M153" s="8">
        <f t="shared" si="23"/>
        <v>-0.57664487353302252</v>
      </c>
      <c r="N153">
        <f t="shared" si="23"/>
        <v>-0.41070271383712403</v>
      </c>
      <c r="O153">
        <f t="shared" si="23"/>
        <v>-0.62308674060568636</v>
      </c>
      <c r="P153">
        <f t="shared" si="22"/>
        <v>0.13746562782577537</v>
      </c>
      <c r="Q153">
        <f t="shared" si="22"/>
        <v>-0.4719582347420942</v>
      </c>
      <c r="R153" s="9">
        <f t="shared" si="22"/>
        <v>-0.55995016639590467</v>
      </c>
      <c r="S153">
        <f t="shared" si="27"/>
        <v>13.95625294123319</v>
      </c>
      <c r="T153">
        <f t="shared" si="28"/>
        <v>0.74922987606795766</v>
      </c>
      <c r="U153" s="9">
        <f t="shared" si="29"/>
        <v>2.7024250529383234</v>
      </c>
      <c r="V153">
        <f t="shared" si="30"/>
        <v>0.74922987606795766</v>
      </c>
      <c r="W153">
        <f t="shared" si="24"/>
        <v>2</v>
      </c>
      <c r="X153" t="str">
        <f t="shared" si="25"/>
        <v>020-005</v>
      </c>
      <c r="Y153" t="str">
        <f t="shared" si="31"/>
        <v>015-007</v>
      </c>
    </row>
    <row r="154" spans="1:25" x14ac:dyDescent="0.35">
      <c r="A154">
        <v>144</v>
      </c>
      <c r="B154" t="s">
        <v>332</v>
      </c>
      <c r="C154">
        <v>7</v>
      </c>
      <c r="D154">
        <v>41</v>
      </c>
      <c r="E154" t="s">
        <v>148</v>
      </c>
      <c r="F154" t="s">
        <v>333</v>
      </c>
      <c r="G154">
        <v>883</v>
      </c>
      <c r="H154">
        <v>706</v>
      </c>
      <c r="I154">
        <v>75</v>
      </c>
      <c r="J154">
        <v>122</v>
      </c>
      <c r="K154">
        <v>2924</v>
      </c>
      <c r="L154" s="7">
        <f t="shared" si="26"/>
        <v>0.6108071135430917</v>
      </c>
      <c r="M154" s="8">
        <f t="shared" si="23"/>
        <v>1.4016368026517576</v>
      </c>
      <c r="N154">
        <f t="shared" si="23"/>
        <v>2.6024793856909634</v>
      </c>
      <c r="O154">
        <f t="shared" si="23"/>
        <v>0.85035033414891747</v>
      </c>
      <c r="P154">
        <f t="shared" si="22"/>
        <v>2.7324800306592878</v>
      </c>
      <c r="Q154">
        <f t="shared" si="22"/>
        <v>2.3467844507057669</v>
      </c>
      <c r="R154" s="9">
        <f t="shared" si="22"/>
        <v>-9.4302256276654409E-2</v>
      </c>
      <c r="S154">
        <f t="shared" si="27"/>
        <v>9.4687453905810681</v>
      </c>
      <c r="T154">
        <f t="shared" si="28"/>
        <v>22.166271456510305</v>
      </c>
      <c r="U154" s="9">
        <f t="shared" si="29"/>
        <v>46.448186674000993</v>
      </c>
      <c r="V154">
        <f t="shared" si="30"/>
        <v>9.4687453905810681</v>
      </c>
      <c r="W154">
        <f t="shared" si="24"/>
        <v>1</v>
      </c>
      <c r="X154" t="str">
        <f t="shared" si="25"/>
        <v>020-006</v>
      </c>
      <c r="Y154" t="str">
        <f t="shared" si="31"/>
        <v>027-032</v>
      </c>
    </row>
    <row r="155" spans="1:25" x14ac:dyDescent="0.35">
      <c r="A155">
        <v>145</v>
      </c>
      <c r="B155" t="s">
        <v>332</v>
      </c>
      <c r="C155">
        <v>7</v>
      </c>
      <c r="D155">
        <v>41</v>
      </c>
      <c r="E155" t="s">
        <v>149</v>
      </c>
      <c r="F155" t="s">
        <v>333</v>
      </c>
      <c r="G155">
        <v>590</v>
      </c>
      <c r="H155">
        <v>446</v>
      </c>
      <c r="I155">
        <v>42</v>
      </c>
      <c r="J155">
        <v>52</v>
      </c>
      <c r="K155">
        <v>1958</v>
      </c>
      <c r="L155" s="7">
        <f t="shared" si="26"/>
        <v>0.57711950970377934</v>
      </c>
      <c r="M155" s="8">
        <f t="shared" si="23"/>
        <v>0.31820403419915838</v>
      </c>
      <c r="N155">
        <f t="shared" si="23"/>
        <v>1.1857934076126584</v>
      </c>
      <c r="O155">
        <f t="shared" si="23"/>
        <v>1.2015446788539471E-2</v>
      </c>
      <c r="P155">
        <f t="shared" si="22"/>
        <v>0.31046658801467619</v>
      </c>
      <c r="Q155">
        <f t="shared" si="22"/>
        <v>0.93375620257777836</v>
      </c>
      <c r="R155" s="9">
        <f t="shared" si="22"/>
        <v>-0.44995005855623826</v>
      </c>
      <c r="S155">
        <f t="shared" si="27"/>
        <v>2.9701144552187104</v>
      </c>
      <c r="T155">
        <f t="shared" si="28"/>
        <v>2.7388441141305129</v>
      </c>
      <c r="U155" s="9">
        <f t="shared" si="29"/>
        <v>12.404841679151653</v>
      </c>
      <c r="V155">
        <f t="shared" si="30"/>
        <v>2.7388441141305129</v>
      </c>
      <c r="W155">
        <f t="shared" si="24"/>
        <v>2</v>
      </c>
      <c r="X155" t="str">
        <f t="shared" si="25"/>
        <v>020-007</v>
      </c>
      <c r="Y155" t="str">
        <f t="shared" si="31"/>
        <v>015-007</v>
      </c>
    </row>
    <row r="156" spans="1:25" x14ac:dyDescent="0.35">
      <c r="A156">
        <v>146</v>
      </c>
      <c r="B156" t="s">
        <v>332</v>
      </c>
      <c r="C156">
        <v>7</v>
      </c>
      <c r="D156" t="s">
        <v>334</v>
      </c>
      <c r="E156" t="s">
        <v>150</v>
      </c>
      <c r="F156" t="s">
        <v>333</v>
      </c>
      <c r="G156">
        <v>177</v>
      </c>
      <c r="H156">
        <v>107</v>
      </c>
      <c r="I156">
        <v>11</v>
      </c>
      <c r="J156">
        <v>17</v>
      </c>
      <c r="K156">
        <v>594</v>
      </c>
      <c r="L156" s="7">
        <f t="shared" si="26"/>
        <v>0.5252525252525253</v>
      </c>
      <c r="M156" s="8">
        <f t="shared" si="23"/>
        <v>-1.2089554653603074</v>
      </c>
      <c r="N156">
        <f t="shared" si="23"/>
        <v>-0.66134715611251649</v>
      </c>
      <c r="O156">
        <f t="shared" si="23"/>
        <v>-0.77551126558030048</v>
      </c>
      <c r="P156">
        <f t="shared" si="22"/>
        <v>-0.90054013330762972</v>
      </c>
      <c r="Q156">
        <f t="shared" si="22"/>
        <v>-1.0614513858762342</v>
      </c>
      <c r="R156" s="9">
        <f t="shared" si="22"/>
        <v>-0.99752177422191335</v>
      </c>
      <c r="S156">
        <f t="shared" si="27"/>
        <v>22.936219622705849</v>
      </c>
      <c r="T156">
        <f t="shared" si="28"/>
        <v>4.7688975357256309</v>
      </c>
      <c r="U156" s="9">
        <f t="shared" si="29"/>
        <v>1.1142750979914049</v>
      </c>
      <c r="V156">
        <f t="shared" si="30"/>
        <v>1.1142750979914049</v>
      </c>
      <c r="W156">
        <f t="shared" si="24"/>
        <v>3</v>
      </c>
      <c r="X156" t="str">
        <f t="shared" si="25"/>
        <v>020-008</v>
      </c>
      <c r="Y156" t="str">
        <f t="shared" si="31"/>
        <v>027-004</v>
      </c>
    </row>
    <row r="157" spans="1:25" x14ac:dyDescent="0.35">
      <c r="A157">
        <v>147</v>
      </c>
      <c r="B157" t="s">
        <v>332</v>
      </c>
      <c r="C157">
        <v>7</v>
      </c>
      <c r="D157" t="s">
        <v>334</v>
      </c>
      <c r="E157" t="s">
        <v>151</v>
      </c>
      <c r="F157" t="s">
        <v>333</v>
      </c>
      <c r="G157">
        <v>231</v>
      </c>
      <c r="H157">
        <v>43</v>
      </c>
      <c r="I157">
        <v>16</v>
      </c>
      <c r="J157">
        <v>40</v>
      </c>
      <c r="K157">
        <v>600</v>
      </c>
      <c r="L157" s="7">
        <f t="shared" si="26"/>
        <v>0.55000000000000004</v>
      </c>
      <c r="M157" s="8">
        <f t="shared" si="23"/>
        <v>-1.0092784363622174</v>
      </c>
      <c r="N157">
        <f t="shared" si="23"/>
        <v>-1.0100698584087147</v>
      </c>
      <c r="O157">
        <f t="shared" si="23"/>
        <v>-0.64849082810145531</v>
      </c>
      <c r="P157">
        <f t="shared" si="22"/>
        <v>-0.10473571643868583</v>
      </c>
      <c r="Q157">
        <f t="shared" si="22"/>
        <v>-1.0526748129064953</v>
      </c>
      <c r="R157" s="9">
        <f t="shared" si="22"/>
        <v>-0.73625697640812648</v>
      </c>
      <c r="S157">
        <f t="shared" si="27"/>
        <v>21.445026995838425</v>
      </c>
      <c r="T157">
        <f t="shared" si="28"/>
        <v>3.2386460637700276</v>
      </c>
      <c r="U157" s="9">
        <f t="shared" si="29"/>
        <v>1.7419114888737088</v>
      </c>
      <c r="V157">
        <f t="shared" si="30"/>
        <v>1.7419114888737088</v>
      </c>
      <c r="W157">
        <f t="shared" si="24"/>
        <v>3</v>
      </c>
      <c r="X157" t="str">
        <f t="shared" si="25"/>
        <v>020-009</v>
      </c>
      <c r="Y157" t="str">
        <f t="shared" si="31"/>
        <v>027-004</v>
      </c>
    </row>
    <row r="158" spans="1:25" x14ac:dyDescent="0.35">
      <c r="A158">
        <v>148</v>
      </c>
      <c r="B158" t="s">
        <v>332</v>
      </c>
      <c r="C158">
        <v>7</v>
      </c>
      <c r="D158">
        <v>40</v>
      </c>
      <c r="E158" t="s">
        <v>152</v>
      </c>
      <c r="F158" t="s">
        <v>333</v>
      </c>
      <c r="G158">
        <v>129</v>
      </c>
      <c r="H158">
        <v>19</v>
      </c>
      <c r="I158">
        <v>21</v>
      </c>
      <c r="J158">
        <v>10</v>
      </c>
      <c r="K158">
        <v>435</v>
      </c>
      <c r="L158" s="7">
        <f t="shared" si="26"/>
        <v>0.41149425287356323</v>
      </c>
      <c r="M158" s="8">
        <f t="shared" si="23"/>
        <v>-1.386446157803054</v>
      </c>
      <c r="N158">
        <f t="shared" si="23"/>
        <v>-1.1408408717697889</v>
      </c>
      <c r="O158">
        <f t="shared" si="23"/>
        <v>-0.52147039062261014</v>
      </c>
      <c r="P158">
        <f t="shared" si="22"/>
        <v>-1.142741477572091</v>
      </c>
      <c r="Q158">
        <f t="shared" si="22"/>
        <v>-1.2940305695743193</v>
      </c>
      <c r="R158" s="9">
        <f t="shared" si="22"/>
        <v>-2.1984940890140714</v>
      </c>
      <c r="S158">
        <f t="shared" si="27"/>
        <v>32.076269842782949</v>
      </c>
      <c r="T158">
        <f t="shared" si="28"/>
        <v>10.160224397672776</v>
      </c>
      <c r="U158" s="9">
        <f t="shared" si="29"/>
        <v>5.0074628100249141</v>
      </c>
      <c r="V158">
        <f t="shared" si="30"/>
        <v>5.0074628100249141</v>
      </c>
      <c r="W158">
        <f t="shared" si="24"/>
        <v>3</v>
      </c>
      <c r="X158" t="str">
        <f t="shared" si="25"/>
        <v>020-010</v>
      </c>
      <c r="Y158" t="str">
        <f t="shared" si="31"/>
        <v>027-004</v>
      </c>
    </row>
    <row r="159" spans="1:25" x14ac:dyDescent="0.35">
      <c r="A159">
        <v>149</v>
      </c>
      <c r="B159" t="s">
        <v>332</v>
      </c>
      <c r="C159">
        <v>7</v>
      </c>
      <c r="D159">
        <v>40</v>
      </c>
      <c r="E159" t="s">
        <v>153</v>
      </c>
      <c r="F159" t="s">
        <v>333</v>
      </c>
      <c r="G159">
        <v>484</v>
      </c>
      <c r="H159">
        <v>44</v>
      </c>
      <c r="I159">
        <v>13</v>
      </c>
      <c r="J159">
        <v>99</v>
      </c>
      <c r="K159">
        <v>1427</v>
      </c>
      <c r="L159" s="7">
        <f t="shared" si="26"/>
        <v>0.44849334267694463</v>
      </c>
      <c r="M159" s="8">
        <f t="shared" si="23"/>
        <v>-7.3754578278573735E-2</v>
      </c>
      <c r="N159">
        <f t="shared" si="23"/>
        <v>-1.0046210661853365</v>
      </c>
      <c r="O159">
        <f t="shared" si="23"/>
        <v>-0.72470309058876248</v>
      </c>
      <c r="P159">
        <f t="shared" si="22"/>
        <v>1.9366756137903443</v>
      </c>
      <c r="Q159">
        <f t="shared" si="22"/>
        <v>0.15702949475587163</v>
      </c>
      <c r="R159" s="9">
        <f t="shared" si="22"/>
        <v>-1.8078861657648126</v>
      </c>
      <c r="S159">
        <f t="shared" si="27"/>
        <v>20.622452139562881</v>
      </c>
      <c r="T159">
        <f t="shared" si="28"/>
        <v>6.2745946871649139</v>
      </c>
      <c r="U159" s="9">
        <f t="shared" si="29"/>
        <v>15.234263186094237</v>
      </c>
      <c r="V159">
        <f t="shared" si="30"/>
        <v>6.2745946871649139</v>
      </c>
      <c r="W159">
        <f t="shared" si="24"/>
        <v>2</v>
      </c>
      <c r="X159" t="str">
        <f t="shared" si="25"/>
        <v>020-011</v>
      </c>
      <c r="Y159" t="str">
        <f t="shared" si="31"/>
        <v>015-007</v>
      </c>
    </row>
    <row r="160" spans="1:25" x14ac:dyDescent="0.35">
      <c r="A160">
        <v>150</v>
      </c>
      <c r="B160" t="s">
        <v>332</v>
      </c>
      <c r="C160">
        <v>3</v>
      </c>
      <c r="D160">
        <v>40</v>
      </c>
      <c r="E160" t="s">
        <v>154</v>
      </c>
      <c r="F160" t="s">
        <v>333</v>
      </c>
      <c r="G160">
        <v>309</v>
      </c>
      <c r="H160">
        <v>208</v>
      </c>
      <c r="I160">
        <v>62</v>
      </c>
      <c r="J160">
        <v>25</v>
      </c>
      <c r="K160">
        <v>889</v>
      </c>
      <c r="L160" s="7">
        <f t="shared" si="26"/>
        <v>0.67941507311586047</v>
      </c>
      <c r="M160" s="8">
        <f t="shared" si="23"/>
        <v>-0.72085606114275413</v>
      </c>
      <c r="N160">
        <f t="shared" si="23"/>
        <v>-0.11101914155132872</v>
      </c>
      <c r="O160">
        <f t="shared" si="23"/>
        <v>0.52009719670392007</v>
      </c>
      <c r="P160">
        <f t="shared" si="22"/>
        <v>-0.62373859700538836</v>
      </c>
      <c r="Q160">
        <f t="shared" si="22"/>
        <v>-0.62993654819739731</v>
      </c>
      <c r="R160" s="9">
        <f t="shared" si="22"/>
        <v>0.63000779430840437</v>
      </c>
      <c r="S160">
        <f t="shared" si="27"/>
        <v>11.646202876458117</v>
      </c>
      <c r="T160">
        <f t="shared" si="28"/>
        <v>2.9069812574765237</v>
      </c>
      <c r="U160" s="9">
        <f t="shared" si="29"/>
        <v>2.8943531313775357</v>
      </c>
      <c r="V160">
        <f t="shared" si="30"/>
        <v>2.8943531313775357</v>
      </c>
      <c r="W160">
        <f t="shared" si="24"/>
        <v>3</v>
      </c>
      <c r="X160" t="str">
        <f t="shared" si="25"/>
        <v>021-001</v>
      </c>
      <c r="Y160" t="str">
        <f t="shared" si="31"/>
        <v>027-004</v>
      </c>
    </row>
    <row r="161" spans="1:25" x14ac:dyDescent="0.35">
      <c r="A161">
        <v>151</v>
      </c>
      <c r="B161" t="s">
        <v>332</v>
      </c>
      <c r="C161">
        <v>7</v>
      </c>
      <c r="D161">
        <v>40</v>
      </c>
      <c r="E161" t="s">
        <v>155</v>
      </c>
      <c r="F161" t="s">
        <v>333</v>
      </c>
      <c r="G161">
        <v>632</v>
      </c>
      <c r="H161">
        <v>252</v>
      </c>
      <c r="I161">
        <v>87</v>
      </c>
      <c r="J161">
        <v>30</v>
      </c>
      <c r="K161">
        <v>1475</v>
      </c>
      <c r="L161" s="7">
        <f t="shared" si="26"/>
        <v>0.67864406779661013</v>
      </c>
      <c r="M161" s="8">
        <f t="shared" si="23"/>
        <v>0.4735083900865617</v>
      </c>
      <c r="N161">
        <f t="shared" si="23"/>
        <v>0.12872771627730753</v>
      </c>
      <c r="O161">
        <f t="shared" si="23"/>
        <v>1.1551993840981458</v>
      </c>
      <c r="P161">
        <f t="shared" si="22"/>
        <v>-0.45073763681648754</v>
      </c>
      <c r="Q161">
        <f t="shared" si="22"/>
        <v>0.22724207851378411</v>
      </c>
      <c r="R161" s="9">
        <f t="shared" si="22"/>
        <v>0.62186811335498315</v>
      </c>
      <c r="S161">
        <f t="shared" si="27"/>
        <v>4.3937752405960113</v>
      </c>
      <c r="T161">
        <f t="shared" si="28"/>
        <v>3.8695074549387782</v>
      </c>
      <c r="U161" s="9">
        <f t="shared" si="29"/>
        <v>8.7603750009784918</v>
      </c>
      <c r="V161">
        <f t="shared" si="30"/>
        <v>3.8695074549387782</v>
      </c>
      <c r="W161">
        <f t="shared" si="24"/>
        <v>2</v>
      </c>
      <c r="X161" t="str">
        <f t="shared" si="25"/>
        <v>021-002</v>
      </c>
      <c r="Y161" t="str">
        <f t="shared" si="31"/>
        <v>015-007</v>
      </c>
    </row>
    <row r="162" spans="1:25" x14ac:dyDescent="0.35">
      <c r="A162">
        <v>152</v>
      </c>
      <c r="B162" t="s">
        <v>332</v>
      </c>
      <c r="C162">
        <v>3</v>
      </c>
      <c r="D162">
        <v>40</v>
      </c>
      <c r="E162" t="s">
        <v>156</v>
      </c>
      <c r="F162" t="s">
        <v>333</v>
      </c>
      <c r="G162">
        <v>709</v>
      </c>
      <c r="H162">
        <v>137</v>
      </c>
      <c r="I162">
        <v>25</v>
      </c>
      <c r="J162">
        <v>91</v>
      </c>
      <c r="K162">
        <v>1631</v>
      </c>
      <c r="L162" s="7">
        <f t="shared" si="26"/>
        <v>0.58982219497240962</v>
      </c>
      <c r="M162" s="8">
        <f t="shared" si="23"/>
        <v>0.75823304254680102</v>
      </c>
      <c r="N162">
        <f t="shared" si="23"/>
        <v>-0.4978833894111736</v>
      </c>
      <c r="O162">
        <f t="shared" si="23"/>
        <v>-0.41985404063953408</v>
      </c>
      <c r="P162">
        <f t="shared" si="22"/>
        <v>1.6598740774881029</v>
      </c>
      <c r="Q162">
        <f t="shared" si="22"/>
        <v>0.45543297572699964</v>
      </c>
      <c r="R162" s="9">
        <f t="shared" si="22"/>
        <v>-0.31584488086575457</v>
      </c>
      <c r="S162">
        <f t="shared" si="27"/>
        <v>9.6599307219801354</v>
      </c>
      <c r="T162">
        <f t="shared" si="28"/>
        <v>3.2439062072514409</v>
      </c>
      <c r="U162" s="9">
        <f t="shared" si="29"/>
        <v>13.568807748319871</v>
      </c>
      <c r="V162">
        <f t="shared" si="30"/>
        <v>3.2439062072514409</v>
      </c>
      <c r="W162">
        <f t="shared" si="24"/>
        <v>2</v>
      </c>
      <c r="X162" t="str">
        <f t="shared" si="25"/>
        <v>021-003</v>
      </c>
      <c r="Y162" t="str">
        <f t="shared" si="31"/>
        <v>015-007</v>
      </c>
    </row>
    <row r="163" spans="1:25" x14ac:dyDescent="0.35">
      <c r="A163">
        <v>153</v>
      </c>
      <c r="B163" t="s">
        <v>332</v>
      </c>
      <c r="C163">
        <v>3</v>
      </c>
      <c r="D163">
        <v>46</v>
      </c>
      <c r="E163" t="s">
        <v>157</v>
      </c>
      <c r="F163" t="s">
        <v>333</v>
      </c>
      <c r="G163">
        <v>200</v>
      </c>
      <c r="H163">
        <v>48</v>
      </c>
      <c r="I163">
        <v>7</v>
      </c>
      <c r="J163">
        <v>28</v>
      </c>
      <c r="K163">
        <v>458</v>
      </c>
      <c r="L163" s="7">
        <f t="shared" si="26"/>
        <v>0.61790393013100442</v>
      </c>
      <c r="M163" s="8">
        <f t="shared" si="23"/>
        <v>-1.1239078418981578</v>
      </c>
      <c r="N163">
        <f t="shared" si="23"/>
        <v>-0.98282589729182424</v>
      </c>
      <c r="O163">
        <f t="shared" si="23"/>
        <v>-0.87712761556337659</v>
      </c>
      <c r="P163">
        <f t="shared" si="22"/>
        <v>-0.51993802089204788</v>
      </c>
      <c r="Q163">
        <f t="shared" si="22"/>
        <v>-1.2603870398569863</v>
      </c>
      <c r="R163" s="9">
        <f t="shared" si="22"/>
        <v>-1.937952699286169E-2</v>
      </c>
      <c r="S163">
        <f t="shared" si="27"/>
        <v>22.804222845517813</v>
      </c>
      <c r="T163">
        <f t="shared" si="28"/>
        <v>4.4555582436191647</v>
      </c>
      <c r="U163" s="9">
        <f t="shared" si="29"/>
        <v>0.64547728533853965</v>
      </c>
      <c r="V163">
        <f t="shared" si="30"/>
        <v>0.64547728533853965</v>
      </c>
      <c r="W163">
        <f t="shared" si="24"/>
        <v>3</v>
      </c>
      <c r="X163" t="str">
        <f t="shared" si="25"/>
        <v>021-004</v>
      </c>
      <c r="Y163" t="str">
        <f t="shared" si="31"/>
        <v>027-004</v>
      </c>
    </row>
    <row r="164" spans="1:25" x14ac:dyDescent="0.35">
      <c r="A164">
        <v>154</v>
      </c>
      <c r="B164" t="s">
        <v>332</v>
      </c>
      <c r="C164">
        <v>7</v>
      </c>
      <c r="D164">
        <v>46</v>
      </c>
      <c r="E164" t="s">
        <v>158</v>
      </c>
      <c r="F164" t="s">
        <v>333</v>
      </c>
      <c r="G164">
        <v>404</v>
      </c>
      <c r="H164">
        <v>128</v>
      </c>
      <c r="I164">
        <v>66</v>
      </c>
      <c r="J164">
        <v>13</v>
      </c>
      <c r="K164">
        <v>918</v>
      </c>
      <c r="L164" s="7">
        <f t="shared" si="26"/>
        <v>0.66557734204793029</v>
      </c>
      <c r="M164" s="8">
        <f t="shared" si="23"/>
        <v>-0.36957239901648475</v>
      </c>
      <c r="N164">
        <f t="shared" si="23"/>
        <v>-0.54692251942157644</v>
      </c>
      <c r="O164">
        <f t="shared" si="23"/>
        <v>0.62171354668699619</v>
      </c>
      <c r="P164">
        <f t="shared" si="22"/>
        <v>-1.0389409014587505</v>
      </c>
      <c r="Q164">
        <f t="shared" si="22"/>
        <v>-0.58751644551032511</v>
      </c>
      <c r="R164" s="9">
        <f t="shared" si="22"/>
        <v>0.48391967636686589</v>
      </c>
      <c r="S164">
        <f t="shared" si="27"/>
        <v>12.362826661081678</v>
      </c>
      <c r="T164">
        <f t="shared" si="28"/>
        <v>3.7590611153228179</v>
      </c>
      <c r="U164" s="9">
        <f t="shared" si="29"/>
        <v>2.5244356790837665</v>
      </c>
      <c r="V164">
        <f t="shared" si="30"/>
        <v>2.5244356790837665</v>
      </c>
      <c r="W164">
        <f t="shared" si="24"/>
        <v>3</v>
      </c>
      <c r="X164" t="str">
        <f t="shared" si="25"/>
        <v>022-001</v>
      </c>
      <c r="Y164" t="str">
        <f t="shared" si="31"/>
        <v>027-004</v>
      </c>
    </row>
    <row r="165" spans="1:25" x14ac:dyDescent="0.35">
      <c r="A165">
        <v>155</v>
      </c>
      <c r="B165" t="s">
        <v>332</v>
      </c>
      <c r="C165">
        <v>3</v>
      </c>
      <c r="D165">
        <v>46</v>
      </c>
      <c r="E165" t="s">
        <v>159</v>
      </c>
      <c r="F165" t="s">
        <v>333</v>
      </c>
      <c r="G165">
        <v>775</v>
      </c>
      <c r="H165">
        <v>193</v>
      </c>
      <c r="I165">
        <v>90</v>
      </c>
      <c r="J165">
        <v>26</v>
      </c>
      <c r="K165">
        <v>1472</v>
      </c>
      <c r="L165" s="7">
        <f t="shared" si="26"/>
        <v>0.73641304347826086</v>
      </c>
      <c r="M165" s="8">
        <f t="shared" si="23"/>
        <v>1.0022827446555778</v>
      </c>
      <c r="N165">
        <f t="shared" si="23"/>
        <v>-0.19275102490200016</v>
      </c>
      <c r="O165">
        <f t="shared" si="23"/>
        <v>1.231411646585453</v>
      </c>
      <c r="P165">
        <f t="shared" si="22"/>
        <v>-0.58913840496760828</v>
      </c>
      <c r="Q165">
        <f t="shared" si="22"/>
        <v>0.22285379202891459</v>
      </c>
      <c r="R165" s="9">
        <f t="shared" si="22"/>
        <v>1.2317485114718114</v>
      </c>
      <c r="S165">
        <f t="shared" si="27"/>
        <v>5.4623027068519852</v>
      </c>
      <c r="T165">
        <f t="shared" si="28"/>
        <v>6.7778243771297628</v>
      </c>
      <c r="U165" s="9">
        <f t="shared" si="29"/>
        <v>11.277773686656166</v>
      </c>
      <c r="V165">
        <f t="shared" si="30"/>
        <v>5.4623027068519852</v>
      </c>
      <c r="W165">
        <f t="shared" si="24"/>
        <v>1</v>
      </c>
      <c r="X165" t="str">
        <f t="shared" si="25"/>
        <v>022-002</v>
      </c>
      <c r="Y165" t="str">
        <f t="shared" si="31"/>
        <v>027-032</v>
      </c>
    </row>
    <row r="166" spans="1:25" x14ac:dyDescent="0.35">
      <c r="A166">
        <v>156</v>
      </c>
      <c r="B166" t="s">
        <v>332</v>
      </c>
      <c r="C166">
        <v>3</v>
      </c>
      <c r="D166">
        <v>46</v>
      </c>
      <c r="E166" t="s">
        <v>160</v>
      </c>
      <c r="F166" t="s">
        <v>333</v>
      </c>
      <c r="G166">
        <v>671</v>
      </c>
      <c r="H166">
        <v>119</v>
      </c>
      <c r="I166">
        <v>59</v>
      </c>
      <c r="J166">
        <v>46</v>
      </c>
      <c r="K166">
        <v>1376</v>
      </c>
      <c r="L166" s="7">
        <f t="shared" si="26"/>
        <v>0.6504360465116279</v>
      </c>
      <c r="M166" s="8">
        <f t="shared" si="23"/>
        <v>0.61771957769629326</v>
      </c>
      <c r="N166">
        <f t="shared" si="23"/>
        <v>-0.59596164943197927</v>
      </c>
      <c r="O166">
        <f t="shared" si="23"/>
        <v>0.44388493421661301</v>
      </c>
      <c r="P166">
        <f t="shared" si="22"/>
        <v>0.10286543578799519</v>
      </c>
      <c r="Q166">
        <f t="shared" si="22"/>
        <v>8.2428624513089646E-2</v>
      </c>
      <c r="R166" s="9">
        <f t="shared" si="22"/>
        <v>0.32406952772353814</v>
      </c>
      <c r="S166">
        <f t="shared" si="27"/>
        <v>6.6728354646947396</v>
      </c>
      <c r="T166">
        <f t="shared" si="28"/>
        <v>1.8862943191358754</v>
      </c>
      <c r="U166" s="9">
        <f t="shared" si="29"/>
        <v>6.7677488705785986</v>
      </c>
      <c r="V166">
        <f t="shared" si="30"/>
        <v>1.8862943191358754</v>
      </c>
      <c r="W166">
        <f t="shared" si="24"/>
        <v>2</v>
      </c>
      <c r="X166" t="str">
        <f t="shared" si="25"/>
        <v>023-001</v>
      </c>
      <c r="Y166" t="str">
        <f t="shared" si="31"/>
        <v>015-007</v>
      </c>
    </row>
    <row r="167" spans="1:25" x14ac:dyDescent="0.35">
      <c r="A167">
        <v>157</v>
      </c>
      <c r="B167" t="s">
        <v>332</v>
      </c>
      <c r="C167">
        <v>3</v>
      </c>
      <c r="D167">
        <v>46</v>
      </c>
      <c r="E167" t="s">
        <v>161</v>
      </c>
      <c r="F167" t="s">
        <v>333</v>
      </c>
      <c r="G167">
        <v>454</v>
      </c>
      <c r="H167">
        <v>77</v>
      </c>
      <c r="I167">
        <v>30</v>
      </c>
      <c r="J167">
        <v>49</v>
      </c>
      <c r="K167">
        <v>956</v>
      </c>
      <c r="L167" s="7">
        <f t="shared" si="26"/>
        <v>0.63807531380753135</v>
      </c>
      <c r="M167" s="8">
        <f t="shared" si="23"/>
        <v>-0.18468626105529037</v>
      </c>
      <c r="N167">
        <f t="shared" si="23"/>
        <v>-0.82481092281385937</v>
      </c>
      <c r="O167">
        <f t="shared" si="23"/>
        <v>-0.2928336031606889</v>
      </c>
      <c r="P167">
        <f t="shared" si="22"/>
        <v>0.20666601190133571</v>
      </c>
      <c r="Q167">
        <f t="shared" si="22"/>
        <v>-0.53193148336864449</v>
      </c>
      <c r="R167" s="9">
        <f t="shared" si="22"/>
        <v>0.19357442211299175</v>
      </c>
      <c r="S167">
        <f t="shared" si="27"/>
        <v>12.701968457408812</v>
      </c>
      <c r="T167">
        <f t="shared" si="28"/>
        <v>1.1359853125080039</v>
      </c>
      <c r="U167" s="9">
        <f t="shared" si="29"/>
        <v>3.0140823796368368</v>
      </c>
      <c r="V167">
        <f t="shared" si="30"/>
        <v>1.1359853125080039</v>
      </c>
      <c r="W167">
        <f t="shared" si="24"/>
        <v>2</v>
      </c>
      <c r="X167" t="str">
        <f t="shared" si="25"/>
        <v>023-002</v>
      </c>
      <c r="Y167" t="str">
        <f t="shared" si="31"/>
        <v>015-007</v>
      </c>
    </row>
    <row r="168" spans="1:25" x14ac:dyDescent="0.35">
      <c r="A168">
        <v>158</v>
      </c>
      <c r="B168" t="s">
        <v>332</v>
      </c>
      <c r="C168">
        <v>3</v>
      </c>
      <c r="D168">
        <v>46</v>
      </c>
      <c r="E168" t="s">
        <v>162</v>
      </c>
      <c r="F168" t="s">
        <v>333</v>
      </c>
      <c r="G168">
        <v>991</v>
      </c>
      <c r="H168">
        <v>159</v>
      </c>
      <c r="I168">
        <v>89</v>
      </c>
      <c r="J168">
        <v>44</v>
      </c>
      <c r="K168">
        <v>2032</v>
      </c>
      <c r="L168" s="7">
        <f t="shared" si="26"/>
        <v>0.63139763779527558</v>
      </c>
      <c r="M168" s="8">
        <f t="shared" si="23"/>
        <v>1.8009908606479375</v>
      </c>
      <c r="N168">
        <f t="shared" si="23"/>
        <v>-0.37800996049685548</v>
      </c>
      <c r="O168">
        <f t="shared" si="23"/>
        <v>1.2060075590896839</v>
      </c>
      <c r="P168">
        <f t="shared" si="22"/>
        <v>3.3665051712434849E-2</v>
      </c>
      <c r="Q168">
        <f t="shared" si="22"/>
        <v>1.0420006025378934</v>
      </c>
      <c r="R168" s="9">
        <f t="shared" si="22"/>
        <v>0.12307665654254688</v>
      </c>
      <c r="S168">
        <f t="shared" si="27"/>
        <v>3.9046522886456825</v>
      </c>
      <c r="T168">
        <f t="shared" si="28"/>
        <v>7.6148772763121322</v>
      </c>
      <c r="U168" s="9">
        <f t="shared" si="29"/>
        <v>17.009203719722272</v>
      </c>
      <c r="V168">
        <f t="shared" si="30"/>
        <v>3.9046522886456825</v>
      </c>
      <c r="W168">
        <f t="shared" si="24"/>
        <v>1</v>
      </c>
      <c r="X168" t="str">
        <f t="shared" si="25"/>
        <v>023-003</v>
      </c>
      <c r="Y168" t="str">
        <f t="shared" si="31"/>
        <v>027-032</v>
      </c>
    </row>
    <row r="169" spans="1:25" x14ac:dyDescent="0.35">
      <c r="A169">
        <v>159</v>
      </c>
      <c r="B169" t="s">
        <v>332</v>
      </c>
      <c r="C169">
        <v>3</v>
      </c>
      <c r="D169">
        <v>46</v>
      </c>
      <c r="E169" t="s">
        <v>163</v>
      </c>
      <c r="F169" t="s">
        <v>333</v>
      </c>
      <c r="G169">
        <v>401</v>
      </c>
      <c r="H169">
        <v>67</v>
      </c>
      <c r="I169">
        <v>54</v>
      </c>
      <c r="J169">
        <v>23</v>
      </c>
      <c r="K169">
        <v>717</v>
      </c>
      <c r="L169" s="7">
        <f t="shared" si="26"/>
        <v>0.76011157601115764</v>
      </c>
      <c r="M169" s="8">
        <f t="shared" si="23"/>
        <v>-0.3806655672941564</v>
      </c>
      <c r="N169">
        <f t="shared" si="23"/>
        <v>-0.87929884504764033</v>
      </c>
      <c r="O169">
        <f t="shared" si="23"/>
        <v>0.31686449673776784</v>
      </c>
      <c r="P169">
        <f t="shared" si="22"/>
        <v>-0.69293898108094876</v>
      </c>
      <c r="Q169">
        <f t="shared" si="22"/>
        <v>-0.88153163999658357</v>
      </c>
      <c r="R169" s="9">
        <f t="shared" si="22"/>
        <v>1.4819393844344162</v>
      </c>
      <c r="S169">
        <f t="shared" si="27"/>
        <v>15.684459368544941</v>
      </c>
      <c r="T169">
        <f t="shared" si="28"/>
        <v>5.9005347922079263</v>
      </c>
      <c r="U169" s="9">
        <f t="shared" si="29"/>
        <v>3.8808262501316735</v>
      </c>
      <c r="V169">
        <f t="shared" si="30"/>
        <v>3.8808262501316735</v>
      </c>
      <c r="W169">
        <f t="shared" si="24"/>
        <v>3</v>
      </c>
      <c r="X169" t="str">
        <f t="shared" si="25"/>
        <v>024-001</v>
      </c>
      <c r="Y169" t="str">
        <f t="shared" si="31"/>
        <v>027-004</v>
      </c>
    </row>
    <row r="170" spans="1:25" x14ac:dyDescent="0.35">
      <c r="A170">
        <v>160</v>
      </c>
      <c r="B170" t="s">
        <v>332</v>
      </c>
      <c r="C170">
        <v>3</v>
      </c>
      <c r="D170">
        <v>46</v>
      </c>
      <c r="E170" t="s">
        <v>164</v>
      </c>
      <c r="F170" t="s">
        <v>333</v>
      </c>
      <c r="G170">
        <v>464</v>
      </c>
      <c r="H170">
        <v>80</v>
      </c>
      <c r="I170">
        <v>51</v>
      </c>
      <c r="J170">
        <v>23</v>
      </c>
      <c r="K170">
        <v>865</v>
      </c>
      <c r="L170" s="7">
        <f t="shared" si="26"/>
        <v>0.7144508670520231</v>
      </c>
      <c r="M170" s="8">
        <f t="shared" si="23"/>
        <v>-0.1477090334630515</v>
      </c>
      <c r="N170">
        <f t="shared" si="23"/>
        <v>-0.80846454614372509</v>
      </c>
      <c r="O170">
        <f t="shared" si="23"/>
        <v>0.24065223425046076</v>
      </c>
      <c r="P170">
        <f t="shared" si="22"/>
        <v>-0.69293898108094876</v>
      </c>
      <c r="Q170">
        <f t="shared" si="22"/>
        <v>-0.6650428400763535</v>
      </c>
      <c r="R170" s="9">
        <f t="shared" si="22"/>
        <v>0.99988875034053748</v>
      </c>
      <c r="S170">
        <f t="shared" si="27"/>
        <v>12.978185010021349</v>
      </c>
      <c r="T170">
        <f t="shared" si="28"/>
        <v>3.8910775799613475</v>
      </c>
      <c r="U170" s="9">
        <f t="shared" si="29"/>
        <v>2.9143717229411288</v>
      </c>
      <c r="V170">
        <f t="shared" si="30"/>
        <v>2.9143717229411288</v>
      </c>
      <c r="W170">
        <f t="shared" si="24"/>
        <v>3</v>
      </c>
      <c r="X170" t="str">
        <f t="shared" si="25"/>
        <v>024-002</v>
      </c>
      <c r="Y170" t="str">
        <f t="shared" si="31"/>
        <v>027-004</v>
      </c>
    </row>
    <row r="171" spans="1:25" x14ac:dyDescent="0.35">
      <c r="A171">
        <v>161</v>
      </c>
      <c r="B171" t="s">
        <v>332</v>
      </c>
      <c r="C171">
        <v>3</v>
      </c>
      <c r="D171">
        <v>46</v>
      </c>
      <c r="E171" t="s">
        <v>165</v>
      </c>
      <c r="F171" t="s">
        <v>333</v>
      </c>
      <c r="G171">
        <v>905</v>
      </c>
      <c r="H171">
        <v>176</v>
      </c>
      <c r="I171">
        <v>105</v>
      </c>
      <c r="J171">
        <v>41</v>
      </c>
      <c r="K171">
        <v>1654</v>
      </c>
      <c r="L171" s="7">
        <f t="shared" si="26"/>
        <v>0.7418379685610641</v>
      </c>
      <c r="M171" s="8">
        <f t="shared" si="23"/>
        <v>1.4829867033546831</v>
      </c>
      <c r="N171">
        <f t="shared" si="23"/>
        <v>-0.28538049269942783</v>
      </c>
      <c r="O171">
        <f t="shared" si="23"/>
        <v>1.6124729590219884</v>
      </c>
      <c r="P171">
        <f t="shared" si="22"/>
        <v>-7.0135524400905661E-2</v>
      </c>
      <c r="Q171">
        <f t="shared" si="22"/>
        <v>0.48907650544433268</v>
      </c>
      <c r="R171" s="9">
        <f t="shared" si="22"/>
        <v>1.2890206965887254</v>
      </c>
      <c r="S171">
        <f t="shared" si="27"/>
        <v>5.178369188117208</v>
      </c>
      <c r="T171">
        <f t="shared" si="28"/>
        <v>9.191139831111327</v>
      </c>
      <c r="U171" s="9">
        <f t="shared" si="29"/>
        <v>16.644245624682096</v>
      </c>
      <c r="V171">
        <f t="shared" si="30"/>
        <v>5.178369188117208</v>
      </c>
      <c r="W171">
        <f t="shared" si="24"/>
        <v>1</v>
      </c>
      <c r="X171" t="str">
        <f t="shared" si="25"/>
        <v>024-003</v>
      </c>
      <c r="Y171" t="str">
        <f t="shared" si="31"/>
        <v>027-032</v>
      </c>
    </row>
    <row r="172" spans="1:25" x14ac:dyDescent="0.35">
      <c r="A172">
        <v>162</v>
      </c>
      <c r="B172" t="s">
        <v>332</v>
      </c>
      <c r="C172">
        <v>3</v>
      </c>
      <c r="D172">
        <v>46</v>
      </c>
      <c r="E172" t="s">
        <v>166</v>
      </c>
      <c r="F172" t="s">
        <v>333</v>
      </c>
      <c r="G172">
        <v>1335</v>
      </c>
      <c r="H172">
        <v>215</v>
      </c>
      <c r="I172">
        <v>121</v>
      </c>
      <c r="J172">
        <v>78</v>
      </c>
      <c r="K172">
        <v>2425</v>
      </c>
      <c r="L172" s="7">
        <f t="shared" si="26"/>
        <v>0.72123711340206187</v>
      </c>
      <c r="M172" s="8">
        <f t="shared" si="23"/>
        <v>3.073007489820955</v>
      </c>
      <c r="N172">
        <f t="shared" si="23"/>
        <v>-7.2877595987682037E-2</v>
      </c>
      <c r="O172">
        <f t="shared" si="23"/>
        <v>2.0189383589542929</v>
      </c>
      <c r="P172">
        <f t="shared" si="22"/>
        <v>1.2100715809969607</v>
      </c>
      <c r="Q172">
        <f t="shared" si="22"/>
        <v>1.6168661320558018</v>
      </c>
      <c r="R172" s="9">
        <f t="shared" si="22"/>
        <v>1.0715327180038785</v>
      </c>
      <c r="S172">
        <f t="shared" si="27"/>
        <v>8.2251047503887502</v>
      </c>
      <c r="T172">
        <f t="shared" si="28"/>
        <v>21.148094684654236</v>
      </c>
      <c r="U172" s="9">
        <f t="shared" si="29"/>
        <v>37.862303524091097</v>
      </c>
      <c r="V172">
        <f t="shared" si="30"/>
        <v>8.2251047503887502</v>
      </c>
      <c r="W172">
        <f t="shared" si="24"/>
        <v>1</v>
      </c>
      <c r="X172" t="str">
        <f t="shared" si="25"/>
        <v>024-004</v>
      </c>
      <c r="Y172" t="str">
        <f t="shared" si="31"/>
        <v>027-032</v>
      </c>
    </row>
    <row r="173" spans="1:25" x14ac:dyDescent="0.35">
      <c r="A173">
        <v>163</v>
      </c>
      <c r="B173" t="s">
        <v>332</v>
      </c>
      <c r="C173">
        <v>3</v>
      </c>
      <c r="D173">
        <v>46</v>
      </c>
      <c r="E173" t="s">
        <v>167</v>
      </c>
      <c r="F173" t="s">
        <v>333</v>
      </c>
      <c r="G173">
        <v>1775</v>
      </c>
      <c r="H173">
        <v>336</v>
      </c>
      <c r="I173">
        <v>139</v>
      </c>
      <c r="J173">
        <v>58</v>
      </c>
      <c r="K173">
        <v>3059</v>
      </c>
      <c r="L173" s="7">
        <f t="shared" si="26"/>
        <v>0.75449493298463555</v>
      </c>
      <c r="M173" s="8">
        <f t="shared" si="23"/>
        <v>4.7000055038794661</v>
      </c>
      <c r="N173">
        <f t="shared" si="23"/>
        <v>0.5864262630410676</v>
      </c>
      <c r="O173">
        <f t="shared" si="23"/>
        <v>2.4762119338781354</v>
      </c>
      <c r="P173">
        <f t="shared" si="23"/>
        <v>0.51806774024135727</v>
      </c>
      <c r="Q173">
        <f t="shared" si="23"/>
        <v>2.5442573425248955</v>
      </c>
      <c r="R173" s="9">
        <f t="shared" si="23"/>
        <v>1.4226431887744431</v>
      </c>
      <c r="S173">
        <f t="shared" si="27"/>
        <v>16.834321532071527</v>
      </c>
      <c r="T173">
        <f t="shared" si="28"/>
        <v>41.283776036874514</v>
      </c>
      <c r="U173" s="9">
        <f t="shared" si="29"/>
        <v>61.403441702296981</v>
      </c>
      <c r="V173">
        <f t="shared" si="30"/>
        <v>16.834321532071527</v>
      </c>
      <c r="W173">
        <f t="shared" si="24"/>
        <v>1</v>
      </c>
      <c r="X173" t="str">
        <f t="shared" si="25"/>
        <v>024-005</v>
      </c>
      <c r="Y173" t="str">
        <f t="shared" si="31"/>
        <v>027-032</v>
      </c>
    </row>
    <row r="174" spans="1:25" x14ac:dyDescent="0.35">
      <c r="A174">
        <v>164</v>
      </c>
      <c r="B174" t="s">
        <v>332</v>
      </c>
      <c r="C174">
        <v>7</v>
      </c>
      <c r="D174" t="s">
        <v>334</v>
      </c>
      <c r="E174" t="s">
        <v>168</v>
      </c>
      <c r="F174" t="s">
        <v>333</v>
      </c>
      <c r="G174">
        <v>934</v>
      </c>
      <c r="H174">
        <v>690</v>
      </c>
      <c r="I174">
        <v>50</v>
      </c>
      <c r="J174">
        <v>81</v>
      </c>
      <c r="K174">
        <v>2612</v>
      </c>
      <c r="L174" s="7">
        <f t="shared" si="26"/>
        <v>0.67189892802450235</v>
      </c>
      <c r="M174" s="8">
        <f t="shared" ref="M174:R216" si="32">STANDARDIZE(G174,G$7,G$8)</f>
        <v>1.5902206633721758</v>
      </c>
      <c r="N174">
        <f t="shared" si="32"/>
        <v>2.5152987101169137</v>
      </c>
      <c r="O174">
        <f t="shared" si="32"/>
        <v>0.21524814675469173</v>
      </c>
      <c r="P174">
        <f t="shared" si="32"/>
        <v>1.3138721571103011</v>
      </c>
      <c r="Q174">
        <f t="shared" si="32"/>
        <v>1.8904026562793357</v>
      </c>
      <c r="R174" s="9">
        <f t="shared" si="32"/>
        <v>0.55065811731426406</v>
      </c>
      <c r="S174">
        <f t="shared" si="27"/>
        <v>3.2636946703330616</v>
      </c>
      <c r="T174">
        <f t="shared" si="28"/>
        <v>15.183094813271207</v>
      </c>
      <c r="U174" s="9">
        <f t="shared" si="29"/>
        <v>33.544073852779277</v>
      </c>
      <c r="V174">
        <f t="shared" si="30"/>
        <v>3.2636946703330616</v>
      </c>
      <c r="W174">
        <f t="shared" si="24"/>
        <v>1</v>
      </c>
      <c r="X174" t="str">
        <f t="shared" si="25"/>
        <v>025-001</v>
      </c>
      <c r="Y174" t="str">
        <f t="shared" si="31"/>
        <v>027-032</v>
      </c>
    </row>
    <row r="175" spans="1:25" x14ac:dyDescent="0.35">
      <c r="A175">
        <v>165</v>
      </c>
      <c r="B175" t="s">
        <v>332</v>
      </c>
      <c r="C175">
        <v>7</v>
      </c>
      <c r="D175" t="s">
        <v>334</v>
      </c>
      <c r="E175" t="s">
        <v>169</v>
      </c>
      <c r="F175" t="s">
        <v>333</v>
      </c>
      <c r="G175">
        <v>632</v>
      </c>
      <c r="H175">
        <v>438</v>
      </c>
      <c r="I175">
        <v>35</v>
      </c>
      <c r="J175">
        <v>62</v>
      </c>
      <c r="K175">
        <v>1892</v>
      </c>
      <c r="L175" s="7">
        <f t="shared" si="26"/>
        <v>0.61680761099365755</v>
      </c>
      <c r="M175" s="8">
        <f t="shared" si="32"/>
        <v>0.4735083900865617</v>
      </c>
      <c r="N175">
        <f t="shared" si="32"/>
        <v>1.1422030698256336</v>
      </c>
      <c r="O175">
        <f t="shared" si="32"/>
        <v>-0.16581316568184376</v>
      </c>
      <c r="P175">
        <f t="shared" si="32"/>
        <v>0.65646850839247795</v>
      </c>
      <c r="Q175">
        <f t="shared" si="32"/>
        <v>0.83721389991064865</v>
      </c>
      <c r="R175" s="9">
        <f t="shared" si="32"/>
        <v>-3.0953620943095637E-2</v>
      </c>
      <c r="S175">
        <f t="shared" si="27"/>
        <v>2.7783379910019499</v>
      </c>
      <c r="T175">
        <f t="shared" si="28"/>
        <v>2.7284811127801909</v>
      </c>
      <c r="U175" s="9">
        <f t="shared" si="29"/>
        <v>13.074884215350057</v>
      </c>
      <c r="V175">
        <f t="shared" si="30"/>
        <v>2.7284811127801909</v>
      </c>
      <c r="W175">
        <f t="shared" si="24"/>
        <v>2</v>
      </c>
      <c r="X175" t="str">
        <f t="shared" si="25"/>
        <v>025-002</v>
      </c>
      <c r="Y175" t="str">
        <f t="shared" si="31"/>
        <v>015-007</v>
      </c>
    </row>
    <row r="176" spans="1:25" x14ac:dyDescent="0.35">
      <c r="A176">
        <v>166</v>
      </c>
      <c r="B176" t="s">
        <v>332</v>
      </c>
      <c r="C176">
        <v>3</v>
      </c>
      <c r="D176">
        <v>40</v>
      </c>
      <c r="E176" t="s">
        <v>170</v>
      </c>
      <c r="F176" t="s">
        <v>333</v>
      </c>
      <c r="G176">
        <v>752</v>
      </c>
      <c r="H176">
        <v>112</v>
      </c>
      <c r="I176">
        <v>90</v>
      </c>
      <c r="J176">
        <v>59</v>
      </c>
      <c r="K176">
        <v>1589</v>
      </c>
      <c r="L176" s="7">
        <f t="shared" si="26"/>
        <v>0.63750786658275649</v>
      </c>
      <c r="M176" s="8">
        <f t="shared" si="32"/>
        <v>0.9172351211934282</v>
      </c>
      <c r="N176">
        <f t="shared" si="32"/>
        <v>-0.63410319499562595</v>
      </c>
      <c r="O176">
        <f t="shared" si="32"/>
        <v>1.231411646585453</v>
      </c>
      <c r="P176">
        <f t="shared" si="32"/>
        <v>0.55266793227913746</v>
      </c>
      <c r="Q176">
        <f t="shared" si="32"/>
        <v>0.39399696493882624</v>
      </c>
      <c r="R176" s="9">
        <f t="shared" si="32"/>
        <v>0.18758375090457172</v>
      </c>
      <c r="S176">
        <f t="shared" si="27"/>
        <v>6.0186153362705515</v>
      </c>
      <c r="T176">
        <f t="shared" si="28"/>
        <v>4.2544547728236886</v>
      </c>
      <c r="U176" s="9">
        <f t="shared" si="29"/>
        <v>12.21318091415079</v>
      </c>
      <c r="V176">
        <f t="shared" si="30"/>
        <v>4.2544547728236886</v>
      </c>
      <c r="W176">
        <f t="shared" si="24"/>
        <v>2</v>
      </c>
      <c r="X176" t="str">
        <f t="shared" si="25"/>
        <v>025-003</v>
      </c>
      <c r="Y176" t="str">
        <f t="shared" si="31"/>
        <v>015-007</v>
      </c>
    </row>
    <row r="177" spans="1:25" x14ac:dyDescent="0.35">
      <c r="A177">
        <v>167</v>
      </c>
      <c r="B177" t="s">
        <v>332</v>
      </c>
      <c r="C177">
        <v>3</v>
      </c>
      <c r="D177">
        <v>40</v>
      </c>
      <c r="E177" t="s">
        <v>171</v>
      </c>
      <c r="F177" t="s">
        <v>333</v>
      </c>
      <c r="G177">
        <v>903</v>
      </c>
      <c r="H177">
        <v>84</v>
      </c>
      <c r="I177">
        <v>32</v>
      </c>
      <c r="J177">
        <v>37</v>
      </c>
      <c r="K177">
        <v>2147</v>
      </c>
      <c r="L177" s="7">
        <f t="shared" si="26"/>
        <v>0.49184909175593849</v>
      </c>
      <c r="M177" s="8">
        <f t="shared" si="32"/>
        <v>1.4755912578362353</v>
      </c>
      <c r="N177">
        <f t="shared" si="32"/>
        <v>-0.78666937725021269</v>
      </c>
      <c r="O177">
        <f t="shared" si="32"/>
        <v>-0.24202542816915085</v>
      </c>
      <c r="P177">
        <f t="shared" si="32"/>
        <v>-0.20853629255202635</v>
      </c>
      <c r="Q177">
        <f t="shared" si="32"/>
        <v>1.2102182511245587</v>
      </c>
      <c r="R177" s="9">
        <f t="shared" si="32"/>
        <v>-1.3501695246620893</v>
      </c>
      <c r="S177">
        <f t="shared" si="27"/>
        <v>9.5723511996134718</v>
      </c>
      <c r="T177">
        <f t="shared" si="28"/>
        <v>6.382368131967401</v>
      </c>
      <c r="U177" s="9">
        <f t="shared" si="29"/>
        <v>13.734060852876697</v>
      </c>
      <c r="V177">
        <f t="shared" si="30"/>
        <v>6.382368131967401</v>
      </c>
      <c r="W177">
        <f t="shared" si="24"/>
        <v>2</v>
      </c>
      <c r="X177" t="str">
        <f t="shared" si="25"/>
        <v>025-004</v>
      </c>
      <c r="Y177" t="str">
        <f t="shared" si="31"/>
        <v>015-007</v>
      </c>
    </row>
    <row r="178" spans="1:25" x14ac:dyDescent="0.35">
      <c r="A178">
        <v>168</v>
      </c>
      <c r="B178" t="s">
        <v>332</v>
      </c>
      <c r="C178">
        <v>2</v>
      </c>
      <c r="D178">
        <v>46</v>
      </c>
      <c r="E178" t="s">
        <v>172</v>
      </c>
      <c r="F178" t="s">
        <v>333</v>
      </c>
      <c r="G178">
        <v>797</v>
      </c>
      <c r="H178">
        <v>156</v>
      </c>
      <c r="I178">
        <v>25</v>
      </c>
      <c r="J178">
        <v>49</v>
      </c>
      <c r="K178">
        <v>1905</v>
      </c>
      <c r="L178" s="7">
        <f t="shared" si="26"/>
        <v>0.53910761154855646</v>
      </c>
      <c r="M178" s="8">
        <f t="shared" si="32"/>
        <v>1.0836326453585032</v>
      </c>
      <c r="N178">
        <f t="shared" si="32"/>
        <v>-0.39435633716698976</v>
      </c>
      <c r="O178">
        <f t="shared" si="32"/>
        <v>-0.41985404063953408</v>
      </c>
      <c r="P178">
        <f t="shared" si="32"/>
        <v>0.20666601190133571</v>
      </c>
      <c r="Q178">
        <f t="shared" si="32"/>
        <v>0.85622980801174997</v>
      </c>
      <c r="R178" s="9">
        <f t="shared" si="32"/>
        <v>-0.85125043313510107</v>
      </c>
      <c r="S178">
        <f t="shared" si="27"/>
        <v>7.074925423901357</v>
      </c>
      <c r="T178">
        <f t="shared" si="28"/>
        <v>2.9585848676084208</v>
      </c>
      <c r="U178" s="9">
        <f t="shared" si="29"/>
        <v>10.549363799869461</v>
      </c>
      <c r="V178">
        <f t="shared" si="30"/>
        <v>2.9585848676084208</v>
      </c>
      <c r="W178">
        <f t="shared" si="24"/>
        <v>2</v>
      </c>
      <c r="X178" t="str">
        <f t="shared" si="25"/>
        <v>025-005</v>
      </c>
      <c r="Y178" t="str">
        <f t="shared" si="31"/>
        <v>015-007</v>
      </c>
    </row>
    <row r="179" spans="1:25" x14ac:dyDescent="0.35">
      <c r="A179">
        <v>169</v>
      </c>
      <c r="B179" t="s">
        <v>332</v>
      </c>
      <c r="C179">
        <v>2</v>
      </c>
      <c r="D179">
        <v>46</v>
      </c>
      <c r="E179" t="s">
        <v>173</v>
      </c>
      <c r="F179" t="s">
        <v>333</v>
      </c>
      <c r="G179">
        <v>399</v>
      </c>
      <c r="H179">
        <v>67</v>
      </c>
      <c r="I179">
        <v>15</v>
      </c>
      <c r="J179">
        <v>39</v>
      </c>
      <c r="K179">
        <v>939</v>
      </c>
      <c r="L179" s="7">
        <f t="shared" si="26"/>
        <v>0.55378061767838127</v>
      </c>
      <c r="M179" s="8">
        <f t="shared" si="32"/>
        <v>-0.38806101281260419</v>
      </c>
      <c r="N179">
        <f t="shared" si="32"/>
        <v>-0.87929884504764033</v>
      </c>
      <c r="O179">
        <f t="shared" si="32"/>
        <v>-0.67389491559722436</v>
      </c>
      <c r="P179">
        <f t="shared" si="32"/>
        <v>-0.13933590847646601</v>
      </c>
      <c r="Q179">
        <f t="shared" si="32"/>
        <v>-0.55679844011623847</v>
      </c>
      <c r="R179" s="9">
        <f t="shared" si="32"/>
        <v>-0.69634412374608712</v>
      </c>
      <c r="S179">
        <f t="shared" si="27"/>
        <v>16.040803344514046</v>
      </c>
      <c r="T179">
        <f t="shared" si="28"/>
        <v>1.6248497075048942</v>
      </c>
      <c r="U179" s="9">
        <f t="shared" si="29"/>
        <v>2.1023783105229574</v>
      </c>
      <c r="V179">
        <f t="shared" si="30"/>
        <v>1.6248497075048942</v>
      </c>
      <c r="W179">
        <f t="shared" si="24"/>
        <v>2</v>
      </c>
      <c r="X179" t="str">
        <f t="shared" si="25"/>
        <v>025-006</v>
      </c>
      <c r="Y179" t="str">
        <f t="shared" si="31"/>
        <v>015-007</v>
      </c>
    </row>
    <row r="180" spans="1:25" x14ac:dyDescent="0.35">
      <c r="A180">
        <v>170</v>
      </c>
      <c r="B180" t="s">
        <v>332</v>
      </c>
      <c r="C180">
        <v>2</v>
      </c>
      <c r="D180">
        <v>46</v>
      </c>
      <c r="E180" t="s">
        <v>174</v>
      </c>
      <c r="F180" t="s">
        <v>333</v>
      </c>
      <c r="G180">
        <v>203</v>
      </c>
      <c r="H180">
        <v>19</v>
      </c>
      <c r="I180">
        <v>2</v>
      </c>
      <c r="J180">
        <v>26</v>
      </c>
      <c r="K180">
        <v>507</v>
      </c>
      <c r="L180" s="7">
        <f t="shared" si="26"/>
        <v>0.49309664694280081</v>
      </c>
      <c r="M180" s="8">
        <f t="shared" si="32"/>
        <v>-1.1128146736204862</v>
      </c>
      <c r="N180">
        <f t="shared" si="32"/>
        <v>-1.1408408717697889</v>
      </c>
      <c r="O180">
        <f t="shared" si="32"/>
        <v>-1.0041480530422218</v>
      </c>
      <c r="P180">
        <f t="shared" si="32"/>
        <v>-0.58913840496760828</v>
      </c>
      <c r="Q180">
        <f t="shared" si="32"/>
        <v>-1.1887116939374507</v>
      </c>
      <c r="R180" s="9">
        <f t="shared" si="32"/>
        <v>-1.3369987968612504</v>
      </c>
      <c r="S180">
        <f t="shared" si="27"/>
        <v>26.701516547364797</v>
      </c>
      <c r="T180">
        <f t="shared" si="28"/>
        <v>5.9573890958502762</v>
      </c>
      <c r="U180" s="9">
        <f t="shared" si="29"/>
        <v>2.32604540192458</v>
      </c>
      <c r="V180">
        <f t="shared" si="30"/>
        <v>2.32604540192458</v>
      </c>
      <c r="W180">
        <f t="shared" si="24"/>
        <v>3</v>
      </c>
      <c r="X180" t="str">
        <f t="shared" si="25"/>
        <v>025-007</v>
      </c>
      <c r="Y180" t="str">
        <f t="shared" si="31"/>
        <v>027-004</v>
      </c>
    </row>
    <row r="181" spans="1:25" x14ac:dyDescent="0.35">
      <c r="A181">
        <v>171</v>
      </c>
      <c r="B181" t="s">
        <v>332</v>
      </c>
      <c r="C181">
        <v>2</v>
      </c>
      <c r="D181">
        <v>46</v>
      </c>
      <c r="E181" t="s">
        <v>175</v>
      </c>
      <c r="F181" t="s">
        <v>333</v>
      </c>
      <c r="G181">
        <v>880</v>
      </c>
      <c r="H181">
        <v>109</v>
      </c>
      <c r="I181">
        <v>17</v>
      </c>
      <c r="J181">
        <v>95</v>
      </c>
      <c r="K181">
        <v>2204</v>
      </c>
      <c r="L181" s="7">
        <f t="shared" si="26"/>
        <v>0.49954627949183306</v>
      </c>
      <c r="M181" s="8">
        <f t="shared" si="32"/>
        <v>1.3905436343740858</v>
      </c>
      <c r="N181">
        <f t="shared" si="32"/>
        <v>-0.65044957166576034</v>
      </c>
      <c r="O181">
        <f t="shared" si="32"/>
        <v>-0.62308674060568636</v>
      </c>
      <c r="P181">
        <f t="shared" si="32"/>
        <v>1.7982748456392235</v>
      </c>
      <c r="Q181">
        <f t="shared" si="32"/>
        <v>1.2935956943370797</v>
      </c>
      <c r="R181" s="9">
        <f t="shared" si="32"/>
        <v>-1.2689085387201415</v>
      </c>
      <c r="S181">
        <f t="shared" si="27"/>
        <v>12.40189645207823</v>
      </c>
      <c r="T181">
        <f t="shared" si="28"/>
        <v>8.0509584438804218</v>
      </c>
      <c r="U181" s="9">
        <f t="shared" si="29"/>
        <v>21.433089554630875</v>
      </c>
      <c r="V181">
        <f t="shared" si="30"/>
        <v>8.0509584438804218</v>
      </c>
      <c r="W181">
        <f t="shared" si="24"/>
        <v>2</v>
      </c>
      <c r="X181" t="str">
        <f t="shared" si="25"/>
        <v>025-008</v>
      </c>
      <c r="Y181" t="str">
        <f t="shared" si="31"/>
        <v>015-007</v>
      </c>
    </row>
    <row r="182" spans="1:25" x14ac:dyDescent="0.35">
      <c r="A182">
        <v>172</v>
      </c>
      <c r="B182" t="s">
        <v>332</v>
      </c>
      <c r="C182">
        <v>2</v>
      </c>
      <c r="D182">
        <v>46</v>
      </c>
      <c r="E182" t="s">
        <v>176</v>
      </c>
      <c r="F182" t="s">
        <v>333</v>
      </c>
      <c r="G182">
        <v>493</v>
      </c>
      <c r="H182">
        <v>58</v>
      </c>
      <c r="I182">
        <v>19</v>
      </c>
      <c r="J182">
        <v>36</v>
      </c>
      <c r="K182">
        <v>1087</v>
      </c>
      <c r="L182" s="7">
        <f t="shared" si="26"/>
        <v>0.55749770009199628</v>
      </c>
      <c r="M182" s="8">
        <f t="shared" si="32"/>
        <v>-4.0475073445558736E-2</v>
      </c>
      <c r="N182">
        <f t="shared" si="32"/>
        <v>-0.92833797505804316</v>
      </c>
      <c r="O182">
        <f t="shared" si="32"/>
        <v>-0.57227856561414825</v>
      </c>
      <c r="P182">
        <f t="shared" si="32"/>
        <v>-0.24313648458980652</v>
      </c>
      <c r="Q182">
        <f t="shared" si="32"/>
        <v>-0.34030964019600835</v>
      </c>
      <c r="R182" s="9">
        <f t="shared" si="32"/>
        <v>-0.65710202752576852</v>
      </c>
      <c r="S182">
        <f t="shared" si="27"/>
        <v>14.036552611391004</v>
      </c>
      <c r="T182">
        <f t="shared" si="28"/>
        <v>1.5164627464261766</v>
      </c>
      <c r="U182" s="9">
        <f t="shared" si="29"/>
        <v>2.6079408343026849</v>
      </c>
      <c r="V182">
        <f t="shared" si="30"/>
        <v>1.5164627464261766</v>
      </c>
      <c r="W182">
        <f t="shared" si="24"/>
        <v>2</v>
      </c>
      <c r="X182" t="str">
        <f t="shared" si="25"/>
        <v>025-009</v>
      </c>
      <c r="Y182" t="str">
        <f t="shared" si="31"/>
        <v>015-007</v>
      </c>
    </row>
    <row r="183" spans="1:25" x14ac:dyDescent="0.35">
      <c r="A183">
        <v>173</v>
      </c>
      <c r="B183" t="s">
        <v>332</v>
      </c>
      <c r="C183">
        <v>2</v>
      </c>
      <c r="D183">
        <v>46</v>
      </c>
      <c r="E183" t="s">
        <v>177</v>
      </c>
      <c r="F183" t="s">
        <v>333</v>
      </c>
      <c r="G183">
        <v>517</v>
      </c>
      <c r="H183">
        <v>114</v>
      </c>
      <c r="I183">
        <v>14</v>
      </c>
      <c r="J183">
        <v>68</v>
      </c>
      <c r="K183">
        <v>1210</v>
      </c>
      <c r="L183" s="7">
        <f t="shared" si="26"/>
        <v>0.58925619834710741</v>
      </c>
      <c r="M183" s="8">
        <f t="shared" si="32"/>
        <v>4.8270272775814568E-2</v>
      </c>
      <c r="N183">
        <f t="shared" si="32"/>
        <v>-0.6232056105488698</v>
      </c>
      <c r="O183">
        <f t="shared" si="32"/>
        <v>-0.69929900309299342</v>
      </c>
      <c r="P183">
        <f t="shared" si="32"/>
        <v>0.86406966061915891</v>
      </c>
      <c r="Q183">
        <f t="shared" si="32"/>
        <v>-0.16038989431635764</v>
      </c>
      <c r="R183" s="9">
        <f t="shared" si="32"/>
        <v>-0.32182023776102558</v>
      </c>
      <c r="S183">
        <f t="shared" si="27"/>
        <v>12.03602515120596</v>
      </c>
      <c r="T183">
        <f t="shared" si="28"/>
        <v>0.96550076494845383</v>
      </c>
      <c r="U183" s="9">
        <f t="shared" si="29"/>
        <v>6.1606749917557115</v>
      </c>
      <c r="V183">
        <f t="shared" si="30"/>
        <v>0.96550076494845383</v>
      </c>
      <c r="W183">
        <f t="shared" si="24"/>
        <v>2</v>
      </c>
      <c r="X183" t="str">
        <f t="shared" si="25"/>
        <v>025-010</v>
      </c>
      <c r="Y183" t="str">
        <f t="shared" si="31"/>
        <v>015-007</v>
      </c>
    </row>
    <row r="184" spans="1:25" x14ac:dyDescent="0.35">
      <c r="A184">
        <v>174</v>
      </c>
      <c r="B184" t="s">
        <v>332</v>
      </c>
      <c r="C184">
        <v>2</v>
      </c>
      <c r="D184">
        <v>46</v>
      </c>
      <c r="E184" t="s">
        <v>178</v>
      </c>
      <c r="F184" t="s">
        <v>333</v>
      </c>
      <c r="G184">
        <v>277</v>
      </c>
      <c r="H184">
        <v>16</v>
      </c>
      <c r="I184">
        <v>9</v>
      </c>
      <c r="J184">
        <v>14</v>
      </c>
      <c r="K184">
        <v>630</v>
      </c>
      <c r="L184" s="7">
        <f t="shared" si="26"/>
        <v>0.50158730158730158</v>
      </c>
      <c r="M184" s="8">
        <f t="shared" si="32"/>
        <v>-0.83918318943791859</v>
      </c>
      <c r="N184">
        <f t="shared" si="32"/>
        <v>-1.1571872484399233</v>
      </c>
      <c r="O184">
        <f t="shared" si="32"/>
        <v>-0.82631944057183859</v>
      </c>
      <c r="P184">
        <f t="shared" si="32"/>
        <v>-1.0043407094209702</v>
      </c>
      <c r="Q184">
        <f t="shared" si="32"/>
        <v>-1.0087919480578</v>
      </c>
      <c r="R184" s="9">
        <f t="shared" si="32"/>
        <v>-1.2473609977872846</v>
      </c>
      <c r="S184">
        <f t="shared" si="27"/>
        <v>24.409330275212074</v>
      </c>
      <c r="T184">
        <f t="shared" si="28"/>
        <v>5.6832471749378755</v>
      </c>
      <c r="U184" s="9">
        <f t="shared" si="29"/>
        <v>1.6283775171519108</v>
      </c>
      <c r="V184">
        <f t="shared" si="30"/>
        <v>1.6283775171519108</v>
      </c>
      <c r="W184">
        <f t="shared" si="24"/>
        <v>3</v>
      </c>
      <c r="X184" t="str">
        <f t="shared" si="25"/>
        <v>025-011</v>
      </c>
      <c r="Y184" t="str">
        <f t="shared" si="31"/>
        <v>027-004</v>
      </c>
    </row>
    <row r="185" spans="1:25" x14ac:dyDescent="0.35">
      <c r="A185">
        <v>175</v>
      </c>
      <c r="B185" t="s">
        <v>332</v>
      </c>
      <c r="C185">
        <v>2</v>
      </c>
      <c r="D185">
        <v>46</v>
      </c>
      <c r="E185" t="s">
        <v>179</v>
      </c>
      <c r="F185" t="s">
        <v>333</v>
      </c>
      <c r="G185">
        <v>510</v>
      </c>
      <c r="H185">
        <v>35</v>
      </c>
      <c r="I185">
        <v>16</v>
      </c>
      <c r="J185">
        <v>12</v>
      </c>
      <c r="K185">
        <v>1212</v>
      </c>
      <c r="L185" s="7">
        <f t="shared" si="26"/>
        <v>0.47277227722772275</v>
      </c>
      <c r="M185" s="8">
        <f t="shared" si="32"/>
        <v>2.2386213461247355E-2</v>
      </c>
      <c r="N185">
        <f t="shared" si="32"/>
        <v>-1.0536601961957395</v>
      </c>
      <c r="O185">
        <f t="shared" si="32"/>
        <v>-0.64849082810145531</v>
      </c>
      <c r="P185">
        <f t="shared" si="32"/>
        <v>-1.0735410934965306</v>
      </c>
      <c r="Q185">
        <f t="shared" si="32"/>
        <v>-0.15746436999311128</v>
      </c>
      <c r="R185" s="9">
        <f t="shared" si="32"/>
        <v>-1.5515678548555156</v>
      </c>
      <c r="S185">
        <f t="shared" si="27"/>
        <v>18.153761183877151</v>
      </c>
      <c r="T185">
        <f t="shared" si="28"/>
        <v>4.8595600597120479</v>
      </c>
      <c r="U185" s="9">
        <f t="shared" si="29"/>
        <v>4.0200082017187517</v>
      </c>
      <c r="V185">
        <f t="shared" si="30"/>
        <v>4.0200082017187517</v>
      </c>
      <c r="W185">
        <f t="shared" si="24"/>
        <v>3</v>
      </c>
      <c r="X185" t="str">
        <f t="shared" si="25"/>
        <v>025-012</v>
      </c>
      <c r="Y185" t="str">
        <f t="shared" si="31"/>
        <v>027-004</v>
      </c>
    </row>
    <row r="186" spans="1:25" x14ac:dyDescent="0.35">
      <c r="A186">
        <v>176</v>
      </c>
      <c r="B186" t="s">
        <v>332</v>
      </c>
      <c r="C186">
        <v>2</v>
      </c>
      <c r="D186">
        <v>46</v>
      </c>
      <c r="E186" t="s">
        <v>180</v>
      </c>
      <c r="F186" t="s">
        <v>333</v>
      </c>
      <c r="G186">
        <v>277</v>
      </c>
      <c r="H186">
        <v>13</v>
      </c>
      <c r="I186">
        <v>6</v>
      </c>
      <c r="J186">
        <v>44</v>
      </c>
      <c r="K186">
        <v>738</v>
      </c>
      <c r="L186" s="7">
        <f t="shared" si="26"/>
        <v>0.46070460704607047</v>
      </c>
      <c r="M186" s="8">
        <f t="shared" si="32"/>
        <v>-0.83918318943791859</v>
      </c>
      <c r="N186">
        <f t="shared" si="32"/>
        <v>-1.1735336251100577</v>
      </c>
      <c r="O186">
        <f t="shared" si="32"/>
        <v>-0.90253170305914565</v>
      </c>
      <c r="P186">
        <f t="shared" si="32"/>
        <v>3.3665051712434849E-2</v>
      </c>
      <c r="Q186">
        <f t="shared" si="32"/>
        <v>-0.85081363460249693</v>
      </c>
      <c r="R186" s="9">
        <f t="shared" si="32"/>
        <v>-1.6789690318347776</v>
      </c>
      <c r="S186">
        <f t="shared" si="27"/>
        <v>24.459740286308325</v>
      </c>
      <c r="T186">
        <f t="shared" si="28"/>
        <v>4.9102563763132956</v>
      </c>
      <c r="U186" s="9">
        <f t="shared" si="29"/>
        <v>4.4415024490453385</v>
      </c>
      <c r="V186">
        <f t="shared" si="30"/>
        <v>4.4415024490453385</v>
      </c>
      <c r="W186">
        <f t="shared" si="24"/>
        <v>3</v>
      </c>
      <c r="X186" t="str">
        <f t="shared" si="25"/>
        <v>025-013</v>
      </c>
      <c r="Y186" t="str">
        <f t="shared" si="31"/>
        <v>027-004</v>
      </c>
    </row>
    <row r="187" spans="1:25" x14ac:dyDescent="0.35">
      <c r="A187">
        <v>177</v>
      </c>
      <c r="B187" t="s">
        <v>332</v>
      </c>
      <c r="C187">
        <v>2</v>
      </c>
      <c r="D187">
        <v>46</v>
      </c>
      <c r="E187" t="s">
        <v>181</v>
      </c>
      <c r="F187" t="s">
        <v>333</v>
      </c>
      <c r="G187">
        <v>371</v>
      </c>
      <c r="H187">
        <v>27</v>
      </c>
      <c r="I187">
        <v>5</v>
      </c>
      <c r="J187">
        <v>58</v>
      </c>
      <c r="K187">
        <v>992</v>
      </c>
      <c r="L187" s="7">
        <f t="shared" si="26"/>
        <v>0.46471774193548387</v>
      </c>
      <c r="M187" s="8">
        <f t="shared" si="32"/>
        <v>-0.49159725007087307</v>
      </c>
      <c r="N187">
        <f t="shared" si="32"/>
        <v>-1.0972505339827643</v>
      </c>
      <c r="O187">
        <f t="shared" si="32"/>
        <v>-0.92793579055491471</v>
      </c>
      <c r="P187">
        <f t="shared" si="32"/>
        <v>0.51806774024135727</v>
      </c>
      <c r="Q187">
        <f t="shared" si="32"/>
        <v>-0.47927204555021008</v>
      </c>
      <c r="R187" s="9">
        <f t="shared" si="32"/>
        <v>-1.6366014413561152</v>
      </c>
      <c r="S187">
        <f t="shared" si="27"/>
        <v>21.186578525567299</v>
      </c>
      <c r="T187">
        <f t="shared" si="28"/>
        <v>3.83145007969072</v>
      </c>
      <c r="U187" s="9">
        <f t="shared" si="29"/>
        <v>6.1803535834523835</v>
      </c>
      <c r="V187">
        <f t="shared" si="30"/>
        <v>3.83145007969072</v>
      </c>
      <c r="W187">
        <f t="shared" si="24"/>
        <v>2</v>
      </c>
      <c r="X187" t="str">
        <f t="shared" si="25"/>
        <v>025-014</v>
      </c>
      <c r="Y187" t="str">
        <f t="shared" si="31"/>
        <v>015-007</v>
      </c>
    </row>
    <row r="188" spans="1:25" x14ac:dyDescent="0.35">
      <c r="A188">
        <v>178</v>
      </c>
      <c r="B188" t="s">
        <v>332</v>
      </c>
      <c r="C188">
        <v>2</v>
      </c>
      <c r="D188">
        <v>46</v>
      </c>
      <c r="E188" t="s">
        <v>182</v>
      </c>
      <c r="F188" t="s">
        <v>333</v>
      </c>
      <c r="G188">
        <v>389</v>
      </c>
      <c r="H188">
        <v>28</v>
      </c>
      <c r="I188">
        <v>19</v>
      </c>
      <c r="J188">
        <v>49</v>
      </c>
      <c r="K188">
        <v>995</v>
      </c>
      <c r="L188" s="7">
        <f t="shared" si="26"/>
        <v>0.48743718592964824</v>
      </c>
      <c r="M188" s="8">
        <f t="shared" si="32"/>
        <v>-0.42503824040484306</v>
      </c>
      <c r="N188">
        <f t="shared" si="32"/>
        <v>-1.0918017417593862</v>
      </c>
      <c r="O188">
        <f t="shared" si="32"/>
        <v>-0.57227856561414825</v>
      </c>
      <c r="P188">
        <f t="shared" si="32"/>
        <v>0.20666601190133571</v>
      </c>
      <c r="Q188">
        <f t="shared" si="32"/>
        <v>-0.47488375906534058</v>
      </c>
      <c r="R188" s="9">
        <f t="shared" si="32"/>
        <v>-1.3967470318801463</v>
      </c>
      <c r="S188">
        <f t="shared" si="27"/>
        <v>18.666363737549048</v>
      </c>
      <c r="T188">
        <f t="shared" si="28"/>
        <v>2.7908479085167599</v>
      </c>
      <c r="U188" s="9">
        <f t="shared" si="29"/>
        <v>4.4881773554729829</v>
      </c>
      <c r="V188">
        <f t="shared" si="30"/>
        <v>2.7908479085167599</v>
      </c>
      <c r="W188">
        <f t="shared" si="24"/>
        <v>2</v>
      </c>
      <c r="X188" t="str">
        <f t="shared" si="25"/>
        <v>025-015</v>
      </c>
      <c r="Y188" t="str">
        <f t="shared" si="31"/>
        <v>015-007</v>
      </c>
    </row>
    <row r="189" spans="1:25" x14ac:dyDescent="0.35">
      <c r="A189">
        <v>179</v>
      </c>
      <c r="B189" t="s">
        <v>332</v>
      </c>
      <c r="C189">
        <v>2</v>
      </c>
      <c r="D189">
        <v>46</v>
      </c>
      <c r="E189" t="s">
        <v>183</v>
      </c>
      <c r="F189" t="s">
        <v>333</v>
      </c>
      <c r="G189">
        <v>495</v>
      </c>
      <c r="H189">
        <v>44</v>
      </c>
      <c r="I189">
        <v>17</v>
      </c>
      <c r="J189">
        <v>45</v>
      </c>
      <c r="K189">
        <v>1414</v>
      </c>
      <c r="L189" s="7">
        <f t="shared" si="26"/>
        <v>0.42503536067892506</v>
      </c>
      <c r="M189" s="8">
        <f t="shared" si="32"/>
        <v>-3.3079627927110965E-2</v>
      </c>
      <c r="N189">
        <f t="shared" si="32"/>
        <v>-1.0046210661853365</v>
      </c>
      <c r="O189">
        <f t="shared" si="32"/>
        <v>-0.62308674060568636</v>
      </c>
      <c r="P189">
        <f t="shared" si="32"/>
        <v>6.8265243750215018E-2</v>
      </c>
      <c r="Q189">
        <f t="shared" si="32"/>
        <v>0.13801358665477034</v>
      </c>
      <c r="R189" s="9">
        <f t="shared" si="32"/>
        <v>-2.0555374912584337</v>
      </c>
      <c r="S189">
        <f t="shared" si="27"/>
        <v>18.067458051770927</v>
      </c>
      <c r="T189">
        <f t="shared" si="28"/>
        <v>4.4247300516243833</v>
      </c>
      <c r="U189" s="9">
        <f t="shared" si="29"/>
        <v>7.9075305027704719</v>
      </c>
      <c r="V189">
        <f t="shared" si="30"/>
        <v>4.4247300516243833</v>
      </c>
      <c r="W189">
        <f t="shared" si="24"/>
        <v>2</v>
      </c>
      <c r="X189" t="str">
        <f t="shared" si="25"/>
        <v>025-016</v>
      </c>
      <c r="Y189" t="str">
        <f t="shared" si="31"/>
        <v>015-007</v>
      </c>
    </row>
    <row r="190" spans="1:25" x14ac:dyDescent="0.35">
      <c r="A190">
        <v>180</v>
      </c>
      <c r="B190" t="s">
        <v>332</v>
      </c>
      <c r="C190">
        <v>7</v>
      </c>
      <c r="D190">
        <v>40</v>
      </c>
      <c r="E190" t="s">
        <v>184</v>
      </c>
      <c r="F190" t="s">
        <v>333</v>
      </c>
      <c r="G190">
        <v>139</v>
      </c>
      <c r="H190">
        <v>41</v>
      </c>
      <c r="I190">
        <v>9</v>
      </c>
      <c r="J190">
        <v>1</v>
      </c>
      <c r="K190">
        <v>340</v>
      </c>
      <c r="L190" s="7">
        <f t="shared" si="26"/>
        <v>0.55882352941176472</v>
      </c>
      <c r="M190" s="8">
        <f t="shared" si="32"/>
        <v>-1.3494689302108152</v>
      </c>
      <c r="N190">
        <f t="shared" si="32"/>
        <v>-1.0209674428554709</v>
      </c>
      <c r="O190">
        <f t="shared" si="32"/>
        <v>-0.82631944057183859</v>
      </c>
      <c r="P190">
        <f t="shared" si="32"/>
        <v>-1.4541432059121124</v>
      </c>
      <c r="Q190">
        <f t="shared" si="32"/>
        <v>-1.4329929749285211</v>
      </c>
      <c r="R190" s="9">
        <f t="shared" si="32"/>
        <v>-0.64310494165339127</v>
      </c>
      <c r="S190">
        <f t="shared" si="27"/>
        <v>27.971033003256558</v>
      </c>
      <c r="T190">
        <f t="shared" si="28"/>
        <v>7.8843917866451028</v>
      </c>
      <c r="U190" s="9">
        <f t="shared" si="29"/>
        <v>0.80848056324870321</v>
      </c>
      <c r="V190">
        <f t="shared" si="30"/>
        <v>0.80848056324870321</v>
      </c>
      <c r="W190">
        <f t="shared" si="24"/>
        <v>3</v>
      </c>
      <c r="X190" t="str">
        <f t="shared" si="25"/>
        <v>025-017</v>
      </c>
      <c r="Y190" t="str">
        <f t="shared" si="31"/>
        <v>027-004</v>
      </c>
    </row>
    <row r="191" spans="1:25" x14ac:dyDescent="0.35">
      <c r="A191">
        <v>181</v>
      </c>
      <c r="B191" t="s">
        <v>332</v>
      </c>
      <c r="C191">
        <v>7</v>
      </c>
      <c r="D191">
        <v>40</v>
      </c>
      <c r="E191" t="s">
        <v>185</v>
      </c>
      <c r="F191" t="s">
        <v>333</v>
      </c>
      <c r="G191">
        <v>101</v>
      </c>
      <c r="H191">
        <v>29</v>
      </c>
      <c r="I191">
        <v>7</v>
      </c>
      <c r="J191">
        <v>8</v>
      </c>
      <c r="K191">
        <v>234</v>
      </c>
      <c r="L191" s="7">
        <f t="shared" si="26"/>
        <v>0.61965811965811968</v>
      </c>
      <c r="M191" s="8">
        <f t="shared" si="32"/>
        <v>-1.4899823950613229</v>
      </c>
      <c r="N191">
        <f t="shared" si="32"/>
        <v>-1.086352949536008</v>
      </c>
      <c r="O191">
        <f t="shared" si="32"/>
        <v>-0.87712761556337659</v>
      </c>
      <c r="P191">
        <f t="shared" si="32"/>
        <v>-1.2119418616476514</v>
      </c>
      <c r="Q191">
        <f t="shared" si="32"/>
        <v>-1.5880457640605778</v>
      </c>
      <c r="R191" s="9">
        <f t="shared" si="32"/>
        <v>-8.6014362928855102E-4</v>
      </c>
      <c r="S191">
        <f t="shared" si="27"/>
        <v>28.462676894366883</v>
      </c>
      <c r="T191">
        <f t="shared" si="28"/>
        <v>8.0271851722397223</v>
      </c>
      <c r="U191" s="9">
        <f t="shared" si="29"/>
        <v>0.7390289994831144</v>
      </c>
      <c r="V191">
        <f t="shared" si="30"/>
        <v>0.7390289994831144</v>
      </c>
      <c r="W191">
        <f t="shared" si="24"/>
        <v>3</v>
      </c>
      <c r="X191" t="str">
        <f t="shared" si="25"/>
        <v>025-018</v>
      </c>
      <c r="Y191" t="str">
        <f t="shared" si="31"/>
        <v>027-004</v>
      </c>
    </row>
    <row r="192" spans="1:25" x14ac:dyDescent="0.35">
      <c r="A192">
        <v>182</v>
      </c>
      <c r="B192" t="s">
        <v>332</v>
      </c>
      <c r="C192">
        <v>2</v>
      </c>
      <c r="D192">
        <v>46</v>
      </c>
      <c r="E192" t="s">
        <v>186</v>
      </c>
      <c r="F192" t="s">
        <v>333</v>
      </c>
      <c r="G192">
        <v>143</v>
      </c>
      <c r="H192">
        <v>4</v>
      </c>
      <c r="I192">
        <v>3</v>
      </c>
      <c r="J192">
        <v>9</v>
      </c>
      <c r="K192">
        <v>313</v>
      </c>
      <c r="L192" s="7">
        <f t="shared" si="26"/>
        <v>0.50798722044728439</v>
      </c>
      <c r="M192" s="8">
        <f t="shared" si="32"/>
        <v>-1.3346780391739195</v>
      </c>
      <c r="N192">
        <f t="shared" si="32"/>
        <v>-1.2225727551204604</v>
      </c>
      <c r="O192">
        <f t="shared" si="32"/>
        <v>-0.97874396554645271</v>
      </c>
      <c r="P192">
        <f t="shared" si="32"/>
        <v>-1.1773416696098711</v>
      </c>
      <c r="Q192">
        <f t="shared" si="32"/>
        <v>-1.4724875532923469</v>
      </c>
      <c r="R192" s="9">
        <f t="shared" si="32"/>
        <v>-1.1797955785257224</v>
      </c>
      <c r="S192">
        <f t="shared" si="27"/>
        <v>30.363287019876697</v>
      </c>
      <c r="T192">
        <f t="shared" si="28"/>
        <v>8.3940566688399443</v>
      </c>
      <c r="U192" s="9">
        <f t="shared" si="29"/>
        <v>1.8924239337408926</v>
      </c>
      <c r="V192">
        <f t="shared" si="30"/>
        <v>1.8924239337408926</v>
      </c>
      <c r="W192">
        <f t="shared" si="24"/>
        <v>3</v>
      </c>
      <c r="X192" t="str">
        <f t="shared" si="25"/>
        <v>026-001</v>
      </c>
      <c r="Y192" t="str">
        <f t="shared" si="31"/>
        <v>027-004</v>
      </c>
    </row>
    <row r="193" spans="1:25" x14ac:dyDescent="0.35">
      <c r="A193">
        <v>183</v>
      </c>
      <c r="B193" t="s">
        <v>332</v>
      </c>
      <c r="C193">
        <v>2</v>
      </c>
      <c r="D193">
        <v>46</v>
      </c>
      <c r="E193" t="s">
        <v>187</v>
      </c>
      <c r="F193" t="s">
        <v>333</v>
      </c>
      <c r="G193">
        <v>541</v>
      </c>
      <c r="H193">
        <v>105</v>
      </c>
      <c r="I193">
        <v>16</v>
      </c>
      <c r="J193">
        <v>35</v>
      </c>
      <c r="K193">
        <v>1543</v>
      </c>
      <c r="L193" s="7">
        <f t="shared" si="26"/>
        <v>0.45171743357096567</v>
      </c>
      <c r="M193" s="8">
        <f t="shared" si="32"/>
        <v>0.13701561899718789</v>
      </c>
      <c r="N193">
        <f t="shared" si="32"/>
        <v>-0.67224474055927264</v>
      </c>
      <c r="O193">
        <f t="shared" si="32"/>
        <v>-0.64849082810145531</v>
      </c>
      <c r="P193">
        <f t="shared" si="32"/>
        <v>-0.27773667662758666</v>
      </c>
      <c r="Q193">
        <f t="shared" si="32"/>
        <v>0.32670990550416013</v>
      </c>
      <c r="R193" s="9">
        <f t="shared" si="32"/>
        <v>-1.7738486947034215</v>
      </c>
      <c r="S193">
        <f t="shared" si="27"/>
        <v>14.531626657809738</v>
      </c>
      <c r="T193">
        <f t="shared" si="28"/>
        <v>3.4437736167097919</v>
      </c>
      <c r="U193" s="9">
        <f t="shared" si="29"/>
        <v>6.8907378034592579</v>
      </c>
      <c r="V193">
        <f t="shared" si="30"/>
        <v>3.4437736167097919</v>
      </c>
      <c r="W193">
        <f t="shared" si="24"/>
        <v>2</v>
      </c>
      <c r="X193" t="str">
        <f t="shared" si="25"/>
        <v>026-002</v>
      </c>
      <c r="Y193" t="str">
        <f t="shared" si="31"/>
        <v>015-007</v>
      </c>
    </row>
    <row r="194" spans="1:25" x14ac:dyDescent="0.35">
      <c r="A194">
        <v>184</v>
      </c>
      <c r="B194" t="s">
        <v>332</v>
      </c>
      <c r="C194">
        <v>2</v>
      </c>
      <c r="D194">
        <v>46</v>
      </c>
      <c r="E194" t="s">
        <v>188</v>
      </c>
      <c r="F194" t="s">
        <v>333</v>
      </c>
      <c r="G194">
        <v>504</v>
      </c>
      <c r="H194">
        <v>121</v>
      </c>
      <c r="I194">
        <v>24</v>
      </c>
      <c r="J194">
        <v>87</v>
      </c>
      <c r="K194">
        <v>1214</v>
      </c>
      <c r="L194" s="7">
        <f t="shared" si="26"/>
        <v>0.6062602965403624</v>
      </c>
      <c r="M194" s="8">
        <f t="shared" si="32"/>
        <v>1.9987690590402802E-4</v>
      </c>
      <c r="N194">
        <f t="shared" si="32"/>
        <v>-0.58506406498522312</v>
      </c>
      <c r="O194">
        <f t="shared" si="32"/>
        <v>-0.44525812813530308</v>
      </c>
      <c r="P194">
        <f t="shared" si="32"/>
        <v>1.5214733093369821</v>
      </c>
      <c r="Q194">
        <f t="shared" si="32"/>
        <v>-0.15453884566986495</v>
      </c>
      <c r="R194" s="9">
        <f t="shared" si="32"/>
        <v>-0.14230405189564277</v>
      </c>
      <c r="S194">
        <f t="shared" si="27"/>
        <v>12.469062270981365</v>
      </c>
      <c r="T194">
        <f t="shared" si="28"/>
        <v>1.906180156755537</v>
      </c>
      <c r="U194" s="9">
        <f t="shared" si="29"/>
        <v>9.2337778568491622</v>
      </c>
      <c r="V194">
        <f t="shared" si="30"/>
        <v>1.906180156755537</v>
      </c>
      <c r="W194">
        <f t="shared" si="24"/>
        <v>2</v>
      </c>
      <c r="X194" t="str">
        <f t="shared" si="25"/>
        <v>026-003</v>
      </c>
      <c r="Y194" t="str">
        <f t="shared" si="31"/>
        <v>015-007</v>
      </c>
    </row>
    <row r="195" spans="1:25" x14ac:dyDescent="0.35">
      <c r="A195">
        <v>185</v>
      </c>
      <c r="B195" t="s">
        <v>332</v>
      </c>
      <c r="C195">
        <v>2</v>
      </c>
      <c r="D195">
        <v>46</v>
      </c>
      <c r="E195" t="s">
        <v>189</v>
      </c>
      <c r="F195" t="s">
        <v>333</v>
      </c>
      <c r="G195">
        <v>372</v>
      </c>
      <c r="H195">
        <v>71</v>
      </c>
      <c r="I195">
        <v>31</v>
      </c>
      <c r="J195">
        <v>24</v>
      </c>
      <c r="K195">
        <v>940</v>
      </c>
      <c r="L195" s="7">
        <f t="shared" si="26"/>
        <v>0.52978723404255323</v>
      </c>
      <c r="M195" s="8">
        <f t="shared" si="32"/>
        <v>-0.48789952731164921</v>
      </c>
      <c r="N195">
        <f t="shared" si="32"/>
        <v>-0.85750367615412793</v>
      </c>
      <c r="O195">
        <f t="shared" si="32"/>
        <v>-0.26742951566491985</v>
      </c>
      <c r="P195">
        <f t="shared" si="32"/>
        <v>-0.65833878904316856</v>
      </c>
      <c r="Q195">
        <f t="shared" si="32"/>
        <v>-0.55533567795461525</v>
      </c>
      <c r="R195" s="9">
        <f t="shared" si="32"/>
        <v>-0.94964780779663416</v>
      </c>
      <c r="S195">
        <f t="shared" si="27"/>
        <v>16.416795839793785</v>
      </c>
      <c r="T195">
        <f t="shared" si="28"/>
        <v>2.4633541520577795</v>
      </c>
      <c r="U195" s="9">
        <f t="shared" si="29"/>
        <v>1.6971338983871349</v>
      </c>
      <c r="V195">
        <f t="shared" si="30"/>
        <v>1.6971338983871349</v>
      </c>
      <c r="W195">
        <f t="shared" si="24"/>
        <v>3</v>
      </c>
      <c r="X195" t="str">
        <f t="shared" si="25"/>
        <v>026-004</v>
      </c>
      <c r="Y195" t="str">
        <f t="shared" si="31"/>
        <v>027-004</v>
      </c>
    </row>
    <row r="196" spans="1:25" x14ac:dyDescent="0.35">
      <c r="A196">
        <v>186</v>
      </c>
      <c r="B196" t="s">
        <v>332</v>
      </c>
      <c r="C196">
        <v>3</v>
      </c>
      <c r="D196">
        <v>46</v>
      </c>
      <c r="E196" t="s">
        <v>190</v>
      </c>
      <c r="F196" t="s">
        <v>333</v>
      </c>
      <c r="G196">
        <v>204</v>
      </c>
      <c r="H196">
        <v>49</v>
      </c>
      <c r="I196">
        <v>5</v>
      </c>
      <c r="J196">
        <v>10</v>
      </c>
      <c r="K196">
        <v>487</v>
      </c>
      <c r="L196" s="7">
        <f t="shared" si="26"/>
        <v>0.55030800821355241</v>
      </c>
      <c r="M196" s="8">
        <f t="shared" si="32"/>
        <v>-1.1091169508612624</v>
      </c>
      <c r="N196">
        <f t="shared" si="32"/>
        <v>-0.97737710506844611</v>
      </c>
      <c r="O196">
        <f t="shared" si="32"/>
        <v>-0.92793579055491471</v>
      </c>
      <c r="P196">
        <f t="shared" si="32"/>
        <v>-1.142741477572091</v>
      </c>
      <c r="Q196">
        <f t="shared" si="32"/>
        <v>-1.2179669371699142</v>
      </c>
      <c r="R196" s="9">
        <f t="shared" si="32"/>
        <v>-0.7330052626692547</v>
      </c>
      <c r="S196">
        <f t="shared" si="27"/>
        <v>25.008871998947818</v>
      </c>
      <c r="T196">
        <f t="shared" si="28"/>
        <v>5.9492684822895825</v>
      </c>
      <c r="U196" s="9">
        <f t="shared" si="29"/>
        <v>0.63425160259767499</v>
      </c>
      <c r="V196">
        <f t="shared" si="30"/>
        <v>0.63425160259767499</v>
      </c>
      <c r="W196">
        <f t="shared" si="24"/>
        <v>3</v>
      </c>
      <c r="X196" t="str">
        <f t="shared" si="25"/>
        <v>026-005</v>
      </c>
      <c r="Y196" t="str">
        <f t="shared" si="31"/>
        <v>027-004</v>
      </c>
    </row>
    <row r="197" spans="1:25" x14ac:dyDescent="0.35">
      <c r="A197">
        <v>187</v>
      </c>
      <c r="B197" t="s">
        <v>332</v>
      </c>
      <c r="C197">
        <v>3</v>
      </c>
      <c r="D197">
        <v>46</v>
      </c>
      <c r="E197" t="s">
        <v>191</v>
      </c>
      <c r="F197" t="s">
        <v>333</v>
      </c>
      <c r="G197">
        <v>386</v>
      </c>
      <c r="H197">
        <v>71</v>
      </c>
      <c r="I197">
        <v>24</v>
      </c>
      <c r="J197">
        <v>18</v>
      </c>
      <c r="K197">
        <v>927</v>
      </c>
      <c r="L197" s="7">
        <f t="shared" si="26"/>
        <v>0.53829557713052856</v>
      </c>
      <c r="M197" s="8">
        <f t="shared" si="32"/>
        <v>-0.43613140868251477</v>
      </c>
      <c r="N197">
        <f t="shared" si="32"/>
        <v>-0.85750367615412793</v>
      </c>
      <c r="O197">
        <f t="shared" si="32"/>
        <v>-0.44525812813530308</v>
      </c>
      <c r="P197">
        <f t="shared" si="32"/>
        <v>-0.86593994126984963</v>
      </c>
      <c r="Q197">
        <f t="shared" si="32"/>
        <v>-0.57435158605571657</v>
      </c>
      <c r="R197" s="9">
        <f t="shared" si="32"/>
        <v>-0.85982326774585449</v>
      </c>
      <c r="S197">
        <f t="shared" si="27"/>
        <v>16.832431065485444</v>
      </c>
      <c r="T197">
        <f t="shared" si="28"/>
        <v>2.8276828716569598</v>
      </c>
      <c r="U197" s="9">
        <f t="shared" si="29"/>
        <v>1.2808411621653188</v>
      </c>
      <c r="V197">
        <f t="shared" si="30"/>
        <v>1.2808411621653188</v>
      </c>
      <c r="W197">
        <f t="shared" si="24"/>
        <v>3</v>
      </c>
      <c r="X197" t="str">
        <f t="shared" si="25"/>
        <v>026-006</v>
      </c>
      <c r="Y197" t="str">
        <f t="shared" si="31"/>
        <v>027-004</v>
      </c>
    </row>
    <row r="198" spans="1:25" x14ac:dyDescent="0.35">
      <c r="A198">
        <v>188</v>
      </c>
      <c r="B198" t="s">
        <v>332</v>
      </c>
      <c r="C198">
        <v>3</v>
      </c>
      <c r="D198">
        <v>46</v>
      </c>
      <c r="E198" t="s">
        <v>192</v>
      </c>
      <c r="F198" t="s">
        <v>333</v>
      </c>
      <c r="G198">
        <v>456</v>
      </c>
      <c r="H198">
        <v>156</v>
      </c>
      <c r="I198">
        <v>31</v>
      </c>
      <c r="J198">
        <v>35</v>
      </c>
      <c r="K198">
        <v>1107</v>
      </c>
      <c r="L198" s="7">
        <f t="shared" si="26"/>
        <v>0.61246612466124661</v>
      </c>
      <c r="M198" s="8">
        <f t="shared" si="32"/>
        <v>-0.17729081553684259</v>
      </c>
      <c r="N198">
        <f t="shared" si="32"/>
        <v>-0.39435633716698976</v>
      </c>
      <c r="O198">
        <f t="shared" si="32"/>
        <v>-0.26742951566491985</v>
      </c>
      <c r="P198">
        <f t="shared" si="32"/>
        <v>-0.27773667662758666</v>
      </c>
      <c r="Q198">
        <f t="shared" si="32"/>
        <v>-0.31105439696354481</v>
      </c>
      <c r="R198" s="9">
        <f t="shared" si="32"/>
        <v>-7.6787693325143652E-2</v>
      </c>
      <c r="S198">
        <f t="shared" si="27"/>
        <v>10.397085163100511</v>
      </c>
      <c r="T198">
        <f t="shared" si="28"/>
        <v>0.60529099832099731</v>
      </c>
      <c r="U198" s="9">
        <f t="shared" si="29"/>
        <v>2.300108617270971</v>
      </c>
      <c r="V198">
        <f t="shared" si="30"/>
        <v>0.60529099832099731</v>
      </c>
      <c r="W198">
        <f t="shared" si="24"/>
        <v>2</v>
      </c>
      <c r="X198" t="str">
        <f t="shared" si="25"/>
        <v>026-007</v>
      </c>
      <c r="Y198" t="str">
        <f t="shared" si="31"/>
        <v>015-007</v>
      </c>
    </row>
    <row r="199" spans="1:25" x14ac:dyDescent="0.35">
      <c r="A199">
        <v>189</v>
      </c>
      <c r="B199" t="s">
        <v>332</v>
      </c>
      <c r="C199">
        <v>3</v>
      </c>
      <c r="D199">
        <v>46</v>
      </c>
      <c r="E199" t="s">
        <v>193</v>
      </c>
      <c r="F199" t="s">
        <v>333</v>
      </c>
      <c r="G199">
        <v>601</v>
      </c>
      <c r="H199">
        <v>232</v>
      </c>
      <c r="I199">
        <v>76</v>
      </c>
      <c r="J199">
        <v>28</v>
      </c>
      <c r="K199">
        <v>1264</v>
      </c>
      <c r="L199" s="7">
        <f t="shared" si="26"/>
        <v>0.74129746835443033</v>
      </c>
      <c r="M199" s="8">
        <f t="shared" si="32"/>
        <v>0.35887898455062117</v>
      </c>
      <c r="N199">
        <f t="shared" si="32"/>
        <v>1.9751871809745601E-2</v>
      </c>
      <c r="O199">
        <f t="shared" si="32"/>
        <v>0.87575442164468653</v>
      </c>
      <c r="P199">
        <f t="shared" si="32"/>
        <v>-0.51993802089204788</v>
      </c>
      <c r="Q199">
        <f t="shared" si="32"/>
        <v>-8.1400737588706112E-2</v>
      </c>
      <c r="R199" s="9">
        <f t="shared" si="32"/>
        <v>1.2833145112649524</v>
      </c>
      <c r="S199">
        <f t="shared" si="27"/>
        <v>6.357498705479272</v>
      </c>
      <c r="T199">
        <f t="shared" si="28"/>
        <v>4.6707755509973028</v>
      </c>
      <c r="U199" s="9">
        <f t="shared" si="29"/>
        <v>7.8607332361937576</v>
      </c>
      <c r="V199">
        <f t="shared" si="30"/>
        <v>4.6707755509973028</v>
      </c>
      <c r="W199">
        <f t="shared" si="24"/>
        <v>2</v>
      </c>
      <c r="X199" t="str">
        <f t="shared" si="25"/>
        <v>026-008</v>
      </c>
      <c r="Y199" t="str">
        <f t="shared" si="31"/>
        <v>015-007</v>
      </c>
    </row>
    <row r="200" spans="1:25" x14ac:dyDescent="0.35">
      <c r="A200">
        <v>190</v>
      </c>
      <c r="B200" t="s">
        <v>332</v>
      </c>
      <c r="C200">
        <v>3</v>
      </c>
      <c r="D200">
        <v>46</v>
      </c>
      <c r="E200" t="s">
        <v>194</v>
      </c>
      <c r="F200" t="s">
        <v>333</v>
      </c>
      <c r="G200">
        <v>1037</v>
      </c>
      <c r="H200">
        <v>741</v>
      </c>
      <c r="I200">
        <v>92</v>
      </c>
      <c r="J200">
        <v>68</v>
      </c>
      <c r="K200">
        <v>2752</v>
      </c>
      <c r="L200" s="7">
        <f t="shared" si="26"/>
        <v>0.70421511627906974</v>
      </c>
      <c r="M200" s="8">
        <f t="shared" si="32"/>
        <v>1.9710861075722363</v>
      </c>
      <c r="N200">
        <f t="shared" si="32"/>
        <v>2.7931871135091968</v>
      </c>
      <c r="O200">
        <f t="shared" si="32"/>
        <v>1.2822198215769911</v>
      </c>
      <c r="P200">
        <f t="shared" si="32"/>
        <v>0.86406966061915891</v>
      </c>
      <c r="Q200">
        <f t="shared" si="32"/>
        <v>2.0951893589065804</v>
      </c>
      <c r="R200" s="9">
        <f t="shared" si="32"/>
        <v>0.89182756900966842</v>
      </c>
      <c r="S200">
        <f t="shared" si="27"/>
        <v>3.6002424733004785</v>
      </c>
      <c r="T200">
        <f t="shared" si="28"/>
        <v>21.09216188344492</v>
      </c>
      <c r="U200" s="9">
        <f t="shared" si="29"/>
        <v>40.212461877697883</v>
      </c>
      <c r="V200">
        <f t="shared" si="30"/>
        <v>3.6002424733004785</v>
      </c>
      <c r="W200">
        <f t="shared" si="24"/>
        <v>1</v>
      </c>
      <c r="X200" t="str">
        <f t="shared" si="25"/>
        <v>026-009</v>
      </c>
      <c r="Y200" t="str">
        <f t="shared" si="31"/>
        <v>027-032</v>
      </c>
    </row>
    <row r="201" spans="1:25" x14ac:dyDescent="0.35">
      <c r="A201">
        <v>191</v>
      </c>
      <c r="B201" t="s">
        <v>332</v>
      </c>
      <c r="C201">
        <v>3</v>
      </c>
      <c r="D201">
        <v>46</v>
      </c>
      <c r="E201" t="s">
        <v>195</v>
      </c>
      <c r="F201" t="s">
        <v>333</v>
      </c>
      <c r="G201">
        <v>694</v>
      </c>
      <c r="H201">
        <v>350</v>
      </c>
      <c r="I201">
        <v>46</v>
      </c>
      <c r="J201">
        <v>59</v>
      </c>
      <c r="K201">
        <v>2000</v>
      </c>
      <c r="L201" s="7">
        <f t="shared" si="26"/>
        <v>0.57450000000000001</v>
      </c>
      <c r="M201" s="8">
        <f t="shared" si="32"/>
        <v>0.70276720115844271</v>
      </c>
      <c r="N201">
        <f t="shared" si="32"/>
        <v>0.66270935416836096</v>
      </c>
      <c r="O201">
        <f t="shared" si="32"/>
        <v>0.1136317967716156</v>
      </c>
      <c r="P201">
        <f t="shared" si="32"/>
        <v>0.55266793227913746</v>
      </c>
      <c r="Q201">
        <f t="shared" si="32"/>
        <v>0.99519221336595176</v>
      </c>
      <c r="R201" s="9">
        <f t="shared" si="32"/>
        <v>-0.47760482657247783</v>
      </c>
      <c r="S201">
        <f t="shared" si="27"/>
        <v>2.8478930348141347</v>
      </c>
      <c r="T201">
        <f t="shared" si="28"/>
        <v>2.5569992299536088</v>
      </c>
      <c r="U201" s="9">
        <f t="shared" si="29"/>
        <v>12.897393313290447</v>
      </c>
      <c r="V201">
        <f t="shared" si="30"/>
        <v>2.5569992299536088</v>
      </c>
      <c r="W201">
        <f t="shared" si="24"/>
        <v>2</v>
      </c>
      <c r="X201" t="str">
        <f t="shared" si="25"/>
        <v>026-010</v>
      </c>
      <c r="Y201" t="str">
        <f t="shared" si="31"/>
        <v>015-007</v>
      </c>
    </row>
    <row r="202" spans="1:25" x14ac:dyDescent="0.35">
      <c r="A202">
        <v>192</v>
      </c>
      <c r="B202" t="s">
        <v>332</v>
      </c>
      <c r="C202">
        <v>3</v>
      </c>
      <c r="D202">
        <v>46</v>
      </c>
      <c r="E202" t="s">
        <v>196</v>
      </c>
      <c r="F202" t="s">
        <v>333</v>
      </c>
      <c r="G202">
        <v>272</v>
      </c>
      <c r="H202">
        <v>125</v>
      </c>
      <c r="I202">
        <v>18</v>
      </c>
      <c r="J202">
        <v>13</v>
      </c>
      <c r="K202">
        <v>902</v>
      </c>
      <c r="L202" s="7">
        <f t="shared" si="26"/>
        <v>0.4745011086474501</v>
      </c>
      <c r="M202" s="8">
        <f t="shared" si="32"/>
        <v>-0.85767180323403802</v>
      </c>
      <c r="N202">
        <f t="shared" si="32"/>
        <v>-0.56326889609171071</v>
      </c>
      <c r="O202">
        <f t="shared" si="32"/>
        <v>-0.59768265310991731</v>
      </c>
      <c r="P202">
        <f t="shared" si="32"/>
        <v>-1.0389409014587505</v>
      </c>
      <c r="Q202">
        <f t="shared" si="32"/>
        <v>-0.61092064009629599</v>
      </c>
      <c r="R202" s="9">
        <f t="shared" si="32"/>
        <v>-1.5333161828793564</v>
      </c>
      <c r="S202">
        <f t="shared" si="27"/>
        <v>20.429667202921106</v>
      </c>
      <c r="T202">
        <f t="shared" si="28"/>
        <v>4.6030791752819908</v>
      </c>
      <c r="U202" s="9">
        <f t="shared" si="29"/>
        <v>2.4925726477920795</v>
      </c>
      <c r="V202">
        <f t="shared" si="30"/>
        <v>2.4925726477920795</v>
      </c>
      <c r="W202">
        <f t="shared" si="24"/>
        <v>3</v>
      </c>
      <c r="X202" t="str">
        <f t="shared" si="25"/>
        <v>026-011</v>
      </c>
      <c r="Y202" t="str">
        <f t="shared" si="31"/>
        <v>027-004</v>
      </c>
    </row>
    <row r="203" spans="1:25" x14ac:dyDescent="0.35">
      <c r="A203">
        <v>193</v>
      </c>
      <c r="B203" t="s">
        <v>332</v>
      </c>
      <c r="C203">
        <v>7</v>
      </c>
      <c r="D203">
        <v>46</v>
      </c>
      <c r="E203" t="s">
        <v>197</v>
      </c>
      <c r="F203" t="s">
        <v>333</v>
      </c>
      <c r="G203">
        <v>213</v>
      </c>
      <c r="H203">
        <v>33</v>
      </c>
      <c r="I203">
        <v>6</v>
      </c>
      <c r="J203">
        <v>30</v>
      </c>
      <c r="K203">
        <v>554</v>
      </c>
      <c r="L203" s="7">
        <f t="shared" si="26"/>
        <v>0.50902527075812276</v>
      </c>
      <c r="M203" s="8">
        <f t="shared" si="32"/>
        <v>-1.0758374460282474</v>
      </c>
      <c r="N203">
        <f t="shared" si="32"/>
        <v>-1.0645577806424957</v>
      </c>
      <c r="O203">
        <f t="shared" si="32"/>
        <v>-0.90253170305914565</v>
      </c>
      <c r="P203">
        <f t="shared" si="32"/>
        <v>-0.45073763681648754</v>
      </c>
      <c r="Q203">
        <f t="shared" si="32"/>
        <v>-1.1199618723411613</v>
      </c>
      <c r="R203" s="9">
        <f t="shared" si="32"/>
        <v>-1.1688366420140528</v>
      </c>
      <c r="S203">
        <f t="shared" si="27"/>
        <v>24.669442384498655</v>
      </c>
      <c r="T203">
        <f t="shared" si="28"/>
        <v>4.8680495543439006</v>
      </c>
      <c r="U203" s="9">
        <f t="shared" si="29"/>
        <v>1.9821669517681939</v>
      </c>
      <c r="V203">
        <f t="shared" si="30"/>
        <v>1.9821669517681939</v>
      </c>
      <c r="W203">
        <f t="shared" ref="W203:W266" si="33">MATCH(V203,S203:U203,0)</f>
        <v>3</v>
      </c>
      <c r="X203" t="str">
        <f t="shared" ref="X203:X266" si="34">E203</f>
        <v>026-012</v>
      </c>
      <c r="Y203" t="str">
        <f t="shared" si="31"/>
        <v>027-004</v>
      </c>
    </row>
    <row r="204" spans="1:25" x14ac:dyDescent="0.35">
      <c r="A204">
        <v>194</v>
      </c>
      <c r="B204" t="s">
        <v>332</v>
      </c>
      <c r="C204">
        <v>3</v>
      </c>
      <c r="D204">
        <v>45</v>
      </c>
      <c r="E204" t="s">
        <v>198</v>
      </c>
      <c r="F204" t="s">
        <v>333</v>
      </c>
      <c r="G204">
        <v>349</v>
      </c>
      <c r="H204">
        <v>36</v>
      </c>
      <c r="I204">
        <v>9</v>
      </c>
      <c r="J204">
        <v>14</v>
      </c>
      <c r="K204">
        <v>805</v>
      </c>
      <c r="L204" s="7">
        <f t="shared" ref="L204:L267" si="35">SUM(G204:J204)/K204</f>
        <v>0.50683229813664599</v>
      </c>
      <c r="M204" s="8">
        <f t="shared" si="32"/>
        <v>-0.57294715077379865</v>
      </c>
      <c r="N204">
        <f t="shared" si="32"/>
        <v>-1.0482114039723613</v>
      </c>
      <c r="O204">
        <f t="shared" si="32"/>
        <v>-0.82631944057183859</v>
      </c>
      <c r="P204">
        <f t="shared" si="32"/>
        <v>-1.0043407094209702</v>
      </c>
      <c r="Q204">
        <f t="shared" si="32"/>
        <v>-0.75280856977374411</v>
      </c>
      <c r="R204" s="9">
        <f t="shared" si="32"/>
        <v>-1.1919883596906113</v>
      </c>
      <c r="S204">
        <f t="shared" ref="S204:S267" si="36">SUMXMY2($G$3:$L$3,$M204:$R204)</f>
        <v>21.387343916665973</v>
      </c>
      <c r="T204">
        <f t="shared" ref="T204:T267" si="37">SUMXMY2($G$4:$L$4,$M204:$R204)</f>
        <v>4.6378585996735389</v>
      </c>
      <c r="U204" s="9">
        <f t="shared" ref="U204:U267" si="38">SUMXMY2($G$5:$L$5,$M204:$R204)</f>
        <v>1.6397063511329639</v>
      </c>
      <c r="V204">
        <f t="shared" ref="V204:V267" si="39">MIN(S204:U204)</f>
        <v>1.6397063511329639</v>
      </c>
      <c r="W204">
        <f t="shared" si="33"/>
        <v>3</v>
      </c>
      <c r="X204" t="str">
        <f t="shared" si="34"/>
        <v>026-013</v>
      </c>
      <c r="Y204" t="str">
        <f t="shared" ref="Y204:Y267" si="40">VLOOKUP(W204,$D$2:$F$5,3)</f>
        <v>027-004</v>
      </c>
    </row>
    <row r="205" spans="1:25" x14ac:dyDescent="0.35">
      <c r="A205">
        <v>195</v>
      </c>
      <c r="B205" t="s">
        <v>332</v>
      </c>
      <c r="C205">
        <v>3</v>
      </c>
      <c r="D205">
        <v>45</v>
      </c>
      <c r="E205" t="s">
        <v>199</v>
      </c>
      <c r="F205" t="s">
        <v>333</v>
      </c>
      <c r="G205">
        <v>313</v>
      </c>
      <c r="H205">
        <v>33</v>
      </c>
      <c r="I205">
        <v>6</v>
      </c>
      <c r="J205">
        <v>13</v>
      </c>
      <c r="K205">
        <v>715</v>
      </c>
      <c r="L205" s="7">
        <f t="shared" si="35"/>
        <v>0.51048951048951052</v>
      </c>
      <c r="M205" s="8">
        <f t="shared" si="32"/>
        <v>-0.70606517010585856</v>
      </c>
      <c r="N205">
        <f t="shared" si="32"/>
        <v>-1.0645577806424957</v>
      </c>
      <c r="O205">
        <f t="shared" si="32"/>
        <v>-0.90253170305914565</v>
      </c>
      <c r="P205">
        <f t="shared" si="32"/>
        <v>-1.0389409014587505</v>
      </c>
      <c r="Q205">
        <f t="shared" si="32"/>
        <v>-0.88445716431983001</v>
      </c>
      <c r="R205" s="9">
        <f t="shared" si="32"/>
        <v>-1.153378325508003</v>
      </c>
      <c r="S205">
        <f t="shared" si="36"/>
        <v>22.80058798941068</v>
      </c>
      <c r="T205">
        <f t="shared" si="37"/>
        <v>5.1130073332771362</v>
      </c>
      <c r="U205" s="9">
        <f t="shared" si="38"/>
        <v>1.4434655832161107</v>
      </c>
      <c r="V205">
        <f t="shared" si="39"/>
        <v>1.4434655832161107</v>
      </c>
      <c r="W205">
        <f t="shared" si="33"/>
        <v>3</v>
      </c>
      <c r="X205" t="str">
        <f t="shared" si="34"/>
        <v>026-014</v>
      </c>
      <c r="Y205" t="str">
        <f t="shared" si="40"/>
        <v>027-004</v>
      </c>
    </row>
    <row r="206" spans="1:25" x14ac:dyDescent="0.35">
      <c r="A206">
        <v>196</v>
      </c>
      <c r="B206" t="s">
        <v>332</v>
      </c>
      <c r="C206">
        <v>2</v>
      </c>
      <c r="D206">
        <v>45</v>
      </c>
      <c r="E206" t="s">
        <v>200</v>
      </c>
      <c r="F206" t="s">
        <v>333</v>
      </c>
      <c r="G206">
        <v>496</v>
      </c>
      <c r="H206">
        <v>339</v>
      </c>
      <c r="I206">
        <v>19</v>
      </c>
      <c r="J206">
        <v>43</v>
      </c>
      <c r="K206">
        <v>1451</v>
      </c>
      <c r="L206" s="7">
        <f t="shared" si="35"/>
        <v>0.61819434872501722</v>
      </c>
      <c r="M206" s="8">
        <f t="shared" si="32"/>
        <v>-2.9381905167887076E-2</v>
      </c>
      <c r="N206">
        <f t="shared" si="32"/>
        <v>0.60277263971120199</v>
      </c>
      <c r="O206">
        <f t="shared" si="32"/>
        <v>-0.57227856561414825</v>
      </c>
      <c r="P206">
        <f t="shared" si="32"/>
        <v>-9.3514032534532359E-4</v>
      </c>
      <c r="Q206">
        <f t="shared" si="32"/>
        <v>0.19213578663482789</v>
      </c>
      <c r="R206" s="9">
        <f t="shared" si="32"/>
        <v>-1.6313510923732844E-2</v>
      </c>
      <c r="S206">
        <f t="shared" si="36"/>
        <v>6.3700396995804516</v>
      </c>
      <c r="T206">
        <f t="shared" si="37"/>
        <v>0.72855204539280261</v>
      </c>
      <c r="U206" s="9">
        <f t="shared" si="38"/>
        <v>5.8297484960733277</v>
      </c>
      <c r="V206">
        <f t="shared" si="39"/>
        <v>0.72855204539280261</v>
      </c>
      <c r="W206">
        <f t="shared" si="33"/>
        <v>2</v>
      </c>
      <c r="X206" t="str">
        <f t="shared" si="34"/>
        <v>026-015</v>
      </c>
      <c r="Y206" t="str">
        <f t="shared" si="40"/>
        <v>015-007</v>
      </c>
    </row>
    <row r="207" spans="1:25" x14ac:dyDescent="0.35">
      <c r="A207">
        <v>197</v>
      </c>
      <c r="B207" t="s">
        <v>332</v>
      </c>
      <c r="C207">
        <v>2</v>
      </c>
      <c r="D207">
        <v>45</v>
      </c>
      <c r="E207" t="s">
        <v>201</v>
      </c>
      <c r="F207" t="s">
        <v>333</v>
      </c>
      <c r="G207">
        <v>368</v>
      </c>
      <c r="H207">
        <v>327</v>
      </c>
      <c r="I207">
        <v>15</v>
      </c>
      <c r="J207">
        <v>150</v>
      </c>
      <c r="K207">
        <v>1222</v>
      </c>
      <c r="L207" s="7">
        <f t="shared" si="35"/>
        <v>0.70376432078559736</v>
      </c>
      <c r="M207" s="8">
        <f t="shared" si="32"/>
        <v>-0.50269041834854478</v>
      </c>
      <c r="N207">
        <f t="shared" si="32"/>
        <v>0.53738713303066477</v>
      </c>
      <c r="O207">
        <f t="shared" si="32"/>
        <v>-0.67389491559722436</v>
      </c>
      <c r="P207">
        <f t="shared" si="32"/>
        <v>3.7012854077171329</v>
      </c>
      <c r="Q207">
        <f t="shared" si="32"/>
        <v>-0.14283674837687951</v>
      </c>
      <c r="R207" s="9">
        <f t="shared" si="32"/>
        <v>0.88706841702914385</v>
      </c>
      <c r="S207">
        <f t="shared" si="36"/>
        <v>22.164773673846504</v>
      </c>
      <c r="T207">
        <f t="shared" si="37"/>
        <v>13.440822571673433</v>
      </c>
      <c r="U207" s="9">
        <f t="shared" si="38"/>
        <v>27.860631675158128</v>
      </c>
      <c r="V207">
        <f t="shared" si="39"/>
        <v>13.440822571673433</v>
      </c>
      <c r="W207">
        <f t="shared" si="33"/>
        <v>2</v>
      </c>
      <c r="X207" t="str">
        <f t="shared" si="34"/>
        <v>026-016</v>
      </c>
      <c r="Y207" t="str">
        <f t="shared" si="40"/>
        <v>015-007</v>
      </c>
    </row>
    <row r="208" spans="1:25" x14ac:dyDescent="0.35">
      <c r="A208">
        <v>198</v>
      </c>
      <c r="B208" t="s">
        <v>332</v>
      </c>
      <c r="C208">
        <v>3</v>
      </c>
      <c r="D208">
        <v>45</v>
      </c>
      <c r="E208" t="s">
        <v>202</v>
      </c>
      <c r="F208" t="s">
        <v>333</v>
      </c>
      <c r="G208">
        <v>193</v>
      </c>
      <c r="H208">
        <v>46</v>
      </c>
      <c r="I208">
        <v>8</v>
      </c>
      <c r="J208">
        <v>29</v>
      </c>
      <c r="K208">
        <v>415</v>
      </c>
      <c r="L208" s="7">
        <f t="shared" si="35"/>
        <v>0.66506024096385541</v>
      </c>
      <c r="M208" s="8">
        <f t="shared" si="32"/>
        <v>-1.1497919012127251</v>
      </c>
      <c r="N208">
        <f t="shared" si="32"/>
        <v>-0.99372348173858038</v>
      </c>
      <c r="O208">
        <f t="shared" si="32"/>
        <v>-0.85172352806760765</v>
      </c>
      <c r="P208">
        <f t="shared" si="32"/>
        <v>-0.48533782885426774</v>
      </c>
      <c r="Q208">
        <f t="shared" si="32"/>
        <v>-1.3232858128067828</v>
      </c>
      <c r="R208" s="9">
        <f t="shared" si="32"/>
        <v>0.47846052097591441</v>
      </c>
      <c r="S208">
        <f t="shared" si="36"/>
        <v>22.970963980286339</v>
      </c>
      <c r="T208">
        <f t="shared" si="37"/>
        <v>5.0976647456445692</v>
      </c>
      <c r="U208" s="9">
        <f t="shared" si="38"/>
        <v>1.0099072088383985</v>
      </c>
      <c r="V208">
        <f t="shared" si="39"/>
        <v>1.0099072088383985</v>
      </c>
      <c r="W208">
        <f t="shared" si="33"/>
        <v>3</v>
      </c>
      <c r="X208" t="str">
        <f t="shared" si="34"/>
        <v>026-017</v>
      </c>
      <c r="Y208" t="str">
        <f t="shared" si="40"/>
        <v>027-004</v>
      </c>
    </row>
    <row r="209" spans="1:25" x14ac:dyDescent="0.35">
      <c r="A209">
        <v>199</v>
      </c>
      <c r="B209" t="s">
        <v>332</v>
      </c>
      <c r="C209">
        <v>3</v>
      </c>
      <c r="D209">
        <v>45</v>
      </c>
      <c r="E209" t="s">
        <v>203</v>
      </c>
      <c r="F209" t="s">
        <v>333</v>
      </c>
      <c r="G209">
        <v>397</v>
      </c>
      <c r="H209">
        <v>233</v>
      </c>
      <c r="I209">
        <v>8</v>
      </c>
      <c r="J209">
        <v>45</v>
      </c>
      <c r="K209">
        <v>1056</v>
      </c>
      <c r="L209" s="7">
        <f t="shared" si="35"/>
        <v>0.64678030303030298</v>
      </c>
      <c r="M209" s="8">
        <f t="shared" si="32"/>
        <v>-0.39545645833105197</v>
      </c>
      <c r="N209">
        <f t="shared" si="32"/>
        <v>2.5200664033123696E-2</v>
      </c>
      <c r="O209">
        <f t="shared" si="32"/>
        <v>-0.85172352806760765</v>
      </c>
      <c r="P209">
        <f t="shared" si="32"/>
        <v>6.8265243750215018E-2</v>
      </c>
      <c r="Q209">
        <f t="shared" si="32"/>
        <v>-0.38565526720632681</v>
      </c>
      <c r="R209" s="9">
        <f t="shared" si="32"/>
        <v>0.28547500075650351</v>
      </c>
      <c r="S209">
        <f t="shared" si="36"/>
        <v>11.23165625104019</v>
      </c>
      <c r="T209">
        <f t="shared" si="37"/>
        <v>0.90338851202105364</v>
      </c>
      <c r="U209" s="9">
        <f t="shared" si="38"/>
        <v>3.2214621037921947</v>
      </c>
      <c r="V209">
        <f t="shared" si="39"/>
        <v>0.90338851202105364</v>
      </c>
      <c r="W209">
        <f t="shared" si="33"/>
        <v>2</v>
      </c>
      <c r="X209" t="str">
        <f t="shared" si="34"/>
        <v>026-018</v>
      </c>
      <c r="Y209" t="str">
        <f t="shared" si="40"/>
        <v>015-007</v>
      </c>
    </row>
    <row r="210" spans="1:25" x14ac:dyDescent="0.35">
      <c r="A210">
        <v>200</v>
      </c>
      <c r="B210" t="s">
        <v>332</v>
      </c>
      <c r="C210">
        <v>7</v>
      </c>
      <c r="D210">
        <v>45</v>
      </c>
      <c r="E210" t="s">
        <v>204</v>
      </c>
      <c r="F210" t="s">
        <v>333</v>
      </c>
      <c r="G210">
        <v>535</v>
      </c>
      <c r="H210">
        <v>211</v>
      </c>
      <c r="I210">
        <v>21</v>
      </c>
      <c r="J210">
        <v>63</v>
      </c>
      <c r="K210">
        <v>1318</v>
      </c>
      <c r="L210" s="7">
        <f t="shared" si="35"/>
        <v>0.62974203338391499</v>
      </c>
      <c r="M210" s="8">
        <f t="shared" si="32"/>
        <v>0.11482928244184455</v>
      </c>
      <c r="N210">
        <f t="shared" si="32"/>
        <v>-9.4672764881194429E-2</v>
      </c>
      <c r="O210">
        <f t="shared" si="32"/>
        <v>-0.52147039062261014</v>
      </c>
      <c r="P210">
        <f t="shared" si="32"/>
        <v>0.69106870043025814</v>
      </c>
      <c r="Q210">
        <f t="shared" si="32"/>
        <v>-2.4115808610545878E-3</v>
      </c>
      <c r="R210" s="9">
        <f t="shared" si="32"/>
        <v>0.10559805898026929</v>
      </c>
      <c r="S210">
        <f t="shared" si="36"/>
        <v>8.2520517113725003</v>
      </c>
      <c r="T210">
        <f t="shared" si="37"/>
        <v>0.46990003098002986</v>
      </c>
      <c r="U210" s="9">
        <f t="shared" si="38"/>
        <v>6.358870656975542</v>
      </c>
      <c r="V210">
        <f t="shared" si="39"/>
        <v>0.46990003098002986</v>
      </c>
      <c r="W210">
        <f t="shared" si="33"/>
        <v>2</v>
      </c>
      <c r="X210" t="str">
        <f t="shared" si="34"/>
        <v>026-019</v>
      </c>
      <c r="Y210" t="str">
        <f t="shared" si="40"/>
        <v>015-007</v>
      </c>
    </row>
    <row r="211" spans="1:25" x14ac:dyDescent="0.35">
      <c r="A211">
        <v>201</v>
      </c>
      <c r="B211" t="s">
        <v>332</v>
      </c>
      <c r="C211">
        <v>7</v>
      </c>
      <c r="D211">
        <v>45</v>
      </c>
      <c r="E211" t="s">
        <v>205</v>
      </c>
      <c r="F211" t="s">
        <v>333</v>
      </c>
      <c r="G211">
        <v>263</v>
      </c>
      <c r="H211">
        <v>104</v>
      </c>
      <c r="I211">
        <v>6</v>
      </c>
      <c r="J211">
        <v>31</v>
      </c>
      <c r="K211">
        <v>705</v>
      </c>
      <c r="L211" s="7">
        <f t="shared" si="35"/>
        <v>0.57304964539007097</v>
      </c>
      <c r="M211" s="8">
        <f t="shared" si="32"/>
        <v>-0.89095130806705292</v>
      </c>
      <c r="N211">
        <f t="shared" si="32"/>
        <v>-0.67769353278265076</v>
      </c>
      <c r="O211">
        <f t="shared" si="32"/>
        <v>-0.90253170305914565</v>
      </c>
      <c r="P211">
        <f t="shared" si="32"/>
        <v>-0.4161374447787074</v>
      </c>
      <c r="Q211">
        <f t="shared" si="32"/>
        <v>-0.89908478593606178</v>
      </c>
      <c r="R211" s="9">
        <f t="shared" si="32"/>
        <v>-0.4929165546493019</v>
      </c>
      <c r="S211">
        <f t="shared" si="36"/>
        <v>19.15353566647163</v>
      </c>
      <c r="T211">
        <f t="shared" si="37"/>
        <v>2.6789518993974775</v>
      </c>
      <c r="U211" s="9">
        <f t="shared" si="38"/>
        <v>0.93650487855109166</v>
      </c>
      <c r="V211">
        <f t="shared" si="39"/>
        <v>0.93650487855109166</v>
      </c>
      <c r="W211">
        <f t="shared" si="33"/>
        <v>3</v>
      </c>
      <c r="X211" t="str">
        <f t="shared" si="34"/>
        <v>026-020</v>
      </c>
      <c r="Y211" t="str">
        <f t="shared" si="40"/>
        <v>027-004</v>
      </c>
    </row>
    <row r="212" spans="1:25" x14ac:dyDescent="0.35">
      <c r="A212">
        <v>202</v>
      </c>
      <c r="B212" t="s">
        <v>332</v>
      </c>
      <c r="C212">
        <v>3</v>
      </c>
      <c r="D212">
        <v>45</v>
      </c>
      <c r="E212" t="s">
        <v>206</v>
      </c>
      <c r="F212" t="s">
        <v>333</v>
      </c>
      <c r="G212">
        <v>346</v>
      </c>
      <c r="H212">
        <v>133</v>
      </c>
      <c r="I212">
        <v>16</v>
      </c>
      <c r="J212">
        <v>80</v>
      </c>
      <c r="K212">
        <v>873</v>
      </c>
      <c r="L212" s="7">
        <f t="shared" si="35"/>
        <v>0.65864833906071019</v>
      </c>
      <c r="M212" s="8">
        <f t="shared" si="32"/>
        <v>-0.58404031905147025</v>
      </c>
      <c r="N212">
        <f t="shared" si="32"/>
        <v>-0.51967855830468601</v>
      </c>
      <c r="O212">
        <f t="shared" si="32"/>
        <v>-0.64849082810145531</v>
      </c>
      <c r="P212">
        <f t="shared" si="32"/>
        <v>1.2792719650725211</v>
      </c>
      <c r="Q212">
        <f t="shared" si="32"/>
        <v>-0.65334074278336807</v>
      </c>
      <c r="R212" s="9">
        <f t="shared" si="32"/>
        <v>0.41076859396433069</v>
      </c>
      <c r="S212">
        <f t="shared" si="36"/>
        <v>15.534263638985808</v>
      </c>
      <c r="T212">
        <f t="shared" si="37"/>
        <v>2.3605923244343678</v>
      </c>
      <c r="U212" s="9">
        <f t="shared" si="38"/>
        <v>6.7842475344768971</v>
      </c>
      <c r="V212">
        <f t="shared" si="39"/>
        <v>2.3605923244343678</v>
      </c>
      <c r="W212">
        <f t="shared" si="33"/>
        <v>2</v>
      </c>
      <c r="X212" t="str">
        <f t="shared" si="34"/>
        <v>026-021</v>
      </c>
      <c r="Y212" t="str">
        <f t="shared" si="40"/>
        <v>015-007</v>
      </c>
    </row>
    <row r="213" spans="1:25" x14ac:dyDescent="0.35">
      <c r="A213">
        <v>203</v>
      </c>
      <c r="B213" t="s">
        <v>332</v>
      </c>
      <c r="C213">
        <v>2</v>
      </c>
      <c r="D213">
        <v>45</v>
      </c>
      <c r="E213" t="s">
        <v>207</v>
      </c>
      <c r="F213" t="s">
        <v>333</v>
      </c>
      <c r="G213">
        <v>250</v>
      </c>
      <c r="H213">
        <v>146</v>
      </c>
      <c r="I213">
        <v>12</v>
      </c>
      <c r="J213">
        <v>6</v>
      </c>
      <c r="K213">
        <v>686</v>
      </c>
      <c r="L213" s="7">
        <f t="shared" si="35"/>
        <v>0.60349854227405253</v>
      </c>
      <c r="M213" s="8">
        <f t="shared" si="32"/>
        <v>-0.93902170393696349</v>
      </c>
      <c r="N213">
        <f t="shared" si="32"/>
        <v>-0.44884425940077072</v>
      </c>
      <c r="O213">
        <f t="shared" si="32"/>
        <v>-0.75010717808453142</v>
      </c>
      <c r="P213">
        <f t="shared" si="32"/>
        <v>-1.2811422457232116</v>
      </c>
      <c r="Q213">
        <f t="shared" si="32"/>
        <v>-0.92687726700690209</v>
      </c>
      <c r="R213" s="9">
        <f t="shared" si="32"/>
        <v>-0.17146052856090085</v>
      </c>
      <c r="S213">
        <f t="shared" si="36"/>
        <v>19.213969338857027</v>
      </c>
      <c r="T213">
        <f t="shared" si="37"/>
        <v>4.333324046625318</v>
      </c>
      <c r="U213" s="9">
        <f t="shared" si="38"/>
        <v>0.17918710594509421</v>
      </c>
      <c r="V213">
        <f t="shared" si="39"/>
        <v>0.17918710594509421</v>
      </c>
      <c r="W213">
        <f t="shared" si="33"/>
        <v>3</v>
      </c>
      <c r="X213" t="str">
        <f t="shared" si="34"/>
        <v>026-022</v>
      </c>
      <c r="Y213" t="str">
        <f t="shared" si="40"/>
        <v>027-004</v>
      </c>
    </row>
    <row r="214" spans="1:25" x14ac:dyDescent="0.35">
      <c r="A214">
        <v>204</v>
      </c>
      <c r="B214" t="s">
        <v>332</v>
      </c>
      <c r="C214">
        <v>2</v>
      </c>
      <c r="D214">
        <v>45</v>
      </c>
      <c r="E214" t="s">
        <v>208</v>
      </c>
      <c r="F214" t="s">
        <v>333</v>
      </c>
      <c r="G214">
        <v>407</v>
      </c>
      <c r="H214">
        <v>206</v>
      </c>
      <c r="I214">
        <v>16</v>
      </c>
      <c r="J214">
        <v>23</v>
      </c>
      <c r="K214">
        <v>1097</v>
      </c>
      <c r="L214" s="7">
        <f t="shared" si="35"/>
        <v>0.5943482224247949</v>
      </c>
      <c r="M214" s="8">
        <f t="shared" si="32"/>
        <v>-0.3584792307388131</v>
      </c>
      <c r="N214">
        <f t="shared" si="32"/>
        <v>-0.12191672599808491</v>
      </c>
      <c r="O214">
        <f t="shared" si="32"/>
        <v>-0.64849082810145531</v>
      </c>
      <c r="P214">
        <f t="shared" si="32"/>
        <v>-0.69293898108094876</v>
      </c>
      <c r="Q214">
        <f t="shared" si="32"/>
        <v>-0.32568201857977658</v>
      </c>
      <c r="R214" s="9">
        <f t="shared" si="32"/>
        <v>-0.26806256532393341</v>
      </c>
      <c r="S214">
        <f t="shared" si="36"/>
        <v>11.823242123439314</v>
      </c>
      <c r="T214">
        <f t="shared" si="37"/>
        <v>1.2913621671217048</v>
      </c>
      <c r="U214" s="9">
        <f t="shared" si="38"/>
        <v>1.6421583794371402</v>
      </c>
      <c r="V214">
        <f t="shared" si="39"/>
        <v>1.2913621671217048</v>
      </c>
      <c r="W214">
        <f t="shared" si="33"/>
        <v>2</v>
      </c>
      <c r="X214" t="str">
        <f t="shared" si="34"/>
        <v>026-023</v>
      </c>
      <c r="Y214" t="str">
        <f t="shared" si="40"/>
        <v>015-007</v>
      </c>
    </row>
    <row r="215" spans="1:25" x14ac:dyDescent="0.35">
      <c r="A215">
        <v>205</v>
      </c>
      <c r="B215" t="s">
        <v>332</v>
      </c>
      <c r="C215">
        <v>2</v>
      </c>
      <c r="D215">
        <v>45</v>
      </c>
      <c r="E215" t="s">
        <v>209</v>
      </c>
      <c r="F215" t="s">
        <v>333</v>
      </c>
      <c r="G215">
        <v>600</v>
      </c>
      <c r="H215">
        <v>487</v>
      </c>
      <c r="I215">
        <v>36</v>
      </c>
      <c r="J215">
        <v>70</v>
      </c>
      <c r="K215">
        <v>1957</v>
      </c>
      <c r="L215" s="7">
        <f t="shared" si="35"/>
        <v>0.60960654062340314</v>
      </c>
      <c r="M215" s="8">
        <f t="shared" si="32"/>
        <v>0.35518126179139725</v>
      </c>
      <c r="N215">
        <f t="shared" si="32"/>
        <v>1.4091938887711601</v>
      </c>
      <c r="O215">
        <f t="shared" si="32"/>
        <v>-0.1404090781860747</v>
      </c>
      <c r="P215">
        <f t="shared" si="32"/>
        <v>0.9332700446947193</v>
      </c>
      <c r="Q215">
        <f t="shared" si="32"/>
        <v>0.93229344041615514</v>
      </c>
      <c r="R215" s="9">
        <f t="shared" si="32"/>
        <v>-0.106976981448569</v>
      </c>
      <c r="S215">
        <f t="shared" si="36"/>
        <v>3.2342135789834403</v>
      </c>
      <c r="T215">
        <f t="shared" si="37"/>
        <v>3.6896255491375909</v>
      </c>
      <c r="U215" s="9">
        <f t="shared" si="38"/>
        <v>15.38437275577833</v>
      </c>
      <c r="V215">
        <f t="shared" si="39"/>
        <v>3.2342135789834403</v>
      </c>
      <c r="W215">
        <f t="shared" si="33"/>
        <v>1</v>
      </c>
      <c r="X215" t="str">
        <f t="shared" si="34"/>
        <v>026-024</v>
      </c>
      <c r="Y215" t="str">
        <f t="shared" si="40"/>
        <v>027-032</v>
      </c>
    </row>
    <row r="216" spans="1:25" x14ac:dyDescent="0.35">
      <c r="A216">
        <v>206</v>
      </c>
      <c r="B216" t="s">
        <v>332</v>
      </c>
      <c r="C216">
        <v>2</v>
      </c>
      <c r="D216">
        <v>45</v>
      </c>
      <c r="E216" t="s">
        <v>210</v>
      </c>
      <c r="F216" t="s">
        <v>333</v>
      </c>
      <c r="G216">
        <v>480</v>
      </c>
      <c r="H216">
        <v>254</v>
      </c>
      <c r="I216">
        <v>57</v>
      </c>
      <c r="J216">
        <v>60</v>
      </c>
      <c r="K216">
        <v>1464</v>
      </c>
      <c r="L216" s="7">
        <f t="shared" si="35"/>
        <v>0.58128415300546443</v>
      </c>
      <c r="M216" s="8">
        <f t="shared" si="32"/>
        <v>-8.8545469315469277E-2</v>
      </c>
      <c r="N216">
        <f t="shared" si="32"/>
        <v>0.13962530072406373</v>
      </c>
      <c r="O216">
        <f t="shared" si="32"/>
        <v>0.39307675922507496</v>
      </c>
      <c r="P216">
        <f t="shared" ref="P216:R279" si="41">STANDARDIZE(J216,J$7,J$8)</f>
        <v>0.58726812431691755</v>
      </c>
      <c r="Q216">
        <f t="shared" si="41"/>
        <v>0.21115169473592918</v>
      </c>
      <c r="R216" s="9">
        <f t="shared" si="41"/>
        <v>-0.40598295883054503</v>
      </c>
      <c r="S216">
        <f t="shared" si="36"/>
        <v>6.4835592752110189</v>
      </c>
      <c r="T216">
        <f t="shared" si="37"/>
        <v>0.59560306625844595</v>
      </c>
      <c r="U216" s="9">
        <f t="shared" si="38"/>
        <v>7.6566656113984939</v>
      </c>
      <c r="V216">
        <f t="shared" si="39"/>
        <v>0.59560306625844595</v>
      </c>
      <c r="W216">
        <f t="shared" si="33"/>
        <v>2</v>
      </c>
      <c r="X216" t="str">
        <f t="shared" si="34"/>
        <v>026-025</v>
      </c>
      <c r="Y216" t="str">
        <f t="shared" si="40"/>
        <v>015-007</v>
      </c>
    </row>
    <row r="217" spans="1:25" x14ac:dyDescent="0.35">
      <c r="A217">
        <v>207</v>
      </c>
      <c r="B217" t="s">
        <v>332</v>
      </c>
      <c r="C217">
        <v>2</v>
      </c>
      <c r="D217">
        <v>45</v>
      </c>
      <c r="E217" t="s">
        <v>211</v>
      </c>
      <c r="F217" t="s">
        <v>333</v>
      </c>
      <c r="G217">
        <v>523</v>
      </c>
      <c r="H217">
        <v>356</v>
      </c>
      <c r="I217">
        <v>26</v>
      </c>
      <c r="J217">
        <v>32</v>
      </c>
      <c r="K217">
        <v>1583</v>
      </c>
      <c r="L217" s="7">
        <f t="shared" si="35"/>
        <v>0.59191408717624761</v>
      </c>
      <c r="M217" s="8">
        <f t="shared" ref="M217:R280" si="42">STANDARDIZE(G217,G$7,G$8)</f>
        <v>7.0456609331157896E-2</v>
      </c>
      <c r="N217">
        <f t="shared" si="42"/>
        <v>0.69540210750862963</v>
      </c>
      <c r="O217">
        <f t="shared" si="42"/>
        <v>-0.39444995314376502</v>
      </c>
      <c r="P217">
        <f t="shared" si="41"/>
        <v>-0.3815372527409272</v>
      </c>
      <c r="Q217">
        <f t="shared" si="41"/>
        <v>0.38522039196908714</v>
      </c>
      <c r="R217" s="9">
        <f t="shared" si="41"/>
        <v>-0.29376029246791258</v>
      </c>
      <c r="S217">
        <f t="shared" si="36"/>
        <v>5.6220027375595567</v>
      </c>
      <c r="T217">
        <f t="shared" si="37"/>
        <v>1.2509584839030528</v>
      </c>
      <c r="U217" s="9">
        <f t="shared" si="38"/>
        <v>6.1473603958605771</v>
      </c>
      <c r="V217">
        <f t="shared" si="39"/>
        <v>1.2509584839030528</v>
      </c>
      <c r="W217">
        <f t="shared" si="33"/>
        <v>2</v>
      </c>
      <c r="X217" t="str">
        <f t="shared" si="34"/>
        <v>026-026</v>
      </c>
      <c r="Y217" t="str">
        <f t="shared" si="40"/>
        <v>015-007</v>
      </c>
    </row>
    <row r="218" spans="1:25" x14ac:dyDescent="0.35">
      <c r="A218">
        <v>208</v>
      </c>
      <c r="B218" t="s">
        <v>332</v>
      </c>
      <c r="C218">
        <v>2</v>
      </c>
      <c r="D218">
        <v>45</v>
      </c>
      <c r="E218" t="s">
        <v>212</v>
      </c>
      <c r="F218" t="s">
        <v>333</v>
      </c>
      <c r="G218">
        <v>421</v>
      </c>
      <c r="H218">
        <v>361</v>
      </c>
      <c r="I218">
        <v>32</v>
      </c>
      <c r="J218">
        <v>52</v>
      </c>
      <c r="K218">
        <v>1326</v>
      </c>
      <c r="L218" s="7">
        <f t="shared" si="35"/>
        <v>0.65309200603318251</v>
      </c>
      <c r="M218" s="8">
        <f t="shared" si="42"/>
        <v>-0.30671111210967866</v>
      </c>
      <c r="N218">
        <f t="shared" si="42"/>
        <v>0.72264606862552005</v>
      </c>
      <c r="O218">
        <f t="shared" si="42"/>
        <v>-0.24202542816915085</v>
      </c>
      <c r="P218">
        <f t="shared" si="41"/>
        <v>0.31046658801467619</v>
      </c>
      <c r="Q218">
        <f t="shared" si="41"/>
        <v>9.2905164319308231E-3</v>
      </c>
      <c r="R218" s="9">
        <f t="shared" si="41"/>
        <v>0.35210910487156116</v>
      </c>
      <c r="S218">
        <f t="shared" si="36"/>
        <v>6.5225227059059927</v>
      </c>
      <c r="T218">
        <f t="shared" si="37"/>
        <v>0.94445134561708266</v>
      </c>
      <c r="U218" s="9">
        <f t="shared" si="38"/>
        <v>6.51785447319374</v>
      </c>
      <c r="V218">
        <f t="shared" si="39"/>
        <v>0.94445134561708266</v>
      </c>
      <c r="W218">
        <f t="shared" si="33"/>
        <v>2</v>
      </c>
      <c r="X218" t="str">
        <f t="shared" si="34"/>
        <v>026-027</v>
      </c>
      <c r="Y218" t="str">
        <f t="shared" si="40"/>
        <v>015-007</v>
      </c>
    </row>
    <row r="219" spans="1:25" x14ac:dyDescent="0.35">
      <c r="A219">
        <v>209</v>
      </c>
      <c r="B219" t="s">
        <v>332</v>
      </c>
      <c r="C219">
        <v>2</v>
      </c>
      <c r="D219">
        <v>45</v>
      </c>
      <c r="E219" t="s">
        <v>213</v>
      </c>
      <c r="F219" t="s">
        <v>333</v>
      </c>
      <c r="G219">
        <v>283</v>
      </c>
      <c r="H219">
        <v>350</v>
      </c>
      <c r="I219">
        <v>19</v>
      </c>
      <c r="J219">
        <v>10</v>
      </c>
      <c r="K219">
        <v>1097</v>
      </c>
      <c r="L219" s="7">
        <f t="shared" si="35"/>
        <v>0.60346399270738382</v>
      </c>
      <c r="M219" s="8">
        <f t="shared" si="42"/>
        <v>-0.81699685288257518</v>
      </c>
      <c r="N219">
        <f t="shared" si="42"/>
        <v>0.66270935416836096</v>
      </c>
      <c r="O219">
        <f t="shared" si="42"/>
        <v>-0.57227856561414825</v>
      </c>
      <c r="P219">
        <f t="shared" si="41"/>
        <v>-1.142741477572091</v>
      </c>
      <c r="Q219">
        <f t="shared" si="41"/>
        <v>-0.32568201857977658</v>
      </c>
      <c r="R219" s="9">
        <f t="shared" si="41"/>
        <v>-0.17182527630354374</v>
      </c>
      <c r="S219">
        <f t="shared" si="36"/>
        <v>12.352805881543574</v>
      </c>
      <c r="T219">
        <f t="shared" si="37"/>
        <v>3.1532287502895056</v>
      </c>
      <c r="U219" s="9">
        <f t="shared" si="38"/>
        <v>2.7494921290334799</v>
      </c>
      <c r="V219">
        <f t="shared" si="39"/>
        <v>2.7494921290334799</v>
      </c>
      <c r="W219">
        <f t="shared" si="33"/>
        <v>3</v>
      </c>
      <c r="X219" t="str">
        <f t="shared" si="34"/>
        <v>026-028</v>
      </c>
      <c r="Y219" t="str">
        <f t="shared" si="40"/>
        <v>027-004</v>
      </c>
    </row>
    <row r="220" spans="1:25" x14ac:dyDescent="0.35">
      <c r="A220">
        <v>210</v>
      </c>
      <c r="B220" t="s">
        <v>332</v>
      </c>
      <c r="C220">
        <v>2</v>
      </c>
      <c r="D220">
        <v>45</v>
      </c>
      <c r="E220" t="s">
        <v>214</v>
      </c>
      <c r="F220" t="s">
        <v>333</v>
      </c>
      <c r="G220">
        <v>1139</v>
      </c>
      <c r="H220">
        <v>1056</v>
      </c>
      <c r="I220">
        <v>72</v>
      </c>
      <c r="J220">
        <v>42</v>
      </c>
      <c r="K220">
        <v>3875</v>
      </c>
      <c r="L220" s="7">
        <f t="shared" si="35"/>
        <v>0.59587096774193549</v>
      </c>
      <c r="M220" s="8">
        <f t="shared" si="42"/>
        <v>2.348253829013073</v>
      </c>
      <c r="N220">
        <f t="shared" si="42"/>
        <v>4.5095566638732976</v>
      </c>
      <c r="O220">
        <f t="shared" si="42"/>
        <v>0.77413807166161042</v>
      </c>
      <c r="P220">
        <f t="shared" si="41"/>
        <v>-3.5535332363125498E-2</v>
      </c>
      <c r="Q220">
        <f t="shared" si="41"/>
        <v>3.7378712664094076</v>
      </c>
      <c r="R220" s="9">
        <f t="shared" si="41"/>
        <v>-0.25198659185737915</v>
      </c>
      <c r="S220">
        <f t="shared" si="36"/>
        <v>16.304202433124704</v>
      </c>
      <c r="T220">
        <f t="shared" si="37"/>
        <v>42.322109787922884</v>
      </c>
      <c r="U220" s="9">
        <f t="shared" si="38"/>
        <v>65.444577667456187</v>
      </c>
      <c r="V220">
        <f t="shared" si="39"/>
        <v>16.304202433124704</v>
      </c>
      <c r="W220">
        <f t="shared" si="33"/>
        <v>1</v>
      </c>
      <c r="X220" t="str">
        <f t="shared" si="34"/>
        <v>026-029</v>
      </c>
      <c r="Y220" t="str">
        <f t="shared" si="40"/>
        <v>027-032</v>
      </c>
    </row>
    <row r="221" spans="1:25" x14ac:dyDescent="0.35">
      <c r="A221">
        <v>211</v>
      </c>
      <c r="B221" t="s">
        <v>332</v>
      </c>
      <c r="C221">
        <v>2</v>
      </c>
      <c r="D221">
        <v>45</v>
      </c>
      <c r="E221" t="s">
        <v>215</v>
      </c>
      <c r="F221" t="s">
        <v>333</v>
      </c>
      <c r="G221">
        <v>365</v>
      </c>
      <c r="H221">
        <v>166</v>
      </c>
      <c r="I221">
        <v>10</v>
      </c>
      <c r="J221">
        <v>12</v>
      </c>
      <c r="K221">
        <v>857</v>
      </c>
      <c r="L221" s="7">
        <f t="shared" si="35"/>
        <v>0.64527421236872817</v>
      </c>
      <c r="M221" s="8">
        <f t="shared" si="42"/>
        <v>-0.51378358662621637</v>
      </c>
      <c r="N221">
        <f t="shared" si="42"/>
        <v>-0.3398684149332088</v>
      </c>
      <c r="O221">
        <f t="shared" si="42"/>
        <v>-0.80091535307606954</v>
      </c>
      <c r="P221">
        <f t="shared" si="41"/>
        <v>-1.0735410934965306</v>
      </c>
      <c r="Q221">
        <f t="shared" si="41"/>
        <v>-0.67674493736933894</v>
      </c>
      <c r="R221" s="9">
        <f t="shared" si="41"/>
        <v>0.26957485432941292</v>
      </c>
      <c r="S221">
        <f t="shared" si="36"/>
        <v>15.182064716627934</v>
      </c>
      <c r="T221">
        <f t="shared" si="37"/>
        <v>3.1371005833551728</v>
      </c>
      <c r="U221" s="9">
        <f t="shared" si="38"/>
        <v>0.67705613147191679</v>
      </c>
      <c r="V221">
        <f t="shared" si="39"/>
        <v>0.67705613147191679</v>
      </c>
      <c r="W221">
        <f t="shared" si="33"/>
        <v>3</v>
      </c>
      <c r="X221" t="str">
        <f t="shared" si="34"/>
        <v>026-030</v>
      </c>
      <c r="Y221" t="str">
        <f t="shared" si="40"/>
        <v>027-004</v>
      </c>
    </row>
    <row r="222" spans="1:25" x14ac:dyDescent="0.35">
      <c r="A222">
        <v>212</v>
      </c>
      <c r="B222" t="s">
        <v>332</v>
      </c>
      <c r="C222">
        <v>2</v>
      </c>
      <c r="D222">
        <v>45</v>
      </c>
      <c r="E222" t="s">
        <v>216</v>
      </c>
      <c r="F222" t="s">
        <v>333</v>
      </c>
      <c r="G222">
        <v>317</v>
      </c>
      <c r="H222">
        <v>130</v>
      </c>
      <c r="I222">
        <v>11</v>
      </c>
      <c r="J222">
        <v>12</v>
      </c>
      <c r="K222">
        <v>707</v>
      </c>
      <c r="L222" s="7">
        <f t="shared" si="35"/>
        <v>0.66478076379066475</v>
      </c>
      <c r="M222" s="8">
        <f t="shared" si="42"/>
        <v>-0.69127427906896299</v>
      </c>
      <c r="N222">
        <f t="shared" si="42"/>
        <v>-0.53602493497482029</v>
      </c>
      <c r="O222">
        <f t="shared" si="42"/>
        <v>-0.77551126558030048</v>
      </c>
      <c r="P222">
        <f t="shared" si="41"/>
        <v>-1.0735410934965306</v>
      </c>
      <c r="Q222">
        <f t="shared" si="41"/>
        <v>-0.89615926161281534</v>
      </c>
      <c r="R222" s="9">
        <f t="shared" si="41"/>
        <v>0.47551001600955711</v>
      </c>
      <c r="S222">
        <f t="shared" si="36"/>
        <v>17.470230083927056</v>
      </c>
      <c r="T222">
        <f t="shared" si="37"/>
        <v>4.016372235324007</v>
      </c>
      <c r="U222" s="9">
        <f t="shared" si="38"/>
        <v>0.46754610978667333</v>
      </c>
      <c r="V222">
        <f t="shared" si="39"/>
        <v>0.46754610978667333</v>
      </c>
      <c r="W222">
        <f t="shared" si="33"/>
        <v>3</v>
      </c>
      <c r="X222" t="str">
        <f t="shared" si="34"/>
        <v>026-031</v>
      </c>
      <c r="Y222" t="str">
        <f t="shared" si="40"/>
        <v>027-004</v>
      </c>
    </row>
    <row r="223" spans="1:25" x14ac:dyDescent="0.35">
      <c r="A223">
        <v>213</v>
      </c>
      <c r="B223" t="s">
        <v>332</v>
      </c>
      <c r="C223">
        <v>2</v>
      </c>
      <c r="D223">
        <v>45</v>
      </c>
      <c r="E223" t="s">
        <v>217</v>
      </c>
      <c r="F223" t="s">
        <v>333</v>
      </c>
      <c r="G223">
        <v>647</v>
      </c>
      <c r="H223">
        <v>335</v>
      </c>
      <c r="I223">
        <v>19</v>
      </c>
      <c r="J223">
        <v>13</v>
      </c>
      <c r="K223">
        <v>1677</v>
      </c>
      <c r="L223" s="7">
        <f t="shared" si="35"/>
        <v>0.60465116279069764</v>
      </c>
      <c r="M223" s="8">
        <f t="shared" si="42"/>
        <v>0.52897423147491995</v>
      </c>
      <c r="N223">
        <f t="shared" si="42"/>
        <v>0.58097747081768958</v>
      </c>
      <c r="O223">
        <f t="shared" si="42"/>
        <v>-0.57227856561414825</v>
      </c>
      <c r="P223">
        <f t="shared" si="41"/>
        <v>-1.0389409014587505</v>
      </c>
      <c r="Q223">
        <f t="shared" si="41"/>
        <v>0.52272003516166576</v>
      </c>
      <c r="R223" s="9">
        <f t="shared" si="41"/>
        <v>-0.1592920479660056</v>
      </c>
      <c r="S223">
        <f t="shared" si="36"/>
        <v>5.896035814390622</v>
      </c>
      <c r="T223">
        <f t="shared" si="37"/>
        <v>3.1298526904210089</v>
      </c>
      <c r="U223" s="9">
        <f t="shared" si="38"/>
        <v>6.5791812950719288</v>
      </c>
      <c r="V223">
        <f t="shared" si="39"/>
        <v>3.1298526904210089</v>
      </c>
      <c r="W223">
        <f t="shared" si="33"/>
        <v>2</v>
      </c>
      <c r="X223" t="str">
        <f t="shared" si="34"/>
        <v>026-032</v>
      </c>
      <c r="Y223" t="str">
        <f t="shared" si="40"/>
        <v>015-007</v>
      </c>
    </row>
    <row r="224" spans="1:25" x14ac:dyDescent="0.35">
      <c r="A224">
        <v>214</v>
      </c>
      <c r="B224" t="s">
        <v>332</v>
      </c>
      <c r="C224">
        <v>2</v>
      </c>
      <c r="D224">
        <v>45</v>
      </c>
      <c r="E224" t="s">
        <v>218</v>
      </c>
      <c r="F224" t="s">
        <v>333</v>
      </c>
      <c r="G224">
        <v>519</v>
      </c>
      <c r="H224">
        <v>323</v>
      </c>
      <c r="I224">
        <v>13</v>
      </c>
      <c r="J224">
        <v>24</v>
      </c>
      <c r="K224">
        <v>1449</v>
      </c>
      <c r="L224" s="7">
        <f t="shared" si="35"/>
        <v>0.60662525879917184</v>
      </c>
      <c r="M224" s="8">
        <f t="shared" si="42"/>
        <v>5.5665718294262347E-2</v>
      </c>
      <c r="N224">
        <f t="shared" si="42"/>
        <v>0.51559196413715236</v>
      </c>
      <c r="O224">
        <f t="shared" si="42"/>
        <v>-0.72470309058876248</v>
      </c>
      <c r="P224">
        <f t="shared" si="41"/>
        <v>-0.65833878904316856</v>
      </c>
      <c r="Q224">
        <f t="shared" si="41"/>
        <v>0.18921026231158153</v>
      </c>
      <c r="R224" s="9">
        <f t="shared" si="41"/>
        <v>-0.13845106116707392</v>
      </c>
      <c r="S224">
        <f t="shared" si="36"/>
        <v>7.4458137410991476</v>
      </c>
      <c r="T224">
        <f t="shared" si="37"/>
        <v>1.5797186028194674</v>
      </c>
      <c r="U224" s="9">
        <f t="shared" si="38"/>
        <v>4.5864314315392569</v>
      </c>
      <c r="V224">
        <f t="shared" si="39"/>
        <v>1.5797186028194674</v>
      </c>
      <c r="W224">
        <f t="shared" si="33"/>
        <v>2</v>
      </c>
      <c r="X224" t="str">
        <f t="shared" si="34"/>
        <v>026-033</v>
      </c>
      <c r="Y224" t="str">
        <f t="shared" si="40"/>
        <v>015-007</v>
      </c>
    </row>
    <row r="225" spans="1:25" x14ac:dyDescent="0.35">
      <c r="A225">
        <v>215</v>
      </c>
      <c r="B225" t="s">
        <v>332</v>
      </c>
      <c r="C225">
        <v>2</v>
      </c>
      <c r="D225">
        <v>45</v>
      </c>
      <c r="E225" t="s">
        <v>219</v>
      </c>
      <c r="F225" t="s">
        <v>333</v>
      </c>
      <c r="G225">
        <v>727</v>
      </c>
      <c r="H225">
        <v>493</v>
      </c>
      <c r="I225">
        <v>40</v>
      </c>
      <c r="J225">
        <v>70</v>
      </c>
      <c r="K225">
        <v>2022</v>
      </c>
      <c r="L225" s="7">
        <f t="shared" si="35"/>
        <v>0.65776458951533134</v>
      </c>
      <c r="M225" s="8">
        <f t="shared" si="42"/>
        <v>0.82479205221283103</v>
      </c>
      <c r="N225">
        <f t="shared" si="42"/>
        <v>1.4418866421114289</v>
      </c>
      <c r="O225">
        <f t="shared" si="42"/>
        <v>-3.8792728202998596E-2</v>
      </c>
      <c r="P225">
        <f t="shared" si="41"/>
        <v>0.9332700446947193</v>
      </c>
      <c r="Q225">
        <f t="shared" si="41"/>
        <v>1.0273729809216616</v>
      </c>
      <c r="R225" s="9">
        <f t="shared" si="41"/>
        <v>0.40143864621622799</v>
      </c>
      <c r="S225">
        <f t="shared" si="36"/>
        <v>1.8938869480927014</v>
      </c>
      <c r="T225">
        <f t="shared" si="37"/>
        <v>5.1707793628419054</v>
      </c>
      <c r="U225" s="9">
        <f t="shared" si="38"/>
        <v>17.64675351088043</v>
      </c>
      <c r="V225">
        <f t="shared" si="39"/>
        <v>1.8938869480927014</v>
      </c>
      <c r="W225">
        <f t="shared" si="33"/>
        <v>1</v>
      </c>
      <c r="X225" t="str">
        <f t="shared" si="34"/>
        <v>027-001</v>
      </c>
      <c r="Y225" t="str">
        <f t="shared" si="40"/>
        <v>027-032</v>
      </c>
    </row>
    <row r="226" spans="1:25" x14ac:dyDescent="0.35">
      <c r="A226">
        <v>216</v>
      </c>
      <c r="B226" t="s">
        <v>332</v>
      </c>
      <c r="C226">
        <v>3</v>
      </c>
      <c r="D226">
        <v>45</v>
      </c>
      <c r="E226" t="s">
        <v>220</v>
      </c>
      <c r="F226" t="s">
        <v>333</v>
      </c>
      <c r="G226">
        <v>343</v>
      </c>
      <c r="H226">
        <v>106</v>
      </c>
      <c r="I226">
        <v>21</v>
      </c>
      <c r="J226">
        <v>8</v>
      </c>
      <c r="K226">
        <v>569</v>
      </c>
      <c r="L226" s="7">
        <f t="shared" si="35"/>
        <v>0.84007029876977157</v>
      </c>
      <c r="M226" s="8">
        <f t="shared" si="42"/>
        <v>-0.59513348732914195</v>
      </c>
      <c r="N226">
        <f t="shared" si="42"/>
        <v>-0.66679594833589462</v>
      </c>
      <c r="O226">
        <f t="shared" si="42"/>
        <v>-0.52147039062261014</v>
      </c>
      <c r="P226">
        <f t="shared" si="41"/>
        <v>-1.2119418616476514</v>
      </c>
      <c r="Q226">
        <f t="shared" si="41"/>
        <v>-1.0980204399168136</v>
      </c>
      <c r="R226" s="9">
        <f t="shared" si="41"/>
        <v>2.326082059521279</v>
      </c>
      <c r="S226">
        <f t="shared" si="36"/>
        <v>21.665291192256351</v>
      </c>
      <c r="T226">
        <f t="shared" si="37"/>
        <v>10.868057545012292</v>
      </c>
      <c r="U226" s="9">
        <f t="shared" si="38"/>
        <v>5.8018251346973742</v>
      </c>
      <c r="V226">
        <f t="shared" si="39"/>
        <v>5.8018251346973742</v>
      </c>
      <c r="W226">
        <f t="shared" si="33"/>
        <v>3</v>
      </c>
      <c r="X226" t="str">
        <f t="shared" si="34"/>
        <v>027-002</v>
      </c>
      <c r="Y226" t="str">
        <f t="shared" si="40"/>
        <v>027-004</v>
      </c>
    </row>
    <row r="227" spans="1:25" x14ac:dyDescent="0.35">
      <c r="A227">
        <v>217</v>
      </c>
      <c r="B227" t="s">
        <v>332</v>
      </c>
      <c r="C227">
        <v>3</v>
      </c>
      <c r="D227">
        <v>45</v>
      </c>
      <c r="E227" t="s">
        <v>221</v>
      </c>
      <c r="F227" t="s">
        <v>333</v>
      </c>
      <c r="G227">
        <v>243</v>
      </c>
      <c r="H227">
        <v>158</v>
      </c>
      <c r="I227">
        <v>24</v>
      </c>
      <c r="J227">
        <v>13</v>
      </c>
      <c r="K227">
        <v>595</v>
      </c>
      <c r="L227" s="7">
        <f t="shared" si="35"/>
        <v>0.73613445378151265</v>
      </c>
      <c r="M227" s="8">
        <f t="shared" si="42"/>
        <v>-0.96490576325153077</v>
      </c>
      <c r="N227">
        <f t="shared" si="42"/>
        <v>-0.38345875272023355</v>
      </c>
      <c r="O227">
        <f t="shared" si="42"/>
        <v>-0.44525812813530308</v>
      </c>
      <c r="P227">
        <f t="shared" si="41"/>
        <v>-1.0389409014587505</v>
      </c>
      <c r="Q227">
        <f t="shared" si="41"/>
        <v>-1.0599886237146112</v>
      </c>
      <c r="R227" s="9">
        <f t="shared" si="41"/>
        <v>1.228807375798914</v>
      </c>
      <c r="S227">
        <f t="shared" si="36"/>
        <v>18.444720101768638</v>
      </c>
      <c r="T227">
        <f t="shared" si="37"/>
        <v>5.8945751890931604</v>
      </c>
      <c r="U227" s="9">
        <f t="shared" si="38"/>
        <v>1.90125025877471</v>
      </c>
      <c r="V227">
        <f t="shared" si="39"/>
        <v>1.90125025877471</v>
      </c>
      <c r="W227">
        <f t="shared" si="33"/>
        <v>3</v>
      </c>
      <c r="X227" t="str">
        <f t="shared" si="34"/>
        <v>027-003</v>
      </c>
      <c r="Y227" t="str">
        <f t="shared" si="40"/>
        <v>027-004</v>
      </c>
    </row>
    <row r="228" spans="1:25" x14ac:dyDescent="0.35">
      <c r="A228">
        <v>218</v>
      </c>
      <c r="B228" t="s">
        <v>332</v>
      </c>
      <c r="C228">
        <v>3</v>
      </c>
      <c r="D228">
        <v>45</v>
      </c>
      <c r="E228" t="s">
        <v>222</v>
      </c>
      <c r="F228" t="s">
        <v>333</v>
      </c>
      <c r="G228">
        <v>258</v>
      </c>
      <c r="H228">
        <v>80</v>
      </c>
      <c r="I228">
        <v>16</v>
      </c>
      <c r="J228">
        <v>8</v>
      </c>
      <c r="K228">
        <v>589</v>
      </c>
      <c r="L228" s="7">
        <f t="shared" si="35"/>
        <v>0.61460101867572159</v>
      </c>
      <c r="M228" s="8">
        <f t="shared" si="42"/>
        <v>-0.90943992186317235</v>
      </c>
      <c r="N228">
        <f t="shared" si="42"/>
        <v>-0.80846454614372509</v>
      </c>
      <c r="O228">
        <f t="shared" si="42"/>
        <v>-0.64849082810145531</v>
      </c>
      <c r="P228">
        <f t="shared" si="41"/>
        <v>-1.2119418616476514</v>
      </c>
      <c r="Q228">
        <f t="shared" si="41"/>
        <v>-1.0687651966843501</v>
      </c>
      <c r="R228" s="9">
        <f t="shared" si="41"/>
        <v>-5.4249124895951337E-2</v>
      </c>
      <c r="S228">
        <f t="shared" si="36"/>
        <v>20.621238691492479</v>
      </c>
      <c r="T228">
        <f t="shared" si="37"/>
        <v>4.7359001748588021</v>
      </c>
      <c r="U228" s="9">
        <f t="shared" si="38"/>
        <v>0</v>
      </c>
      <c r="V228">
        <f t="shared" si="39"/>
        <v>0</v>
      </c>
      <c r="W228">
        <f t="shared" si="33"/>
        <v>3</v>
      </c>
      <c r="X228" t="str">
        <f t="shared" si="34"/>
        <v>027-004</v>
      </c>
      <c r="Y228" t="str">
        <f t="shared" si="40"/>
        <v>027-004</v>
      </c>
    </row>
    <row r="229" spans="1:25" x14ac:dyDescent="0.35">
      <c r="A229">
        <v>219</v>
      </c>
      <c r="B229" t="s">
        <v>332</v>
      </c>
      <c r="C229">
        <v>3</v>
      </c>
      <c r="D229">
        <v>45</v>
      </c>
      <c r="E229" t="s">
        <v>223</v>
      </c>
      <c r="F229" t="s">
        <v>333</v>
      </c>
      <c r="G229">
        <v>976</v>
      </c>
      <c r="H229">
        <v>367</v>
      </c>
      <c r="I229">
        <v>55</v>
      </c>
      <c r="J229">
        <v>44</v>
      </c>
      <c r="K229">
        <v>2218</v>
      </c>
      <c r="L229" s="7">
        <f t="shared" si="35"/>
        <v>0.65013525698827768</v>
      </c>
      <c r="M229" s="8">
        <f t="shared" si="42"/>
        <v>1.745525019259579</v>
      </c>
      <c r="N229">
        <f t="shared" si="42"/>
        <v>0.75533882196578861</v>
      </c>
      <c r="O229">
        <f t="shared" si="42"/>
        <v>0.3422685842335369</v>
      </c>
      <c r="P229">
        <f t="shared" si="41"/>
        <v>3.3665051712434849E-2</v>
      </c>
      <c r="Q229">
        <f t="shared" si="41"/>
        <v>1.3140743645998043</v>
      </c>
      <c r="R229" s="9">
        <f t="shared" si="41"/>
        <v>0.3208940233618004</v>
      </c>
      <c r="S229">
        <f t="shared" si="36"/>
        <v>0.8724335361570944</v>
      </c>
      <c r="T229">
        <f t="shared" si="37"/>
        <v>6.9503953733496413</v>
      </c>
      <c r="U229" s="9">
        <f t="shared" si="38"/>
        <v>17.846117364948014</v>
      </c>
      <c r="V229">
        <f t="shared" si="39"/>
        <v>0.8724335361570944</v>
      </c>
      <c r="W229">
        <f t="shared" si="33"/>
        <v>1</v>
      </c>
      <c r="X229" t="str">
        <f t="shared" si="34"/>
        <v>027-005</v>
      </c>
      <c r="Y229" t="str">
        <f t="shared" si="40"/>
        <v>027-032</v>
      </c>
    </row>
    <row r="230" spans="1:25" x14ac:dyDescent="0.35">
      <c r="A230">
        <v>220</v>
      </c>
      <c r="B230" t="s">
        <v>332</v>
      </c>
      <c r="C230">
        <v>2</v>
      </c>
      <c r="D230">
        <v>45</v>
      </c>
      <c r="E230" t="s">
        <v>224</v>
      </c>
      <c r="F230" t="s">
        <v>333</v>
      </c>
      <c r="G230">
        <v>1058</v>
      </c>
      <c r="H230">
        <v>612</v>
      </c>
      <c r="I230">
        <v>50</v>
      </c>
      <c r="J230">
        <v>43</v>
      </c>
      <c r="K230">
        <v>2790</v>
      </c>
      <c r="L230" s="7">
        <f t="shared" si="35"/>
        <v>0.63189964157706091</v>
      </c>
      <c r="M230" s="8">
        <f t="shared" si="42"/>
        <v>2.0487382855159377</v>
      </c>
      <c r="N230">
        <f t="shared" si="42"/>
        <v>2.0902929166934223</v>
      </c>
      <c r="O230">
        <f t="shared" si="42"/>
        <v>0.21524814675469173</v>
      </c>
      <c r="P230">
        <f t="shared" si="41"/>
        <v>-9.3514032534532359E-4</v>
      </c>
      <c r="Q230">
        <f t="shared" si="41"/>
        <v>2.1507743210482611</v>
      </c>
      <c r="R230" s="9">
        <f t="shared" si="41"/>
        <v>0.12837642623170614</v>
      </c>
      <c r="S230">
        <f t="shared" si="36"/>
        <v>1.9071858328232429</v>
      </c>
      <c r="T230">
        <f t="shared" si="37"/>
        <v>14.70827433623734</v>
      </c>
      <c r="U230" s="9">
        <f t="shared" si="38"/>
        <v>29.764982228906707</v>
      </c>
      <c r="V230">
        <f t="shared" si="39"/>
        <v>1.9071858328232429</v>
      </c>
      <c r="W230">
        <f t="shared" si="33"/>
        <v>1</v>
      </c>
      <c r="X230" t="str">
        <f t="shared" si="34"/>
        <v>027-006</v>
      </c>
      <c r="Y230" t="str">
        <f t="shared" si="40"/>
        <v>027-032</v>
      </c>
    </row>
    <row r="231" spans="1:25" x14ac:dyDescent="0.35">
      <c r="A231">
        <v>221</v>
      </c>
      <c r="B231" t="s">
        <v>332</v>
      </c>
      <c r="C231">
        <v>2</v>
      </c>
      <c r="D231">
        <v>45</v>
      </c>
      <c r="E231" t="s">
        <v>225</v>
      </c>
      <c r="F231" t="s">
        <v>333</v>
      </c>
      <c r="G231">
        <v>432</v>
      </c>
      <c r="H231">
        <v>225</v>
      </c>
      <c r="I231">
        <v>49</v>
      </c>
      <c r="J231">
        <v>10</v>
      </c>
      <c r="K231">
        <v>1172</v>
      </c>
      <c r="L231" s="7">
        <f t="shared" si="35"/>
        <v>0.61092150170648463</v>
      </c>
      <c r="M231" s="8">
        <f t="shared" si="42"/>
        <v>-0.26603616175821593</v>
      </c>
      <c r="N231">
        <f t="shared" si="42"/>
        <v>-1.8389673753901076E-2</v>
      </c>
      <c r="O231">
        <f t="shared" si="42"/>
        <v>0.1898440592589227</v>
      </c>
      <c r="P231">
        <f t="shared" si="41"/>
        <v>-1.142741477572091</v>
      </c>
      <c r="Q231">
        <f t="shared" si="41"/>
        <v>-0.21597485645803835</v>
      </c>
      <c r="R231" s="9">
        <f t="shared" si="41"/>
        <v>-9.3094634057171416E-2</v>
      </c>
      <c r="S231">
        <f t="shared" si="36"/>
        <v>9.7559868628348685</v>
      </c>
      <c r="T231">
        <f t="shared" si="37"/>
        <v>2.3661007904162692</v>
      </c>
      <c r="U231" s="9">
        <f t="shared" si="38"/>
        <v>2.4745411169860385</v>
      </c>
      <c r="V231">
        <f t="shared" si="39"/>
        <v>2.3661007904162692</v>
      </c>
      <c r="W231">
        <f t="shared" si="33"/>
        <v>2</v>
      </c>
      <c r="X231" t="str">
        <f t="shared" si="34"/>
        <v>027-007</v>
      </c>
      <c r="Y231" t="str">
        <f t="shared" si="40"/>
        <v>015-007</v>
      </c>
    </row>
    <row r="232" spans="1:25" x14ac:dyDescent="0.35">
      <c r="A232">
        <v>222</v>
      </c>
      <c r="B232" t="s">
        <v>332</v>
      </c>
      <c r="C232">
        <v>2</v>
      </c>
      <c r="D232">
        <v>45</v>
      </c>
      <c r="E232" t="s">
        <v>226</v>
      </c>
      <c r="F232" t="s">
        <v>333</v>
      </c>
      <c r="G232">
        <v>970</v>
      </c>
      <c r="H232">
        <v>395</v>
      </c>
      <c r="I232">
        <v>62</v>
      </c>
      <c r="J232">
        <v>49</v>
      </c>
      <c r="K232">
        <v>2299</v>
      </c>
      <c r="L232" s="7">
        <f t="shared" si="35"/>
        <v>0.64201826881252722</v>
      </c>
      <c r="M232" s="8">
        <f t="shared" si="42"/>
        <v>1.7233386827042358</v>
      </c>
      <c r="N232">
        <f t="shared" si="42"/>
        <v>0.90790500422037534</v>
      </c>
      <c r="O232">
        <f t="shared" si="42"/>
        <v>0.52009719670392007</v>
      </c>
      <c r="P232">
        <f t="shared" si="41"/>
        <v>0.20666601190133571</v>
      </c>
      <c r="Q232">
        <f t="shared" si="41"/>
        <v>1.4325580996912815</v>
      </c>
      <c r="R232" s="9">
        <f t="shared" si="41"/>
        <v>0.23520110736798819</v>
      </c>
      <c r="S232">
        <f t="shared" si="36"/>
        <v>0.56212753165339391</v>
      </c>
      <c r="T232">
        <f t="shared" si="37"/>
        <v>7.5365531775619203</v>
      </c>
      <c r="U232" s="9">
        <f t="shared" si="38"/>
        <v>19.595893554647784</v>
      </c>
      <c r="V232">
        <f t="shared" si="39"/>
        <v>0.56212753165339391</v>
      </c>
      <c r="W232">
        <f t="shared" si="33"/>
        <v>1</v>
      </c>
      <c r="X232" t="str">
        <f t="shared" si="34"/>
        <v>027-008</v>
      </c>
      <c r="Y232" t="str">
        <f t="shared" si="40"/>
        <v>027-032</v>
      </c>
    </row>
    <row r="233" spans="1:25" x14ac:dyDescent="0.35">
      <c r="A233">
        <v>223</v>
      </c>
      <c r="B233" t="s">
        <v>332</v>
      </c>
      <c r="C233">
        <v>3</v>
      </c>
      <c r="D233">
        <v>45</v>
      </c>
      <c r="E233" t="s">
        <v>227</v>
      </c>
      <c r="F233" t="s">
        <v>333</v>
      </c>
      <c r="G233">
        <v>637</v>
      </c>
      <c r="H233">
        <v>196</v>
      </c>
      <c r="I233">
        <v>17</v>
      </c>
      <c r="J233">
        <v>31</v>
      </c>
      <c r="K233">
        <v>1313</v>
      </c>
      <c r="L233" s="7">
        <f t="shared" si="35"/>
        <v>0.67098248286367101</v>
      </c>
      <c r="M233" s="8">
        <f t="shared" si="42"/>
        <v>0.49199700388268114</v>
      </c>
      <c r="N233">
        <f t="shared" si="42"/>
        <v>-0.17640464823186588</v>
      </c>
      <c r="O233">
        <f t="shared" si="42"/>
        <v>-0.62308674060568636</v>
      </c>
      <c r="P233">
        <f t="shared" si="41"/>
        <v>-0.4161374447787074</v>
      </c>
      <c r="Q233">
        <f t="shared" si="41"/>
        <v>-9.7253916691704707E-3</v>
      </c>
      <c r="R233" s="9">
        <f t="shared" si="41"/>
        <v>0.54098299441403952</v>
      </c>
      <c r="S233">
        <f t="shared" si="36"/>
        <v>7.7957170035955787</v>
      </c>
      <c r="T233">
        <f t="shared" si="37"/>
        <v>1.8329628437097758</v>
      </c>
      <c r="U233" s="9">
        <f t="shared" si="38"/>
        <v>4.4733417934268038</v>
      </c>
      <c r="V233">
        <f t="shared" si="39"/>
        <v>1.8329628437097758</v>
      </c>
      <c r="W233">
        <f t="shared" si="33"/>
        <v>2</v>
      </c>
      <c r="X233" t="str">
        <f t="shared" si="34"/>
        <v>027-009</v>
      </c>
      <c r="Y233" t="str">
        <f t="shared" si="40"/>
        <v>015-007</v>
      </c>
    </row>
    <row r="234" spans="1:25" x14ac:dyDescent="0.35">
      <c r="A234">
        <v>224</v>
      </c>
      <c r="B234" t="s">
        <v>332</v>
      </c>
      <c r="C234">
        <v>3</v>
      </c>
      <c r="D234">
        <v>45</v>
      </c>
      <c r="E234" t="s">
        <v>228</v>
      </c>
      <c r="F234" t="s">
        <v>333</v>
      </c>
      <c r="G234">
        <v>382</v>
      </c>
      <c r="H234">
        <v>40</v>
      </c>
      <c r="I234">
        <v>23</v>
      </c>
      <c r="J234">
        <v>20</v>
      </c>
      <c r="K234">
        <v>692</v>
      </c>
      <c r="L234" s="7">
        <f t="shared" si="35"/>
        <v>0.6719653179190751</v>
      </c>
      <c r="M234" s="8">
        <f t="shared" si="42"/>
        <v>-0.45092229971941028</v>
      </c>
      <c r="N234">
        <f t="shared" si="42"/>
        <v>-1.026416235078849</v>
      </c>
      <c r="O234">
        <f t="shared" si="42"/>
        <v>-0.47066221563107213</v>
      </c>
      <c r="P234">
        <f t="shared" si="41"/>
        <v>-0.79673955719428924</v>
      </c>
      <c r="Q234">
        <f t="shared" si="41"/>
        <v>-0.91810069403716299</v>
      </c>
      <c r="R234" s="9">
        <f t="shared" si="41"/>
        <v>0.55135901074114591</v>
      </c>
      <c r="S234">
        <f t="shared" si="36"/>
        <v>17.369707932884303</v>
      </c>
      <c r="T234">
        <f t="shared" si="37"/>
        <v>3.8267709947520752</v>
      </c>
      <c r="U234" s="9">
        <f t="shared" si="38"/>
        <v>0.85121832387033203</v>
      </c>
      <c r="V234">
        <f t="shared" si="39"/>
        <v>0.85121832387033203</v>
      </c>
      <c r="W234">
        <f t="shared" si="33"/>
        <v>3</v>
      </c>
      <c r="X234" t="str">
        <f t="shared" si="34"/>
        <v>027-010</v>
      </c>
      <c r="Y234" t="str">
        <f t="shared" si="40"/>
        <v>027-004</v>
      </c>
    </row>
    <row r="235" spans="1:25" x14ac:dyDescent="0.35">
      <c r="A235">
        <v>225</v>
      </c>
      <c r="B235" t="s">
        <v>332</v>
      </c>
      <c r="C235">
        <v>3</v>
      </c>
      <c r="D235">
        <v>45</v>
      </c>
      <c r="E235" t="s">
        <v>229</v>
      </c>
      <c r="F235" t="s">
        <v>333</v>
      </c>
      <c r="G235">
        <v>1167</v>
      </c>
      <c r="H235">
        <v>276</v>
      </c>
      <c r="I235">
        <v>61</v>
      </c>
      <c r="J235">
        <v>47</v>
      </c>
      <c r="K235">
        <v>2279</v>
      </c>
      <c r="L235" s="7">
        <f t="shared" si="35"/>
        <v>0.68056164984642387</v>
      </c>
      <c r="M235" s="8">
        <f t="shared" si="42"/>
        <v>2.4517900662713417</v>
      </c>
      <c r="N235">
        <f t="shared" si="42"/>
        <v>0.25949872963838183</v>
      </c>
      <c r="O235">
        <f t="shared" si="42"/>
        <v>0.49469310920815107</v>
      </c>
      <c r="P235">
        <f t="shared" si="41"/>
        <v>0.13746562782577537</v>
      </c>
      <c r="Q235">
        <f t="shared" si="41"/>
        <v>1.4033028564588179</v>
      </c>
      <c r="R235" s="9">
        <f t="shared" si="41"/>
        <v>0.64211246925990451</v>
      </c>
      <c r="S235">
        <f t="shared" si="36"/>
        <v>2.6851918704906672</v>
      </c>
      <c r="T235">
        <f t="shared" si="37"/>
        <v>10.562367992527697</v>
      </c>
      <c r="U235" s="9">
        <f t="shared" si="38"/>
        <v>22.162222607910003</v>
      </c>
      <c r="V235">
        <f t="shared" si="39"/>
        <v>2.6851918704906672</v>
      </c>
      <c r="W235">
        <f t="shared" si="33"/>
        <v>1</v>
      </c>
      <c r="X235" t="str">
        <f t="shared" si="34"/>
        <v>027-011</v>
      </c>
      <c r="Y235" t="str">
        <f t="shared" si="40"/>
        <v>027-032</v>
      </c>
    </row>
    <row r="236" spans="1:25" x14ac:dyDescent="0.35">
      <c r="A236">
        <v>226</v>
      </c>
      <c r="B236" t="s">
        <v>332</v>
      </c>
      <c r="C236">
        <v>3</v>
      </c>
      <c r="D236">
        <v>43</v>
      </c>
      <c r="E236" t="s">
        <v>230</v>
      </c>
      <c r="F236" t="s">
        <v>333</v>
      </c>
      <c r="G236">
        <v>271</v>
      </c>
      <c r="H236">
        <v>73</v>
      </c>
      <c r="I236">
        <v>14</v>
      </c>
      <c r="J236">
        <v>16</v>
      </c>
      <c r="K236">
        <v>541</v>
      </c>
      <c r="L236" s="7">
        <f t="shared" si="35"/>
        <v>0.69131238447319776</v>
      </c>
      <c r="M236" s="8">
        <f t="shared" si="42"/>
        <v>-0.86136952599326189</v>
      </c>
      <c r="N236">
        <f t="shared" si="42"/>
        <v>-0.84660609170737178</v>
      </c>
      <c r="O236">
        <f t="shared" si="42"/>
        <v>-0.69929900309299342</v>
      </c>
      <c r="P236">
        <f t="shared" si="41"/>
        <v>-0.93514032534540992</v>
      </c>
      <c r="Q236">
        <f t="shared" si="41"/>
        <v>-1.1389777804422627</v>
      </c>
      <c r="R236" s="9">
        <f t="shared" si="41"/>
        <v>0.75561045389368497</v>
      </c>
      <c r="S236">
        <f t="shared" si="36"/>
        <v>20.253731030339583</v>
      </c>
      <c r="T236">
        <f t="shared" si="37"/>
        <v>5.1719383367412055</v>
      </c>
      <c r="U236" s="9">
        <f t="shared" si="38"/>
        <v>0.74376844587761459</v>
      </c>
      <c r="V236">
        <f t="shared" si="39"/>
        <v>0.74376844587761459</v>
      </c>
      <c r="W236">
        <f t="shared" si="33"/>
        <v>3</v>
      </c>
      <c r="X236" t="str">
        <f t="shared" si="34"/>
        <v>027-012</v>
      </c>
      <c r="Y236" t="str">
        <f t="shared" si="40"/>
        <v>027-004</v>
      </c>
    </row>
    <row r="237" spans="1:25" x14ac:dyDescent="0.35">
      <c r="A237">
        <v>227</v>
      </c>
      <c r="B237" t="s">
        <v>332</v>
      </c>
      <c r="C237">
        <v>3</v>
      </c>
      <c r="D237">
        <v>43</v>
      </c>
      <c r="E237" t="s">
        <v>231</v>
      </c>
      <c r="F237" t="s">
        <v>333</v>
      </c>
      <c r="G237">
        <v>1032</v>
      </c>
      <c r="H237">
        <v>407</v>
      </c>
      <c r="I237">
        <v>53</v>
      </c>
      <c r="J237">
        <v>88</v>
      </c>
      <c r="K237">
        <v>2726</v>
      </c>
      <c r="L237" s="7">
        <f t="shared" si="35"/>
        <v>0.57960381511371972</v>
      </c>
      <c r="M237" s="8">
        <f t="shared" si="42"/>
        <v>1.9525974937761168</v>
      </c>
      <c r="N237">
        <f t="shared" si="42"/>
        <v>0.97329051090091256</v>
      </c>
      <c r="O237">
        <f t="shared" si="42"/>
        <v>0.29146040924199884</v>
      </c>
      <c r="P237">
        <f t="shared" si="41"/>
        <v>1.5560735013747624</v>
      </c>
      <c r="Q237">
        <f t="shared" si="41"/>
        <v>2.057157542704378</v>
      </c>
      <c r="R237" s="9">
        <f t="shared" si="41"/>
        <v>-0.42372267344891529</v>
      </c>
      <c r="S237">
        <f t="shared" si="36"/>
        <v>4.1726068974420336</v>
      </c>
      <c r="T237">
        <f t="shared" si="37"/>
        <v>11.834468623731647</v>
      </c>
      <c r="U237" s="9">
        <f t="shared" si="38"/>
        <v>29.819230306042808</v>
      </c>
      <c r="V237">
        <f t="shared" si="39"/>
        <v>4.1726068974420336</v>
      </c>
      <c r="W237">
        <f t="shared" si="33"/>
        <v>1</v>
      </c>
      <c r="X237" t="str">
        <f t="shared" si="34"/>
        <v>027-013</v>
      </c>
      <c r="Y237" t="str">
        <f t="shared" si="40"/>
        <v>027-032</v>
      </c>
    </row>
    <row r="238" spans="1:25" x14ac:dyDescent="0.35">
      <c r="A238">
        <v>228</v>
      </c>
      <c r="B238" t="s">
        <v>332</v>
      </c>
      <c r="C238">
        <v>7</v>
      </c>
      <c r="D238">
        <v>45</v>
      </c>
      <c r="E238" t="s">
        <v>232</v>
      </c>
      <c r="F238" t="s">
        <v>333</v>
      </c>
      <c r="G238">
        <v>1020</v>
      </c>
      <c r="H238">
        <v>417</v>
      </c>
      <c r="I238">
        <v>68</v>
      </c>
      <c r="J238">
        <v>47</v>
      </c>
      <c r="K238">
        <v>2343</v>
      </c>
      <c r="L238" s="7">
        <f t="shared" si="35"/>
        <v>0.6623986342296202</v>
      </c>
      <c r="M238" s="8">
        <f t="shared" si="42"/>
        <v>1.9082248206654302</v>
      </c>
      <c r="N238">
        <f t="shared" si="42"/>
        <v>1.0277784331346935</v>
      </c>
      <c r="O238">
        <f t="shared" si="42"/>
        <v>0.6725217216785343</v>
      </c>
      <c r="P238">
        <f t="shared" si="41"/>
        <v>0.13746562782577537</v>
      </c>
      <c r="Q238">
        <f t="shared" si="41"/>
        <v>1.4969196348027012</v>
      </c>
      <c r="R238" s="9">
        <f t="shared" si="41"/>
        <v>0.45036132490134384</v>
      </c>
      <c r="S238">
        <f t="shared" si="36"/>
        <v>0.48077793924262369</v>
      </c>
      <c r="T238">
        <f t="shared" si="37"/>
        <v>9.247012653474286</v>
      </c>
      <c r="U238" s="9">
        <f t="shared" si="38"/>
        <v>21.714367970128635</v>
      </c>
      <c r="V238">
        <f t="shared" si="39"/>
        <v>0.48077793924262369</v>
      </c>
      <c r="W238">
        <f t="shared" si="33"/>
        <v>1</v>
      </c>
      <c r="X238" t="str">
        <f t="shared" si="34"/>
        <v>027-014</v>
      </c>
      <c r="Y238" t="str">
        <f t="shared" si="40"/>
        <v>027-032</v>
      </c>
    </row>
    <row r="239" spans="1:25" x14ac:dyDescent="0.35">
      <c r="A239">
        <v>229</v>
      </c>
      <c r="B239" t="s">
        <v>332</v>
      </c>
      <c r="C239">
        <v>7</v>
      </c>
      <c r="D239">
        <v>43</v>
      </c>
      <c r="E239" t="s">
        <v>233</v>
      </c>
      <c r="F239" t="s">
        <v>333</v>
      </c>
      <c r="G239">
        <v>769</v>
      </c>
      <c r="H239">
        <v>397</v>
      </c>
      <c r="I239">
        <v>36</v>
      </c>
      <c r="J239">
        <v>54</v>
      </c>
      <c r="K239">
        <v>1912</v>
      </c>
      <c r="L239" s="7">
        <f t="shared" si="35"/>
        <v>0.65690376569037656</v>
      </c>
      <c r="M239" s="8">
        <f t="shared" si="42"/>
        <v>0.98009640810023435</v>
      </c>
      <c r="N239">
        <f t="shared" si="42"/>
        <v>0.91880258866713149</v>
      </c>
      <c r="O239">
        <f t="shared" si="42"/>
        <v>-0.1404090781860747</v>
      </c>
      <c r="P239">
        <f t="shared" si="41"/>
        <v>0.37966697209023653</v>
      </c>
      <c r="Q239">
        <f t="shared" si="41"/>
        <v>0.86646914314311219</v>
      </c>
      <c r="R239" s="9">
        <f t="shared" si="41"/>
        <v>0.39235073058544023</v>
      </c>
      <c r="S239">
        <f t="shared" si="36"/>
        <v>1.7419421376111892</v>
      </c>
      <c r="T239">
        <f t="shared" si="37"/>
        <v>3.5205307924438993</v>
      </c>
      <c r="U239" s="9">
        <f t="shared" si="38"/>
        <v>13.289748422442274</v>
      </c>
      <c r="V239">
        <f t="shared" si="39"/>
        <v>1.7419421376111892</v>
      </c>
      <c r="W239">
        <f t="shared" si="33"/>
        <v>1</v>
      </c>
      <c r="X239" t="str">
        <f t="shared" si="34"/>
        <v>027-015</v>
      </c>
      <c r="Y239" t="str">
        <f t="shared" si="40"/>
        <v>027-032</v>
      </c>
    </row>
    <row r="240" spans="1:25" x14ac:dyDescent="0.35">
      <c r="A240">
        <v>230</v>
      </c>
      <c r="B240" t="s">
        <v>332</v>
      </c>
      <c r="C240">
        <v>7</v>
      </c>
      <c r="D240">
        <v>43</v>
      </c>
      <c r="E240" t="s">
        <v>234</v>
      </c>
      <c r="F240" t="s">
        <v>333</v>
      </c>
      <c r="G240">
        <v>297</v>
      </c>
      <c r="H240">
        <v>127</v>
      </c>
      <c r="I240">
        <v>23</v>
      </c>
      <c r="J240">
        <v>6</v>
      </c>
      <c r="K240">
        <v>669</v>
      </c>
      <c r="L240" s="7">
        <f t="shared" si="35"/>
        <v>0.67713004484304928</v>
      </c>
      <c r="M240" s="8">
        <f t="shared" si="42"/>
        <v>-0.76522873425344073</v>
      </c>
      <c r="N240">
        <f t="shared" si="42"/>
        <v>-0.55237131164495457</v>
      </c>
      <c r="O240">
        <f t="shared" si="42"/>
        <v>-0.47066221563107213</v>
      </c>
      <c r="P240">
        <f t="shared" si="41"/>
        <v>-1.2811422457232116</v>
      </c>
      <c r="Q240">
        <f t="shared" si="41"/>
        <v>-0.95174422375449608</v>
      </c>
      <c r="R240" s="9">
        <f t="shared" si="41"/>
        <v>0.60588422389216556</v>
      </c>
      <c r="S240">
        <f t="shared" si="36"/>
        <v>17.777151994354007</v>
      </c>
      <c r="T240">
        <f t="shared" si="37"/>
        <v>4.8094491767225396</v>
      </c>
      <c r="U240" s="9">
        <f t="shared" si="38"/>
        <v>0.57226226624486154</v>
      </c>
      <c r="V240">
        <f t="shared" si="39"/>
        <v>0.57226226624486154</v>
      </c>
      <c r="W240">
        <f t="shared" si="33"/>
        <v>3</v>
      </c>
      <c r="X240" t="str">
        <f t="shared" si="34"/>
        <v>027-016</v>
      </c>
      <c r="Y240" t="str">
        <f t="shared" si="40"/>
        <v>027-004</v>
      </c>
    </row>
    <row r="241" spans="1:25" x14ac:dyDescent="0.35">
      <c r="A241">
        <v>231</v>
      </c>
      <c r="B241" t="s">
        <v>332</v>
      </c>
      <c r="C241">
        <v>7</v>
      </c>
      <c r="D241">
        <v>43</v>
      </c>
      <c r="E241" t="s">
        <v>235</v>
      </c>
      <c r="F241" t="s">
        <v>333</v>
      </c>
      <c r="G241">
        <v>487</v>
      </c>
      <c r="H241">
        <v>230</v>
      </c>
      <c r="I241">
        <v>41</v>
      </c>
      <c r="J241">
        <v>11</v>
      </c>
      <c r="K241">
        <v>1155</v>
      </c>
      <c r="L241" s="7">
        <f t="shared" si="35"/>
        <v>0.66580086580086584</v>
      </c>
      <c r="M241" s="8">
        <f t="shared" si="42"/>
        <v>-6.2661410000902071E-2</v>
      </c>
      <c r="N241">
        <f t="shared" si="42"/>
        <v>8.8542873629894065E-3</v>
      </c>
      <c r="O241">
        <f t="shared" si="42"/>
        <v>-1.3388640707229562E-2</v>
      </c>
      <c r="P241">
        <f t="shared" si="41"/>
        <v>-1.1081412855343107</v>
      </c>
      <c r="Q241">
        <f t="shared" si="41"/>
        <v>-0.24084181320563233</v>
      </c>
      <c r="R241" s="9">
        <f t="shared" si="41"/>
        <v>0.48627946817242151</v>
      </c>
      <c r="S241">
        <f t="shared" si="36"/>
        <v>9.0324221027295213</v>
      </c>
      <c r="T241">
        <f t="shared" si="37"/>
        <v>2.6986296422396299</v>
      </c>
      <c r="U241" s="9">
        <f t="shared" si="38"/>
        <v>2.776801560626172</v>
      </c>
      <c r="V241">
        <f t="shared" si="39"/>
        <v>2.6986296422396299</v>
      </c>
      <c r="W241">
        <f t="shared" si="33"/>
        <v>2</v>
      </c>
      <c r="X241" t="str">
        <f t="shared" si="34"/>
        <v>027-017</v>
      </c>
      <c r="Y241" t="str">
        <f t="shared" si="40"/>
        <v>015-007</v>
      </c>
    </row>
    <row r="242" spans="1:25" x14ac:dyDescent="0.35">
      <c r="A242">
        <v>232</v>
      </c>
      <c r="B242" t="s">
        <v>332</v>
      </c>
      <c r="C242">
        <v>7</v>
      </c>
      <c r="D242">
        <v>43</v>
      </c>
      <c r="E242" t="s">
        <v>236</v>
      </c>
      <c r="F242" t="s">
        <v>333</v>
      </c>
      <c r="G242">
        <v>713</v>
      </c>
      <c r="H242">
        <v>322</v>
      </c>
      <c r="I242">
        <v>79</v>
      </c>
      <c r="J242">
        <v>90</v>
      </c>
      <c r="K242">
        <v>2064</v>
      </c>
      <c r="L242" s="7">
        <f t="shared" si="35"/>
        <v>0.58333333333333337</v>
      </c>
      <c r="M242" s="8">
        <f t="shared" si="42"/>
        <v>0.77302393358369659</v>
      </c>
      <c r="N242">
        <f t="shared" si="42"/>
        <v>0.51014317191377434</v>
      </c>
      <c r="O242">
        <f t="shared" si="42"/>
        <v>0.95196668413199359</v>
      </c>
      <c r="P242">
        <f t="shared" si="41"/>
        <v>1.6252738854503228</v>
      </c>
      <c r="Q242">
        <f t="shared" si="41"/>
        <v>1.0888089917098351</v>
      </c>
      <c r="R242" s="9">
        <f t="shared" si="41"/>
        <v>-0.3843492895569034</v>
      </c>
      <c r="S242">
        <f t="shared" si="36"/>
        <v>4.4179719239858564</v>
      </c>
      <c r="T242">
        <f t="shared" si="37"/>
        <v>5.6501829606860667</v>
      </c>
      <c r="U242" s="9">
        <f t="shared" si="38"/>
        <v>19.944760880185157</v>
      </c>
      <c r="V242">
        <f t="shared" si="39"/>
        <v>4.4179719239858564</v>
      </c>
      <c r="W242">
        <f t="shared" si="33"/>
        <v>1</v>
      </c>
      <c r="X242" t="str">
        <f t="shared" si="34"/>
        <v>027-018</v>
      </c>
      <c r="Y242" t="str">
        <f t="shared" si="40"/>
        <v>027-032</v>
      </c>
    </row>
    <row r="243" spans="1:25" x14ac:dyDescent="0.35">
      <c r="A243">
        <v>233</v>
      </c>
      <c r="B243" t="s">
        <v>332</v>
      </c>
      <c r="C243">
        <v>7</v>
      </c>
      <c r="D243">
        <v>43</v>
      </c>
      <c r="E243" t="s">
        <v>237</v>
      </c>
      <c r="F243" t="s">
        <v>333</v>
      </c>
      <c r="G243">
        <v>246</v>
      </c>
      <c r="H243">
        <v>152</v>
      </c>
      <c r="I243">
        <v>18</v>
      </c>
      <c r="J243">
        <v>31</v>
      </c>
      <c r="K243">
        <v>742</v>
      </c>
      <c r="L243" s="7">
        <f t="shared" si="35"/>
        <v>0.60242587601078168</v>
      </c>
      <c r="M243" s="8">
        <f t="shared" si="42"/>
        <v>-0.95381259497385906</v>
      </c>
      <c r="N243">
        <f t="shared" si="42"/>
        <v>-0.41615150606050211</v>
      </c>
      <c r="O243">
        <f t="shared" si="42"/>
        <v>-0.59768265310991731</v>
      </c>
      <c r="P243">
        <f t="shared" si="41"/>
        <v>-0.4161374447787074</v>
      </c>
      <c r="Q243">
        <f t="shared" si="41"/>
        <v>-0.84496258595600426</v>
      </c>
      <c r="R243" s="9">
        <f t="shared" si="41"/>
        <v>-0.18278491366503055</v>
      </c>
      <c r="S243">
        <f t="shared" si="36"/>
        <v>16.700391643321904</v>
      </c>
      <c r="T243">
        <f t="shared" si="37"/>
        <v>2.0514911289128599</v>
      </c>
      <c r="U243" s="9">
        <f t="shared" si="38"/>
        <v>0.85837365365573204</v>
      </c>
      <c r="V243">
        <f t="shared" si="39"/>
        <v>0.85837365365573204</v>
      </c>
      <c r="W243">
        <f t="shared" si="33"/>
        <v>3</v>
      </c>
      <c r="X243" t="str">
        <f t="shared" si="34"/>
        <v>027-019</v>
      </c>
      <c r="Y243" t="str">
        <f t="shared" si="40"/>
        <v>027-004</v>
      </c>
    </row>
    <row r="244" spans="1:25" x14ac:dyDescent="0.35">
      <c r="A244">
        <v>234</v>
      </c>
      <c r="B244" t="s">
        <v>332</v>
      </c>
      <c r="C244">
        <v>3</v>
      </c>
      <c r="D244">
        <v>43</v>
      </c>
      <c r="E244" t="s">
        <v>238</v>
      </c>
      <c r="F244" t="s">
        <v>333</v>
      </c>
      <c r="G244">
        <v>681</v>
      </c>
      <c r="H244">
        <v>678</v>
      </c>
      <c r="I244">
        <v>85</v>
      </c>
      <c r="J244">
        <v>34</v>
      </c>
      <c r="K244">
        <v>2243</v>
      </c>
      <c r="L244" s="7">
        <f t="shared" si="35"/>
        <v>0.65893892108782881</v>
      </c>
      <c r="M244" s="8">
        <f t="shared" si="42"/>
        <v>0.65469680528853225</v>
      </c>
      <c r="N244">
        <f t="shared" si="42"/>
        <v>2.4499132034363766</v>
      </c>
      <c r="O244">
        <f t="shared" si="42"/>
        <v>1.1043912091066077</v>
      </c>
      <c r="P244">
        <f t="shared" si="41"/>
        <v>-0.31233686866536686</v>
      </c>
      <c r="Q244">
        <f t="shared" si="41"/>
        <v>1.3506434186403835</v>
      </c>
      <c r="R244" s="9">
        <f t="shared" si="41"/>
        <v>0.41383633543444631</v>
      </c>
      <c r="S244">
        <f t="shared" si="36"/>
        <v>1.7943456252373728</v>
      </c>
      <c r="T244">
        <f t="shared" si="37"/>
        <v>11.381277201915314</v>
      </c>
      <c r="U244" s="9">
        <f t="shared" si="38"/>
        <v>23.018075886029145</v>
      </c>
      <c r="V244">
        <f t="shared" si="39"/>
        <v>1.7943456252373728</v>
      </c>
      <c r="W244">
        <f t="shared" si="33"/>
        <v>1</v>
      </c>
      <c r="X244" t="str">
        <f t="shared" si="34"/>
        <v>027-020</v>
      </c>
      <c r="Y244" t="str">
        <f t="shared" si="40"/>
        <v>027-032</v>
      </c>
    </row>
    <row r="245" spans="1:25" x14ac:dyDescent="0.35">
      <c r="A245">
        <v>235</v>
      </c>
      <c r="B245" t="s">
        <v>332</v>
      </c>
      <c r="C245">
        <v>7</v>
      </c>
      <c r="D245">
        <v>43</v>
      </c>
      <c r="E245" t="s">
        <v>239</v>
      </c>
      <c r="F245" t="s">
        <v>333</v>
      </c>
      <c r="G245">
        <v>827</v>
      </c>
      <c r="H245">
        <v>621</v>
      </c>
      <c r="I245">
        <v>47</v>
      </c>
      <c r="J245">
        <v>73</v>
      </c>
      <c r="K245">
        <v>2344</v>
      </c>
      <c r="L245" s="7">
        <f t="shared" si="35"/>
        <v>0.66894197952218426</v>
      </c>
      <c r="M245" s="8">
        <f t="shared" si="42"/>
        <v>1.1945643281352198</v>
      </c>
      <c r="N245">
        <f t="shared" si="42"/>
        <v>2.1393320467038253</v>
      </c>
      <c r="O245">
        <f t="shared" si="42"/>
        <v>0.13903588426738461</v>
      </c>
      <c r="P245">
        <f t="shared" si="41"/>
        <v>1.0370706208080598</v>
      </c>
      <c r="Q245">
        <f t="shared" si="41"/>
        <v>1.4983823969643244</v>
      </c>
      <c r="R245" s="9">
        <f t="shared" si="41"/>
        <v>0.51944093008659564</v>
      </c>
      <c r="S245">
        <f t="shared" si="36"/>
        <v>1.8686878464203571</v>
      </c>
      <c r="T245">
        <f t="shared" si="37"/>
        <v>10.217293980864175</v>
      </c>
      <c r="U245" s="9">
        <f t="shared" si="38"/>
        <v>25.713961152513061</v>
      </c>
      <c r="V245">
        <f t="shared" si="39"/>
        <v>1.8686878464203571</v>
      </c>
      <c r="W245">
        <f t="shared" si="33"/>
        <v>1</v>
      </c>
      <c r="X245" t="str">
        <f t="shared" si="34"/>
        <v>027-021</v>
      </c>
      <c r="Y245" t="str">
        <f t="shared" si="40"/>
        <v>027-032</v>
      </c>
    </row>
    <row r="246" spans="1:25" x14ac:dyDescent="0.35">
      <c r="A246">
        <v>236</v>
      </c>
      <c r="B246" t="s">
        <v>332</v>
      </c>
      <c r="C246">
        <v>7</v>
      </c>
      <c r="D246">
        <v>43</v>
      </c>
      <c r="E246" t="s">
        <v>240</v>
      </c>
      <c r="F246" t="s">
        <v>333</v>
      </c>
      <c r="G246">
        <v>795</v>
      </c>
      <c r="H246">
        <v>795</v>
      </c>
      <c r="I246">
        <v>110</v>
      </c>
      <c r="J246">
        <v>41</v>
      </c>
      <c r="K246">
        <v>2576</v>
      </c>
      <c r="L246" s="7">
        <f t="shared" si="35"/>
        <v>0.67585403726708071</v>
      </c>
      <c r="M246" s="8">
        <f t="shared" si="42"/>
        <v>1.0762371998400555</v>
      </c>
      <c r="N246">
        <f t="shared" si="42"/>
        <v>3.087421893571614</v>
      </c>
      <c r="O246">
        <f t="shared" si="42"/>
        <v>1.7394933965008335</v>
      </c>
      <c r="P246">
        <f t="shared" si="41"/>
        <v>-7.0135524400905661E-2</v>
      </c>
      <c r="Q246">
        <f t="shared" si="41"/>
        <v>1.8377432184609013</v>
      </c>
      <c r="R246" s="9">
        <f t="shared" si="41"/>
        <v>0.59241311765825344</v>
      </c>
      <c r="S246">
        <f t="shared" si="36"/>
        <v>3.8572460270189586</v>
      </c>
      <c r="T246">
        <f t="shared" si="37"/>
        <v>19.557696659239635</v>
      </c>
      <c r="U246" s="9">
        <f t="shared" si="38"/>
        <v>34.992998374795093</v>
      </c>
      <c r="V246">
        <f t="shared" si="39"/>
        <v>3.8572460270189586</v>
      </c>
      <c r="W246">
        <f t="shared" si="33"/>
        <v>1</v>
      </c>
      <c r="X246" t="str">
        <f t="shared" si="34"/>
        <v>027-022</v>
      </c>
      <c r="Y246" t="str">
        <f t="shared" si="40"/>
        <v>027-032</v>
      </c>
    </row>
    <row r="247" spans="1:25" x14ac:dyDescent="0.35">
      <c r="A247">
        <v>237</v>
      </c>
      <c r="B247" t="s">
        <v>332</v>
      </c>
      <c r="C247">
        <v>7</v>
      </c>
      <c r="D247">
        <v>43</v>
      </c>
      <c r="E247" t="s">
        <v>241</v>
      </c>
      <c r="F247" t="s">
        <v>333</v>
      </c>
      <c r="G247">
        <v>215</v>
      </c>
      <c r="H247">
        <v>167</v>
      </c>
      <c r="I247">
        <v>9</v>
      </c>
      <c r="J247">
        <v>4</v>
      </c>
      <c r="K247">
        <v>584</v>
      </c>
      <c r="L247" s="7">
        <f t="shared" si="35"/>
        <v>0.67636986301369861</v>
      </c>
      <c r="M247" s="8">
        <f t="shared" si="42"/>
        <v>-1.0684420005097996</v>
      </c>
      <c r="N247">
        <f t="shared" si="42"/>
        <v>-0.33441962270983067</v>
      </c>
      <c r="O247">
        <f t="shared" si="42"/>
        <v>-0.82631944057183859</v>
      </c>
      <c r="P247">
        <f t="shared" si="41"/>
        <v>-1.350342629798772</v>
      </c>
      <c r="Q247">
        <f t="shared" si="41"/>
        <v>-1.076079007492466</v>
      </c>
      <c r="R247" s="9">
        <f t="shared" si="41"/>
        <v>0.59785880901757171</v>
      </c>
      <c r="S247">
        <f t="shared" si="36"/>
        <v>20.190829347658706</v>
      </c>
      <c r="T247">
        <f t="shared" si="37"/>
        <v>5.8015510513033135</v>
      </c>
      <c r="U247" s="9">
        <f t="shared" si="38"/>
        <v>0.72607628778685784</v>
      </c>
      <c r="V247">
        <f t="shared" si="39"/>
        <v>0.72607628778685784</v>
      </c>
      <c r="W247">
        <f t="shared" si="33"/>
        <v>3</v>
      </c>
      <c r="X247" t="str">
        <f t="shared" si="34"/>
        <v>027-023</v>
      </c>
      <c r="Y247" t="str">
        <f t="shared" si="40"/>
        <v>027-004</v>
      </c>
    </row>
    <row r="248" spans="1:25" x14ac:dyDescent="0.35">
      <c r="A248">
        <v>238</v>
      </c>
      <c r="B248" t="s">
        <v>332</v>
      </c>
      <c r="C248">
        <v>7</v>
      </c>
      <c r="D248">
        <v>43</v>
      </c>
      <c r="E248" t="s">
        <v>242</v>
      </c>
      <c r="F248" t="s">
        <v>333</v>
      </c>
      <c r="G248">
        <v>174</v>
      </c>
      <c r="H248">
        <v>176</v>
      </c>
      <c r="I248">
        <v>6</v>
      </c>
      <c r="J248">
        <v>29</v>
      </c>
      <c r="K248">
        <v>634</v>
      </c>
      <c r="L248" s="7">
        <f t="shared" si="35"/>
        <v>0.60725552050473186</v>
      </c>
      <c r="M248" s="8">
        <f t="shared" si="42"/>
        <v>-1.220048633637979</v>
      </c>
      <c r="N248">
        <f t="shared" si="42"/>
        <v>-0.28538049269942783</v>
      </c>
      <c r="O248">
        <f t="shared" si="42"/>
        <v>-0.90253170305914565</v>
      </c>
      <c r="P248">
        <f t="shared" si="41"/>
        <v>-0.48533782885426774</v>
      </c>
      <c r="Q248">
        <f t="shared" si="41"/>
        <v>-1.0029408994113074</v>
      </c>
      <c r="R248" s="9">
        <f t="shared" si="41"/>
        <v>-0.13179724299963791</v>
      </c>
      <c r="S248">
        <f t="shared" si="36"/>
        <v>19.25368116717069</v>
      </c>
      <c r="T248">
        <f t="shared" si="37"/>
        <v>3.1441994585016126</v>
      </c>
      <c r="U248" s="9">
        <f t="shared" si="38"/>
        <v>0.97293143415191186</v>
      </c>
      <c r="V248">
        <f t="shared" si="39"/>
        <v>0.97293143415191186</v>
      </c>
      <c r="W248">
        <f t="shared" si="33"/>
        <v>3</v>
      </c>
      <c r="X248" t="str">
        <f t="shared" si="34"/>
        <v>027-024</v>
      </c>
      <c r="Y248" t="str">
        <f t="shared" si="40"/>
        <v>027-004</v>
      </c>
    </row>
    <row r="249" spans="1:25" x14ac:dyDescent="0.35">
      <c r="A249">
        <v>239</v>
      </c>
      <c r="B249" t="s">
        <v>332</v>
      </c>
      <c r="C249">
        <v>7</v>
      </c>
      <c r="D249">
        <v>43</v>
      </c>
      <c r="E249" t="s">
        <v>243</v>
      </c>
      <c r="F249" t="s">
        <v>333</v>
      </c>
      <c r="G249">
        <v>363</v>
      </c>
      <c r="H249">
        <v>370</v>
      </c>
      <c r="I249">
        <v>22</v>
      </c>
      <c r="J249">
        <v>41</v>
      </c>
      <c r="K249">
        <v>1214</v>
      </c>
      <c r="L249" s="7">
        <f t="shared" si="35"/>
        <v>0.6556836902800659</v>
      </c>
      <c r="M249" s="8">
        <f t="shared" si="42"/>
        <v>-0.52117903214466421</v>
      </c>
      <c r="N249">
        <f t="shared" si="42"/>
        <v>0.77168519863592289</v>
      </c>
      <c r="O249">
        <f t="shared" si="42"/>
        <v>-0.49606630312684113</v>
      </c>
      <c r="P249">
        <f t="shared" si="41"/>
        <v>-7.0135524400905661E-2</v>
      </c>
      <c r="Q249">
        <f t="shared" si="41"/>
        <v>-0.15453884566986495</v>
      </c>
      <c r="R249" s="9">
        <f t="shared" si="41"/>
        <v>0.37947011312264578</v>
      </c>
      <c r="S249">
        <f t="shared" si="36"/>
        <v>8.2950361243450406</v>
      </c>
      <c r="T249">
        <f t="shared" si="37"/>
        <v>1.3678621143598213</v>
      </c>
      <c r="U249" s="9">
        <f t="shared" si="38"/>
        <v>4.998496880319454</v>
      </c>
      <c r="V249">
        <f t="shared" si="39"/>
        <v>1.3678621143598213</v>
      </c>
      <c r="W249">
        <f t="shared" si="33"/>
        <v>2</v>
      </c>
      <c r="X249" t="str">
        <f t="shared" si="34"/>
        <v>027-025</v>
      </c>
      <c r="Y249" t="str">
        <f t="shared" si="40"/>
        <v>015-007</v>
      </c>
    </row>
    <row r="250" spans="1:25" x14ac:dyDescent="0.35">
      <c r="A250">
        <v>240</v>
      </c>
      <c r="B250" t="s">
        <v>332</v>
      </c>
      <c r="C250">
        <v>7</v>
      </c>
      <c r="D250">
        <v>43</v>
      </c>
      <c r="E250" t="s">
        <v>244</v>
      </c>
      <c r="F250" t="s">
        <v>333</v>
      </c>
      <c r="G250">
        <v>218</v>
      </c>
      <c r="H250">
        <v>341</v>
      </c>
      <c r="I250">
        <v>23</v>
      </c>
      <c r="J250">
        <v>70</v>
      </c>
      <c r="K250">
        <v>903</v>
      </c>
      <c r="L250" s="7">
        <f t="shared" si="35"/>
        <v>0.72203765227021044</v>
      </c>
      <c r="M250" s="8">
        <f t="shared" si="42"/>
        <v>-1.0573488322321278</v>
      </c>
      <c r="N250">
        <f t="shared" si="42"/>
        <v>0.61367022415795813</v>
      </c>
      <c r="O250">
        <f t="shared" si="42"/>
        <v>-0.47066221563107213</v>
      </c>
      <c r="P250">
        <f t="shared" si="41"/>
        <v>0.9332700446947193</v>
      </c>
      <c r="Q250">
        <f t="shared" si="41"/>
        <v>-0.60945787793467276</v>
      </c>
      <c r="R250" s="9">
        <f t="shared" si="41"/>
        <v>1.0799841914436183</v>
      </c>
      <c r="S250">
        <f t="shared" si="36"/>
        <v>13.462698884217334</v>
      </c>
      <c r="T250">
        <f t="shared" si="37"/>
        <v>3.7343798702520772</v>
      </c>
      <c r="U250" s="9">
        <f t="shared" si="38"/>
        <v>8.1753499181454394</v>
      </c>
      <c r="V250">
        <f t="shared" si="39"/>
        <v>3.7343798702520772</v>
      </c>
      <c r="W250">
        <f t="shared" si="33"/>
        <v>2</v>
      </c>
      <c r="X250" t="str">
        <f t="shared" si="34"/>
        <v>027-026</v>
      </c>
      <c r="Y250" t="str">
        <f t="shared" si="40"/>
        <v>015-007</v>
      </c>
    </row>
    <row r="251" spans="1:25" x14ac:dyDescent="0.35">
      <c r="A251">
        <v>241</v>
      </c>
      <c r="B251" t="s">
        <v>332</v>
      </c>
      <c r="C251">
        <v>7</v>
      </c>
      <c r="D251">
        <v>43</v>
      </c>
      <c r="E251" t="s">
        <v>245</v>
      </c>
      <c r="F251" t="s">
        <v>333</v>
      </c>
      <c r="G251">
        <v>404</v>
      </c>
      <c r="H251">
        <v>578</v>
      </c>
      <c r="I251">
        <v>32</v>
      </c>
      <c r="J251">
        <v>208</v>
      </c>
      <c r="K251">
        <v>1594</v>
      </c>
      <c r="L251" s="7">
        <f t="shared" si="35"/>
        <v>0.76662484316185697</v>
      </c>
      <c r="M251" s="8">
        <f t="shared" si="42"/>
        <v>-0.36957239901648475</v>
      </c>
      <c r="N251">
        <f t="shared" si="42"/>
        <v>1.905033981098567</v>
      </c>
      <c r="O251">
        <f t="shared" si="42"/>
        <v>-0.24202542816915085</v>
      </c>
      <c r="P251">
        <f t="shared" si="41"/>
        <v>5.7080965459083828</v>
      </c>
      <c r="Q251">
        <f t="shared" si="41"/>
        <v>0.40131077574694213</v>
      </c>
      <c r="R251" s="9">
        <f t="shared" si="41"/>
        <v>1.550701447739816</v>
      </c>
      <c r="S251">
        <f t="shared" si="36"/>
        <v>38.043030982156488</v>
      </c>
      <c r="T251">
        <f t="shared" si="37"/>
        <v>36.362252026972889</v>
      </c>
      <c r="U251" s="9">
        <f t="shared" si="38"/>
        <v>60.443666588287179</v>
      </c>
      <c r="V251">
        <f t="shared" si="39"/>
        <v>36.362252026972889</v>
      </c>
      <c r="W251">
        <f t="shared" si="33"/>
        <v>2</v>
      </c>
      <c r="X251" t="str">
        <f t="shared" si="34"/>
        <v>027-027</v>
      </c>
      <c r="Y251" t="str">
        <f t="shared" si="40"/>
        <v>015-007</v>
      </c>
    </row>
    <row r="252" spans="1:25" x14ac:dyDescent="0.35">
      <c r="A252">
        <v>242</v>
      </c>
      <c r="B252" t="s">
        <v>332</v>
      </c>
      <c r="C252">
        <v>7</v>
      </c>
      <c r="D252">
        <v>43</v>
      </c>
      <c r="E252" t="s">
        <v>246</v>
      </c>
      <c r="F252" t="s">
        <v>333</v>
      </c>
      <c r="G252">
        <v>347</v>
      </c>
      <c r="H252">
        <v>389</v>
      </c>
      <c r="I252">
        <v>34</v>
      </c>
      <c r="J252">
        <v>27</v>
      </c>
      <c r="K252">
        <v>1269</v>
      </c>
      <c r="L252" s="7">
        <f t="shared" si="35"/>
        <v>0.62805358550039403</v>
      </c>
      <c r="M252" s="8">
        <f t="shared" si="42"/>
        <v>-0.58034259629224638</v>
      </c>
      <c r="N252">
        <f t="shared" si="42"/>
        <v>0.87521225088010679</v>
      </c>
      <c r="O252">
        <f t="shared" si="42"/>
        <v>-0.19121725317761279</v>
      </c>
      <c r="P252">
        <f t="shared" si="41"/>
        <v>-0.55453821292982808</v>
      </c>
      <c r="Q252">
        <f t="shared" si="41"/>
        <v>-7.4086926780590229E-2</v>
      </c>
      <c r="R252" s="9">
        <f t="shared" si="41"/>
        <v>8.7772725308508159E-2</v>
      </c>
      <c r="S252">
        <f t="shared" si="36"/>
        <v>7.9744653435445745</v>
      </c>
      <c r="T252">
        <f t="shared" si="37"/>
        <v>1.8163897750766889</v>
      </c>
      <c r="U252" s="9">
        <f t="shared" si="38"/>
        <v>4.5939063527597392</v>
      </c>
      <c r="V252">
        <f t="shared" si="39"/>
        <v>1.8163897750766889</v>
      </c>
      <c r="W252">
        <f t="shared" si="33"/>
        <v>2</v>
      </c>
      <c r="X252" t="str">
        <f t="shared" si="34"/>
        <v>027-028</v>
      </c>
      <c r="Y252" t="str">
        <f t="shared" si="40"/>
        <v>015-007</v>
      </c>
    </row>
    <row r="253" spans="1:25" x14ac:dyDescent="0.35">
      <c r="A253">
        <v>243</v>
      </c>
      <c r="B253" t="s">
        <v>332</v>
      </c>
      <c r="C253">
        <v>7</v>
      </c>
      <c r="D253">
        <v>43</v>
      </c>
      <c r="E253" t="s">
        <v>247</v>
      </c>
      <c r="F253" t="s">
        <v>333</v>
      </c>
      <c r="G253">
        <v>298</v>
      </c>
      <c r="H253">
        <v>210</v>
      </c>
      <c r="I253">
        <v>12</v>
      </c>
      <c r="J253">
        <v>11</v>
      </c>
      <c r="K253">
        <v>893</v>
      </c>
      <c r="L253" s="7">
        <f t="shared" si="35"/>
        <v>0.59462486002239645</v>
      </c>
      <c r="M253" s="8">
        <f t="shared" si="42"/>
        <v>-0.76153101149421687</v>
      </c>
      <c r="N253">
        <f t="shared" si="42"/>
        <v>-0.10012155710457253</v>
      </c>
      <c r="O253">
        <f t="shared" si="42"/>
        <v>-0.75010717808453142</v>
      </c>
      <c r="P253">
        <f t="shared" si="41"/>
        <v>-1.1081412855343107</v>
      </c>
      <c r="Q253">
        <f t="shared" si="41"/>
        <v>-0.62408549955090453</v>
      </c>
      <c r="R253" s="9">
        <f t="shared" si="41"/>
        <v>-0.26514203841189221</v>
      </c>
      <c r="S253">
        <f t="shared" si="36"/>
        <v>15.580110874166651</v>
      </c>
      <c r="T253">
        <f t="shared" si="37"/>
        <v>2.9399380213376962</v>
      </c>
      <c r="U253" s="9">
        <f t="shared" si="38"/>
        <v>0.78694313208673217</v>
      </c>
      <c r="V253">
        <f t="shared" si="39"/>
        <v>0.78694313208673217</v>
      </c>
      <c r="W253">
        <f t="shared" si="33"/>
        <v>3</v>
      </c>
      <c r="X253" t="str">
        <f t="shared" si="34"/>
        <v>027-029</v>
      </c>
      <c r="Y253" t="str">
        <f t="shared" si="40"/>
        <v>027-004</v>
      </c>
    </row>
    <row r="254" spans="1:25" x14ac:dyDescent="0.35">
      <c r="A254">
        <v>244</v>
      </c>
      <c r="B254" t="s">
        <v>332</v>
      </c>
      <c r="C254">
        <v>7</v>
      </c>
      <c r="D254">
        <v>43</v>
      </c>
      <c r="E254" t="s">
        <v>248</v>
      </c>
      <c r="F254" t="s">
        <v>333</v>
      </c>
      <c r="G254">
        <v>421</v>
      </c>
      <c r="H254">
        <v>387</v>
      </c>
      <c r="I254">
        <v>28</v>
      </c>
      <c r="J254">
        <v>39</v>
      </c>
      <c r="K254">
        <v>1394</v>
      </c>
      <c r="L254" s="7">
        <f t="shared" si="35"/>
        <v>0.62769010043041606</v>
      </c>
      <c r="M254" s="8">
        <f t="shared" si="42"/>
        <v>-0.30671111210967866</v>
      </c>
      <c r="N254">
        <f t="shared" si="42"/>
        <v>0.86431466643335053</v>
      </c>
      <c r="O254">
        <f t="shared" si="42"/>
        <v>-0.34364177815222696</v>
      </c>
      <c r="P254">
        <f t="shared" si="41"/>
        <v>-0.13933590847646601</v>
      </c>
      <c r="Q254">
        <f t="shared" si="41"/>
        <v>0.10875834342230682</v>
      </c>
      <c r="R254" s="9">
        <f t="shared" si="41"/>
        <v>8.3935329603081144E-2</v>
      </c>
      <c r="S254">
        <f t="shared" si="36"/>
        <v>6.442631199849763</v>
      </c>
      <c r="T254">
        <f t="shared" si="37"/>
        <v>1.140502309850014</v>
      </c>
      <c r="U254" s="9">
        <f t="shared" si="38"/>
        <v>5.8105454171405677</v>
      </c>
      <c r="V254">
        <f t="shared" si="39"/>
        <v>1.140502309850014</v>
      </c>
      <c r="W254">
        <f t="shared" si="33"/>
        <v>2</v>
      </c>
      <c r="X254" t="str">
        <f t="shared" si="34"/>
        <v>027-030</v>
      </c>
      <c r="Y254" t="str">
        <f t="shared" si="40"/>
        <v>015-007</v>
      </c>
    </row>
    <row r="255" spans="1:25" x14ac:dyDescent="0.35">
      <c r="A255">
        <v>245</v>
      </c>
      <c r="B255" t="s">
        <v>332</v>
      </c>
      <c r="C255">
        <v>7</v>
      </c>
      <c r="D255">
        <v>43</v>
      </c>
      <c r="E255" t="s">
        <v>249</v>
      </c>
      <c r="F255" t="s">
        <v>333</v>
      </c>
      <c r="G255">
        <v>743</v>
      </c>
      <c r="H255">
        <v>591</v>
      </c>
      <c r="I255">
        <v>27</v>
      </c>
      <c r="J255">
        <v>75</v>
      </c>
      <c r="K255">
        <v>2186</v>
      </c>
      <c r="L255" s="7">
        <f t="shared" si="35"/>
        <v>0.65690759377859098</v>
      </c>
      <c r="M255" s="8">
        <f t="shared" si="42"/>
        <v>0.8839556163604132</v>
      </c>
      <c r="N255">
        <f t="shared" si="42"/>
        <v>1.9758682800024823</v>
      </c>
      <c r="O255">
        <f t="shared" si="42"/>
        <v>-0.36904586564799602</v>
      </c>
      <c r="P255">
        <f t="shared" si="41"/>
        <v>1.1062710048836202</v>
      </c>
      <c r="Q255">
        <f t="shared" si="41"/>
        <v>1.2672659754278626</v>
      </c>
      <c r="R255" s="9">
        <f t="shared" si="41"/>
        <v>0.39239114459549818</v>
      </c>
      <c r="S255">
        <f t="shared" si="36"/>
        <v>2.984526774311818</v>
      </c>
      <c r="T255">
        <f t="shared" si="37"/>
        <v>7.908647541399211</v>
      </c>
      <c r="U255" s="9">
        <f t="shared" si="38"/>
        <v>22.077506392278696</v>
      </c>
      <c r="V255">
        <f t="shared" si="39"/>
        <v>2.984526774311818</v>
      </c>
      <c r="W255">
        <f t="shared" si="33"/>
        <v>1</v>
      </c>
      <c r="X255" t="str">
        <f t="shared" si="34"/>
        <v>027-031</v>
      </c>
      <c r="Y255" t="str">
        <f t="shared" si="40"/>
        <v>027-032</v>
      </c>
    </row>
    <row r="256" spans="1:25" x14ac:dyDescent="0.35">
      <c r="A256">
        <v>246</v>
      </c>
      <c r="B256" t="s">
        <v>332</v>
      </c>
      <c r="C256">
        <v>3</v>
      </c>
      <c r="D256">
        <v>43</v>
      </c>
      <c r="E256" t="s">
        <v>250</v>
      </c>
      <c r="F256" t="s">
        <v>333</v>
      </c>
      <c r="G256">
        <v>883</v>
      </c>
      <c r="H256">
        <v>496</v>
      </c>
      <c r="I256">
        <v>74</v>
      </c>
      <c r="J256">
        <v>46</v>
      </c>
      <c r="K256">
        <v>2261</v>
      </c>
      <c r="L256" s="7">
        <f t="shared" si="35"/>
        <v>0.66298098186643073</v>
      </c>
      <c r="M256" s="8">
        <f t="shared" si="42"/>
        <v>1.4016368026517576</v>
      </c>
      <c r="N256">
        <f t="shared" si="42"/>
        <v>1.4582330187815631</v>
      </c>
      <c r="O256">
        <f t="shared" si="42"/>
        <v>0.82494624665314842</v>
      </c>
      <c r="P256">
        <f t="shared" si="41"/>
        <v>0.10286543578799519</v>
      </c>
      <c r="Q256">
        <f t="shared" si="41"/>
        <v>1.3769731375496008</v>
      </c>
      <c r="R256" s="9">
        <f t="shared" si="41"/>
        <v>0.45650930319574196</v>
      </c>
      <c r="S256">
        <f t="shared" si="36"/>
        <v>0</v>
      </c>
      <c r="T256">
        <f t="shared" si="37"/>
        <v>8.4239712168355911</v>
      </c>
      <c r="U256" s="9">
        <f t="shared" si="38"/>
        <v>20.621238691492479</v>
      </c>
      <c r="V256">
        <f t="shared" si="39"/>
        <v>0</v>
      </c>
      <c r="W256">
        <f t="shared" si="33"/>
        <v>1</v>
      </c>
      <c r="X256" t="str">
        <f t="shared" si="34"/>
        <v>027-032</v>
      </c>
      <c r="Y256" t="str">
        <f t="shared" si="40"/>
        <v>027-032</v>
      </c>
    </row>
    <row r="257" spans="1:25" x14ac:dyDescent="0.35">
      <c r="A257">
        <v>247</v>
      </c>
      <c r="B257" t="s">
        <v>332</v>
      </c>
      <c r="C257">
        <v>7</v>
      </c>
      <c r="D257">
        <v>43</v>
      </c>
      <c r="E257" t="s">
        <v>251</v>
      </c>
      <c r="F257" t="s">
        <v>333</v>
      </c>
      <c r="G257">
        <v>780</v>
      </c>
      <c r="H257">
        <v>619</v>
      </c>
      <c r="I257">
        <v>68</v>
      </c>
      <c r="J257">
        <v>64</v>
      </c>
      <c r="K257">
        <v>2279</v>
      </c>
      <c r="L257" s="7">
        <f t="shared" si="35"/>
        <v>0.67178587099605092</v>
      </c>
      <c r="M257" s="8">
        <f t="shared" si="42"/>
        <v>1.0207713584516971</v>
      </c>
      <c r="N257">
        <f t="shared" si="42"/>
        <v>2.128434462257069</v>
      </c>
      <c r="O257">
        <f t="shared" si="42"/>
        <v>0.6725217216785343</v>
      </c>
      <c r="P257">
        <f t="shared" si="41"/>
        <v>0.72566889246803823</v>
      </c>
      <c r="Q257">
        <f t="shared" si="41"/>
        <v>1.4033028564588179</v>
      </c>
      <c r="R257" s="9">
        <f t="shared" si="41"/>
        <v>0.54946454819332557</v>
      </c>
      <c r="S257">
        <f t="shared" si="36"/>
        <v>1.0146797745591074</v>
      </c>
      <c r="T257">
        <f t="shared" si="37"/>
        <v>9.8194339051993662</v>
      </c>
      <c r="U257" s="9">
        <f t="shared" si="38"/>
        <v>24.326091621787342</v>
      </c>
      <c r="V257">
        <f t="shared" si="39"/>
        <v>1.0146797745591074</v>
      </c>
      <c r="W257">
        <f t="shared" si="33"/>
        <v>1</v>
      </c>
      <c r="X257" t="str">
        <f t="shared" si="34"/>
        <v>027-033</v>
      </c>
      <c r="Y257" t="str">
        <f t="shared" si="40"/>
        <v>027-032</v>
      </c>
    </row>
    <row r="258" spans="1:25" x14ac:dyDescent="0.35">
      <c r="A258">
        <v>248</v>
      </c>
      <c r="B258" t="s">
        <v>332</v>
      </c>
      <c r="C258">
        <v>7</v>
      </c>
      <c r="D258">
        <v>43</v>
      </c>
      <c r="E258" t="s">
        <v>252</v>
      </c>
      <c r="F258" t="s">
        <v>333</v>
      </c>
      <c r="G258">
        <v>520</v>
      </c>
      <c r="H258">
        <v>236</v>
      </c>
      <c r="I258">
        <v>35</v>
      </c>
      <c r="J258">
        <v>33</v>
      </c>
      <c r="K258">
        <v>1435</v>
      </c>
      <c r="L258" s="7">
        <f t="shared" si="35"/>
        <v>0.57421602787456449</v>
      </c>
      <c r="M258" s="8">
        <f t="shared" si="42"/>
        <v>5.9363441053486232E-2</v>
      </c>
      <c r="N258">
        <f t="shared" si="42"/>
        <v>4.1547040703257987E-2</v>
      </c>
      <c r="O258">
        <f t="shared" si="42"/>
        <v>-0.16581316568184376</v>
      </c>
      <c r="P258">
        <f t="shared" si="41"/>
        <v>-0.34693706070314706</v>
      </c>
      <c r="Q258">
        <f t="shared" si="41"/>
        <v>0.16873159204885704</v>
      </c>
      <c r="R258" s="9">
        <f t="shared" si="41"/>
        <v>-0.48060278578624493</v>
      </c>
      <c r="S258">
        <f t="shared" si="36"/>
        <v>7.3306501363102594</v>
      </c>
      <c r="T258">
        <f t="shared" si="37"/>
        <v>0.59064049550662889</v>
      </c>
      <c r="U258" s="9">
        <f t="shared" si="38"/>
        <v>4.3554864315082105</v>
      </c>
      <c r="V258">
        <f t="shared" si="39"/>
        <v>0.59064049550662889</v>
      </c>
      <c r="W258">
        <f t="shared" si="33"/>
        <v>2</v>
      </c>
      <c r="X258" t="str">
        <f t="shared" si="34"/>
        <v>027-034</v>
      </c>
      <c r="Y258" t="str">
        <f t="shared" si="40"/>
        <v>015-007</v>
      </c>
    </row>
    <row r="259" spans="1:25" x14ac:dyDescent="0.35">
      <c r="A259">
        <v>249</v>
      </c>
      <c r="B259" t="s">
        <v>332</v>
      </c>
      <c r="C259">
        <v>7</v>
      </c>
      <c r="D259">
        <v>43</v>
      </c>
      <c r="E259" t="s">
        <v>253</v>
      </c>
      <c r="F259" t="s">
        <v>333</v>
      </c>
      <c r="G259">
        <v>666</v>
      </c>
      <c r="H259">
        <v>776</v>
      </c>
      <c r="I259">
        <v>44</v>
      </c>
      <c r="J259">
        <v>35</v>
      </c>
      <c r="K259">
        <v>2842</v>
      </c>
      <c r="L259" s="7">
        <f t="shared" si="35"/>
        <v>0.53518648838845884</v>
      </c>
      <c r="M259" s="8">
        <f t="shared" si="42"/>
        <v>0.59923096390017383</v>
      </c>
      <c r="N259">
        <f t="shared" si="42"/>
        <v>2.9838948413274302</v>
      </c>
      <c r="O259">
        <f t="shared" si="42"/>
        <v>6.2823621780077527E-2</v>
      </c>
      <c r="P259">
        <f t="shared" si="41"/>
        <v>-0.27773667662758666</v>
      </c>
      <c r="Q259">
        <f t="shared" si="41"/>
        <v>2.2268379534526663</v>
      </c>
      <c r="R259" s="9">
        <f t="shared" si="41"/>
        <v>-0.89264663456896254</v>
      </c>
      <c r="S259">
        <f t="shared" si="36"/>
        <v>6.2396799398709426</v>
      </c>
      <c r="T259">
        <f t="shared" si="37"/>
        <v>15.562104935622109</v>
      </c>
      <c r="U259" s="9">
        <f t="shared" si="38"/>
        <v>29.600695647038133</v>
      </c>
      <c r="V259">
        <f t="shared" si="39"/>
        <v>6.2396799398709426</v>
      </c>
      <c r="W259">
        <f t="shared" si="33"/>
        <v>1</v>
      </c>
      <c r="X259" t="str">
        <f t="shared" si="34"/>
        <v>027-035</v>
      </c>
      <c r="Y259" t="str">
        <f t="shared" si="40"/>
        <v>027-032</v>
      </c>
    </row>
    <row r="260" spans="1:25" x14ac:dyDescent="0.35">
      <c r="A260">
        <v>250</v>
      </c>
      <c r="B260" t="s">
        <v>332</v>
      </c>
      <c r="C260">
        <v>7</v>
      </c>
      <c r="D260">
        <v>43</v>
      </c>
      <c r="E260" t="s">
        <v>254</v>
      </c>
      <c r="F260" t="s">
        <v>333</v>
      </c>
      <c r="G260">
        <v>312</v>
      </c>
      <c r="H260">
        <v>148</v>
      </c>
      <c r="I260">
        <v>13</v>
      </c>
      <c r="J260">
        <v>34</v>
      </c>
      <c r="K260">
        <v>888</v>
      </c>
      <c r="L260" s="7">
        <f t="shared" si="35"/>
        <v>0.57094594594594594</v>
      </c>
      <c r="M260" s="8">
        <f t="shared" si="42"/>
        <v>-0.70976289286508243</v>
      </c>
      <c r="N260">
        <f t="shared" si="42"/>
        <v>-0.43794667495401451</v>
      </c>
      <c r="O260">
        <f t="shared" si="42"/>
        <v>-0.72470309058876248</v>
      </c>
      <c r="P260">
        <f t="shared" si="41"/>
        <v>-0.31233686866536686</v>
      </c>
      <c r="Q260">
        <f t="shared" si="41"/>
        <v>-0.63139931035902042</v>
      </c>
      <c r="R260" s="9">
        <f t="shared" si="41"/>
        <v>-0.51512579480566922</v>
      </c>
      <c r="S260">
        <f t="shared" si="36"/>
        <v>15.60494678038811</v>
      </c>
      <c r="T260">
        <f t="shared" si="37"/>
        <v>1.4759710298907762</v>
      </c>
      <c r="U260" s="9">
        <f t="shared" si="38"/>
        <v>1.3959480845207617</v>
      </c>
      <c r="V260">
        <f t="shared" si="39"/>
        <v>1.3959480845207617</v>
      </c>
      <c r="W260">
        <f t="shared" si="33"/>
        <v>3</v>
      </c>
      <c r="X260" t="str">
        <f t="shared" si="34"/>
        <v>027-036</v>
      </c>
      <c r="Y260" t="str">
        <f t="shared" si="40"/>
        <v>027-004</v>
      </c>
    </row>
    <row r="261" spans="1:25" x14ac:dyDescent="0.35">
      <c r="A261">
        <v>251</v>
      </c>
      <c r="B261" t="s">
        <v>332</v>
      </c>
      <c r="C261">
        <v>3</v>
      </c>
      <c r="D261">
        <v>43</v>
      </c>
      <c r="E261" t="s">
        <v>255</v>
      </c>
      <c r="F261" t="s">
        <v>333</v>
      </c>
      <c r="G261">
        <v>308</v>
      </c>
      <c r="H261">
        <v>118</v>
      </c>
      <c r="I261">
        <v>55</v>
      </c>
      <c r="J261">
        <v>11</v>
      </c>
      <c r="K261">
        <v>665</v>
      </c>
      <c r="L261" s="7">
        <f t="shared" si="35"/>
        <v>0.73984962406015042</v>
      </c>
      <c r="M261" s="8">
        <f t="shared" si="42"/>
        <v>-0.724553783901978</v>
      </c>
      <c r="N261">
        <f t="shared" si="42"/>
        <v>-0.6014104416553574</v>
      </c>
      <c r="O261">
        <f t="shared" si="42"/>
        <v>0.3422685842335369</v>
      </c>
      <c r="P261">
        <f t="shared" si="41"/>
        <v>-1.1081412855343107</v>
      </c>
      <c r="Q261">
        <f t="shared" si="41"/>
        <v>-0.95759527240098885</v>
      </c>
      <c r="R261" s="9">
        <f t="shared" si="41"/>
        <v>1.2680292851693289</v>
      </c>
      <c r="S261">
        <f t="shared" si="36"/>
        <v>16.57110694123859</v>
      </c>
      <c r="T261">
        <f t="shared" si="37"/>
        <v>6.2048463129572617</v>
      </c>
      <c r="U261" s="9">
        <f t="shared" si="38"/>
        <v>2.8302120047174597</v>
      </c>
      <c r="V261">
        <f t="shared" si="39"/>
        <v>2.8302120047174597</v>
      </c>
      <c r="W261">
        <f t="shared" si="33"/>
        <v>3</v>
      </c>
      <c r="X261" t="str">
        <f t="shared" si="34"/>
        <v>027-037</v>
      </c>
      <c r="Y261" t="str">
        <f t="shared" si="40"/>
        <v>027-004</v>
      </c>
    </row>
    <row r="262" spans="1:25" x14ac:dyDescent="0.35">
      <c r="A262">
        <v>252</v>
      </c>
      <c r="B262" t="s">
        <v>332</v>
      </c>
      <c r="C262">
        <v>3</v>
      </c>
      <c r="D262">
        <v>43</v>
      </c>
      <c r="E262" t="s">
        <v>256</v>
      </c>
      <c r="F262" t="s">
        <v>333</v>
      </c>
      <c r="G262">
        <v>511</v>
      </c>
      <c r="H262">
        <v>253</v>
      </c>
      <c r="I262">
        <v>59</v>
      </c>
      <c r="J262">
        <v>33</v>
      </c>
      <c r="K262">
        <v>1358</v>
      </c>
      <c r="L262" s="7">
        <f t="shared" si="35"/>
        <v>0.63033873343151692</v>
      </c>
      <c r="M262" s="8">
        <f t="shared" si="42"/>
        <v>2.6083936220471244E-2</v>
      </c>
      <c r="N262">
        <f t="shared" si="42"/>
        <v>0.13417650850068563</v>
      </c>
      <c r="O262">
        <f t="shared" si="42"/>
        <v>0.44388493421661301</v>
      </c>
      <c r="P262">
        <f t="shared" si="41"/>
        <v>-0.34693706070314706</v>
      </c>
      <c r="Q262">
        <f t="shared" si="41"/>
        <v>5.609890560387247E-2</v>
      </c>
      <c r="R262" s="9">
        <f t="shared" si="41"/>
        <v>0.11189755898513758</v>
      </c>
      <c r="S262">
        <f t="shared" si="36"/>
        <v>5.8562673313161149</v>
      </c>
      <c r="T262">
        <f t="shared" si="37"/>
        <v>1.1297059023891438</v>
      </c>
      <c r="U262" s="9">
        <f t="shared" si="38"/>
        <v>4.9982191278832264</v>
      </c>
      <c r="V262">
        <f t="shared" si="39"/>
        <v>1.1297059023891438</v>
      </c>
      <c r="W262">
        <f t="shared" si="33"/>
        <v>2</v>
      </c>
      <c r="X262" t="str">
        <f t="shared" si="34"/>
        <v>027-038</v>
      </c>
      <c r="Y262" t="str">
        <f t="shared" si="40"/>
        <v>015-007</v>
      </c>
    </row>
    <row r="263" spans="1:25" x14ac:dyDescent="0.35">
      <c r="A263">
        <v>253</v>
      </c>
      <c r="B263" t="s">
        <v>332</v>
      </c>
      <c r="C263">
        <v>3</v>
      </c>
      <c r="D263">
        <v>43</v>
      </c>
      <c r="E263" t="s">
        <v>257</v>
      </c>
      <c r="F263" t="s">
        <v>333</v>
      </c>
      <c r="G263">
        <v>476</v>
      </c>
      <c r="H263">
        <v>108</v>
      </c>
      <c r="I263">
        <v>51</v>
      </c>
      <c r="J263">
        <v>20</v>
      </c>
      <c r="K263">
        <v>808</v>
      </c>
      <c r="L263" s="7">
        <f t="shared" si="35"/>
        <v>0.8106435643564357</v>
      </c>
      <c r="M263" s="8">
        <f t="shared" si="42"/>
        <v>-0.10333636035236483</v>
      </c>
      <c r="N263">
        <f t="shared" si="42"/>
        <v>-0.65589836388913836</v>
      </c>
      <c r="O263">
        <f t="shared" si="42"/>
        <v>0.24065223425046076</v>
      </c>
      <c r="P263">
        <f t="shared" si="41"/>
        <v>-0.79673955719428924</v>
      </c>
      <c r="Q263">
        <f t="shared" si="41"/>
        <v>-0.74842028328887455</v>
      </c>
      <c r="R263" s="9">
        <f t="shared" si="41"/>
        <v>2.0154172383518092</v>
      </c>
      <c r="S263">
        <f t="shared" si="36"/>
        <v>14.832675504520084</v>
      </c>
      <c r="T263">
        <f t="shared" si="37"/>
        <v>7.626509950329897</v>
      </c>
      <c r="U263" s="9">
        <f t="shared" si="38"/>
        <v>6.0221874494976397</v>
      </c>
      <c r="V263">
        <f t="shared" si="39"/>
        <v>6.0221874494976397</v>
      </c>
      <c r="W263">
        <f t="shared" si="33"/>
        <v>3</v>
      </c>
      <c r="X263" t="str">
        <f t="shared" si="34"/>
        <v>027-039</v>
      </c>
      <c r="Y263" t="str">
        <f t="shared" si="40"/>
        <v>027-004</v>
      </c>
    </row>
    <row r="264" spans="1:25" x14ac:dyDescent="0.35">
      <c r="A264">
        <v>254</v>
      </c>
      <c r="B264" t="s">
        <v>332</v>
      </c>
      <c r="C264">
        <v>3</v>
      </c>
      <c r="D264">
        <v>43</v>
      </c>
      <c r="E264" t="s">
        <v>258</v>
      </c>
      <c r="F264" t="s">
        <v>333</v>
      </c>
      <c r="G264">
        <v>747</v>
      </c>
      <c r="H264">
        <v>298</v>
      </c>
      <c r="I264">
        <v>112</v>
      </c>
      <c r="J264">
        <v>18</v>
      </c>
      <c r="K264">
        <v>1468</v>
      </c>
      <c r="L264" s="7">
        <f t="shared" si="35"/>
        <v>0.80040871934604907</v>
      </c>
      <c r="M264" s="8">
        <f t="shared" si="42"/>
        <v>0.89874650739730877</v>
      </c>
      <c r="N264">
        <f t="shared" si="42"/>
        <v>0.37937215855269996</v>
      </c>
      <c r="O264">
        <f t="shared" si="42"/>
        <v>1.7903015714923716</v>
      </c>
      <c r="P264">
        <f t="shared" si="41"/>
        <v>-0.86593994126984963</v>
      </c>
      <c r="Q264">
        <f t="shared" si="41"/>
        <v>0.21700274338242187</v>
      </c>
      <c r="R264" s="9">
        <f t="shared" si="41"/>
        <v>1.9073656193652311</v>
      </c>
      <c r="S264">
        <f t="shared" si="36"/>
        <v>6.737849532119764</v>
      </c>
      <c r="T264">
        <f t="shared" si="37"/>
        <v>11.681500049385825</v>
      </c>
      <c r="U264" s="9">
        <f t="shared" si="38"/>
        <v>16.249051497813987</v>
      </c>
      <c r="V264">
        <f t="shared" si="39"/>
        <v>6.737849532119764</v>
      </c>
      <c r="W264">
        <f t="shared" si="33"/>
        <v>1</v>
      </c>
      <c r="X264" t="str">
        <f t="shared" si="34"/>
        <v>027-040</v>
      </c>
      <c r="Y264" t="str">
        <f t="shared" si="40"/>
        <v>027-032</v>
      </c>
    </row>
    <row r="265" spans="1:25" x14ac:dyDescent="0.35">
      <c r="A265">
        <v>255</v>
      </c>
      <c r="B265" t="s">
        <v>332</v>
      </c>
      <c r="C265">
        <v>3</v>
      </c>
      <c r="D265">
        <v>43</v>
      </c>
      <c r="E265" t="s">
        <v>259</v>
      </c>
      <c r="F265" t="s">
        <v>333</v>
      </c>
      <c r="G265">
        <v>807</v>
      </c>
      <c r="H265">
        <v>424</v>
      </c>
      <c r="I265">
        <v>156</v>
      </c>
      <c r="J265">
        <v>15</v>
      </c>
      <c r="K265">
        <v>1775</v>
      </c>
      <c r="L265" s="7">
        <f t="shared" si="35"/>
        <v>0.78985915492957748</v>
      </c>
      <c r="M265" s="8">
        <f t="shared" si="42"/>
        <v>1.1206098729507421</v>
      </c>
      <c r="N265">
        <f t="shared" si="42"/>
        <v>1.0659199786983402</v>
      </c>
      <c r="O265">
        <f t="shared" si="42"/>
        <v>2.9080814213062087</v>
      </c>
      <c r="P265">
        <f t="shared" si="41"/>
        <v>-0.96974051738319011</v>
      </c>
      <c r="Q265">
        <f t="shared" si="41"/>
        <v>0.666070727000737</v>
      </c>
      <c r="R265" s="9">
        <f t="shared" si="41"/>
        <v>1.7959914350325763</v>
      </c>
      <c r="S265">
        <f t="shared" si="36"/>
        <v>8.0224159621259599</v>
      </c>
      <c r="T265">
        <f t="shared" si="37"/>
        <v>19.229071158250704</v>
      </c>
      <c r="U265" s="9">
        <f t="shared" si="38"/>
        <v>26.77533298452455</v>
      </c>
      <c r="V265">
        <f t="shared" si="39"/>
        <v>8.0224159621259599</v>
      </c>
      <c r="W265">
        <f t="shared" si="33"/>
        <v>1</v>
      </c>
      <c r="X265" t="str">
        <f t="shared" si="34"/>
        <v>027-041</v>
      </c>
      <c r="Y265" t="str">
        <f t="shared" si="40"/>
        <v>027-032</v>
      </c>
    </row>
    <row r="266" spans="1:25" x14ac:dyDescent="0.35">
      <c r="A266">
        <v>256</v>
      </c>
      <c r="B266" t="s">
        <v>332</v>
      </c>
      <c r="C266">
        <v>3</v>
      </c>
      <c r="D266">
        <v>41</v>
      </c>
      <c r="E266" t="s">
        <v>260</v>
      </c>
      <c r="F266" t="s">
        <v>333</v>
      </c>
      <c r="G266">
        <v>800</v>
      </c>
      <c r="H266">
        <v>315</v>
      </c>
      <c r="I266">
        <v>135</v>
      </c>
      <c r="J266">
        <v>24</v>
      </c>
      <c r="K266">
        <v>1642</v>
      </c>
      <c r="L266" s="7">
        <f t="shared" si="35"/>
        <v>0.77588306942752738</v>
      </c>
      <c r="M266" s="8">
        <f t="shared" si="42"/>
        <v>1.0947258136361748</v>
      </c>
      <c r="N266">
        <f t="shared" si="42"/>
        <v>0.4720016263501276</v>
      </c>
      <c r="O266">
        <f t="shared" si="42"/>
        <v>2.3745955838950592</v>
      </c>
      <c r="P266">
        <f t="shared" si="41"/>
        <v>-0.65833878904316856</v>
      </c>
      <c r="Q266">
        <f t="shared" si="41"/>
        <v>0.47152335950485458</v>
      </c>
      <c r="R266" s="9">
        <f t="shared" si="41"/>
        <v>1.6484426774247354</v>
      </c>
      <c r="S266">
        <f t="shared" si="36"/>
        <v>6.2882361240730722</v>
      </c>
      <c r="T266">
        <f t="shared" si="37"/>
        <v>13.633397208285162</v>
      </c>
      <c r="U266" s="9">
        <f t="shared" si="38"/>
        <v>20.373449940663271</v>
      </c>
      <c r="V266">
        <f t="shared" si="39"/>
        <v>6.2882361240730722</v>
      </c>
      <c r="W266">
        <f t="shared" si="33"/>
        <v>1</v>
      </c>
      <c r="X266" t="str">
        <f t="shared" si="34"/>
        <v>027-042</v>
      </c>
      <c r="Y266" t="str">
        <f t="shared" si="40"/>
        <v>027-032</v>
      </c>
    </row>
    <row r="267" spans="1:25" x14ac:dyDescent="0.35">
      <c r="A267">
        <v>257</v>
      </c>
      <c r="B267" t="s">
        <v>332</v>
      </c>
      <c r="C267">
        <v>3</v>
      </c>
      <c r="D267">
        <v>41</v>
      </c>
      <c r="E267" t="s">
        <v>261</v>
      </c>
      <c r="F267" t="s">
        <v>333</v>
      </c>
      <c r="G267">
        <v>378</v>
      </c>
      <c r="H267">
        <v>171</v>
      </c>
      <c r="I267">
        <v>58</v>
      </c>
      <c r="J267">
        <v>7</v>
      </c>
      <c r="K267">
        <v>767</v>
      </c>
      <c r="L267" s="7">
        <f t="shared" si="35"/>
        <v>0.80052151238591918</v>
      </c>
      <c r="M267" s="8">
        <f t="shared" si="42"/>
        <v>-0.46571319075630585</v>
      </c>
      <c r="N267">
        <f t="shared" si="42"/>
        <v>-0.31262445381631832</v>
      </c>
      <c r="O267">
        <f t="shared" si="42"/>
        <v>0.41848084672084396</v>
      </c>
      <c r="P267">
        <f t="shared" si="41"/>
        <v>-1.2465420536854315</v>
      </c>
      <c r="Q267">
        <f t="shared" si="41"/>
        <v>-0.80839353191542485</v>
      </c>
      <c r="R267" s="9">
        <f t="shared" si="41"/>
        <v>1.9085564014978393</v>
      </c>
      <c r="S267">
        <f t="shared" si="36"/>
        <v>15.493315135822154</v>
      </c>
      <c r="T267">
        <f t="shared" si="37"/>
        <v>8.3799299599697434</v>
      </c>
      <c r="U267" s="9">
        <f t="shared" si="38"/>
        <v>5.5027754754767377</v>
      </c>
      <c r="V267">
        <f t="shared" si="39"/>
        <v>5.5027754754767377</v>
      </c>
      <c r="W267">
        <f t="shared" ref="W267:W306" si="43">MATCH(V267,S267:U267,0)</f>
        <v>3</v>
      </c>
      <c r="X267" t="str">
        <f t="shared" ref="X267:X306" si="44">E267</f>
        <v>027-043</v>
      </c>
      <c r="Y267" t="str">
        <f t="shared" si="40"/>
        <v>027-004</v>
      </c>
    </row>
    <row r="268" spans="1:25" x14ac:dyDescent="0.35">
      <c r="A268">
        <v>258</v>
      </c>
      <c r="B268" t="s">
        <v>332</v>
      </c>
      <c r="C268">
        <v>3</v>
      </c>
      <c r="D268">
        <v>41</v>
      </c>
      <c r="E268" t="s">
        <v>262</v>
      </c>
      <c r="F268" t="s">
        <v>333</v>
      </c>
      <c r="G268">
        <v>618</v>
      </c>
      <c r="H268">
        <v>231</v>
      </c>
      <c r="I268">
        <v>99</v>
      </c>
      <c r="J268">
        <v>20</v>
      </c>
      <c r="K268">
        <v>1199</v>
      </c>
      <c r="L268" s="7">
        <f t="shared" ref="L268:L306" si="45">SUM(G268:J268)/K268</f>
        <v>0.80733944954128445</v>
      </c>
      <c r="M268" s="8">
        <f t="shared" si="42"/>
        <v>0.42174027145742726</v>
      </c>
      <c r="N268">
        <f t="shared" si="42"/>
        <v>1.4303079586367503E-2</v>
      </c>
      <c r="O268">
        <f t="shared" si="42"/>
        <v>1.4600484340473743</v>
      </c>
      <c r="P268">
        <f t="shared" si="41"/>
        <v>-0.79673955719428924</v>
      </c>
      <c r="Q268">
        <f t="shared" si="41"/>
        <v>-0.17648027809421257</v>
      </c>
      <c r="R268" s="9">
        <f t="shared" si="41"/>
        <v>1.9805349363010873</v>
      </c>
      <c r="S268">
        <f t="shared" ref="S268:S306" si="46">SUMXMY2($G$3:$L$3,$M268:$R268)</f>
        <v>8.9936464579200877</v>
      </c>
      <c r="T268">
        <f t="shared" ref="T268:T306" si="47">SUMXMY2($G$4:$L$4,$M268:$R268)</f>
        <v>9.6026720703990573</v>
      </c>
      <c r="U268" s="9">
        <f t="shared" ref="U268:U306" si="48">SUMXMY2($G$5:$L$5,$M268:$R268)</f>
        <v>12.003836598330038</v>
      </c>
      <c r="V268">
        <f t="shared" ref="V268:V306" si="49">MIN(S268:U268)</f>
        <v>8.9936464579200877</v>
      </c>
      <c r="W268">
        <f t="shared" si="43"/>
        <v>1</v>
      </c>
      <c r="X268" t="str">
        <f t="shared" si="44"/>
        <v>027-044</v>
      </c>
      <c r="Y268" t="str">
        <f t="shared" ref="Y268:Y306" si="50">VLOOKUP(W268,$D$2:$F$5,3)</f>
        <v>027-032</v>
      </c>
    </row>
    <row r="269" spans="1:25" x14ac:dyDescent="0.35">
      <c r="A269">
        <v>259</v>
      </c>
      <c r="B269" t="s">
        <v>332</v>
      </c>
      <c r="C269">
        <v>3</v>
      </c>
      <c r="D269">
        <v>41</v>
      </c>
      <c r="E269" t="s">
        <v>263</v>
      </c>
      <c r="F269" t="s">
        <v>333</v>
      </c>
      <c r="G269">
        <v>877</v>
      </c>
      <c r="H269">
        <v>277</v>
      </c>
      <c r="I269">
        <v>158</v>
      </c>
      <c r="J269">
        <v>16</v>
      </c>
      <c r="K269">
        <v>1686</v>
      </c>
      <c r="L269" s="7">
        <f t="shared" si="45"/>
        <v>0.78766310794780547</v>
      </c>
      <c r="M269" s="8">
        <f t="shared" si="42"/>
        <v>1.3794504660964142</v>
      </c>
      <c r="N269">
        <f t="shared" si="42"/>
        <v>0.26494752186175996</v>
      </c>
      <c r="O269">
        <f t="shared" si="42"/>
        <v>2.9588895962977468</v>
      </c>
      <c r="P269">
        <f t="shared" si="41"/>
        <v>-0.93514032534540992</v>
      </c>
      <c r="Q269">
        <f t="shared" si="41"/>
        <v>0.53588489461627431</v>
      </c>
      <c r="R269" s="9">
        <f t="shared" si="41"/>
        <v>1.7728072606254166</v>
      </c>
      <c r="S269">
        <f t="shared" si="46"/>
        <v>9.4956624354616412</v>
      </c>
      <c r="T269">
        <f t="shared" si="47"/>
        <v>18.866577397783225</v>
      </c>
      <c r="U269" s="9">
        <f t="shared" si="48"/>
        <v>25.394082244056953</v>
      </c>
      <c r="V269">
        <f t="shared" si="49"/>
        <v>9.4956624354616412</v>
      </c>
      <c r="W269">
        <f t="shared" si="43"/>
        <v>1</v>
      </c>
      <c r="X269" t="str">
        <f t="shared" si="44"/>
        <v>027-045</v>
      </c>
      <c r="Y269" t="str">
        <f t="shared" si="50"/>
        <v>027-032</v>
      </c>
    </row>
    <row r="270" spans="1:25" x14ac:dyDescent="0.35">
      <c r="A270">
        <v>260</v>
      </c>
      <c r="B270" t="s">
        <v>332</v>
      </c>
      <c r="C270">
        <v>3</v>
      </c>
      <c r="D270">
        <v>41</v>
      </c>
      <c r="E270" t="s">
        <v>264</v>
      </c>
      <c r="F270" t="s">
        <v>333</v>
      </c>
      <c r="G270">
        <v>452</v>
      </c>
      <c r="H270">
        <v>153</v>
      </c>
      <c r="I270">
        <v>98</v>
      </c>
      <c r="J270">
        <v>10</v>
      </c>
      <c r="K270">
        <v>835</v>
      </c>
      <c r="L270" s="7">
        <f t="shared" si="45"/>
        <v>0.8538922155688623</v>
      </c>
      <c r="M270" s="8">
        <f t="shared" si="42"/>
        <v>-0.19208170657373813</v>
      </c>
      <c r="N270">
        <f t="shared" si="42"/>
        <v>-0.41070271383712403</v>
      </c>
      <c r="O270">
        <f t="shared" si="42"/>
        <v>1.4346443465516052</v>
      </c>
      <c r="P270">
        <f t="shared" si="41"/>
        <v>-1.142741477572091</v>
      </c>
      <c r="Q270">
        <f t="shared" si="41"/>
        <v>-0.70892570492504881</v>
      </c>
      <c r="R270" s="9">
        <f t="shared" si="41"/>
        <v>2.4720032225798212</v>
      </c>
      <c r="S270">
        <f t="shared" si="46"/>
        <v>16.369317535048395</v>
      </c>
      <c r="T270">
        <f t="shared" si="47"/>
        <v>13.072423851756451</v>
      </c>
      <c r="U270" s="9">
        <f t="shared" si="48"/>
        <v>11.528493516272631</v>
      </c>
      <c r="V270">
        <f t="shared" si="49"/>
        <v>11.528493516272631</v>
      </c>
      <c r="W270">
        <f t="shared" si="43"/>
        <v>3</v>
      </c>
      <c r="X270" t="str">
        <f t="shared" si="44"/>
        <v>027-046</v>
      </c>
      <c r="Y270" t="str">
        <f t="shared" si="50"/>
        <v>027-004</v>
      </c>
    </row>
    <row r="271" spans="1:25" x14ac:dyDescent="0.35">
      <c r="A271">
        <v>261</v>
      </c>
      <c r="B271" t="s">
        <v>332</v>
      </c>
      <c r="C271">
        <v>3</v>
      </c>
      <c r="D271">
        <v>41</v>
      </c>
      <c r="E271" t="s">
        <v>265</v>
      </c>
      <c r="F271" t="s">
        <v>333</v>
      </c>
      <c r="G271">
        <v>562</v>
      </c>
      <c r="H271">
        <v>147</v>
      </c>
      <c r="I271">
        <v>48</v>
      </c>
      <c r="J271">
        <v>7</v>
      </c>
      <c r="K271">
        <v>1119</v>
      </c>
      <c r="L271" s="7">
        <f t="shared" si="45"/>
        <v>0.68275245755138514</v>
      </c>
      <c r="M271" s="8">
        <f t="shared" si="42"/>
        <v>0.21466779694088953</v>
      </c>
      <c r="N271">
        <f t="shared" si="42"/>
        <v>-0.44339546717739259</v>
      </c>
      <c r="O271">
        <f t="shared" si="42"/>
        <v>0.16443997176315367</v>
      </c>
      <c r="P271">
        <f t="shared" si="41"/>
        <v>-1.2465420536854315</v>
      </c>
      <c r="Q271">
        <f t="shared" si="41"/>
        <v>-0.29350125102406671</v>
      </c>
      <c r="R271" s="9">
        <f t="shared" si="41"/>
        <v>0.66524133141356723</v>
      </c>
      <c r="S271">
        <f t="shared" si="46"/>
        <v>10.116309173429325</v>
      </c>
      <c r="T271">
        <f t="shared" si="47"/>
        <v>3.8876376970692101</v>
      </c>
      <c r="U271" s="9">
        <f t="shared" si="48"/>
        <v>3.1776479567109925</v>
      </c>
      <c r="V271">
        <f t="shared" si="49"/>
        <v>3.1776479567109925</v>
      </c>
      <c r="W271">
        <f t="shared" si="43"/>
        <v>3</v>
      </c>
      <c r="X271" t="str">
        <f t="shared" si="44"/>
        <v>027-047</v>
      </c>
      <c r="Y271" t="str">
        <f t="shared" si="50"/>
        <v>027-004</v>
      </c>
    </row>
    <row r="272" spans="1:25" x14ac:dyDescent="0.35">
      <c r="A272">
        <v>262</v>
      </c>
      <c r="B272" t="s">
        <v>332</v>
      </c>
      <c r="C272">
        <v>7</v>
      </c>
      <c r="D272">
        <v>41</v>
      </c>
      <c r="E272" t="s">
        <v>266</v>
      </c>
      <c r="F272" t="s">
        <v>333</v>
      </c>
      <c r="G272">
        <v>331</v>
      </c>
      <c r="H272">
        <v>245</v>
      </c>
      <c r="I272">
        <v>42</v>
      </c>
      <c r="J272">
        <v>23</v>
      </c>
      <c r="K272">
        <v>895</v>
      </c>
      <c r="L272" s="7">
        <f t="shared" si="45"/>
        <v>0.71620111731843572</v>
      </c>
      <c r="M272" s="8">
        <f t="shared" si="42"/>
        <v>-0.63950616043982855</v>
      </c>
      <c r="N272">
        <f t="shared" si="42"/>
        <v>9.058617071366086E-2</v>
      </c>
      <c r="O272">
        <f t="shared" si="42"/>
        <v>1.2015446788539471E-2</v>
      </c>
      <c r="P272">
        <f t="shared" si="41"/>
        <v>-0.69293898108094876</v>
      </c>
      <c r="Q272">
        <f t="shared" si="41"/>
        <v>-0.6211599752276582</v>
      </c>
      <c r="R272" s="9">
        <f t="shared" si="41"/>
        <v>1.0183665460204576</v>
      </c>
      <c r="S272">
        <f t="shared" si="46"/>
        <v>11.639103149776529</v>
      </c>
      <c r="T272">
        <f t="shared" si="47"/>
        <v>3.2877851191903336</v>
      </c>
      <c r="U272" s="9">
        <f t="shared" si="48"/>
        <v>2.9376437680142793</v>
      </c>
      <c r="V272">
        <f t="shared" si="49"/>
        <v>2.9376437680142793</v>
      </c>
      <c r="W272">
        <f t="shared" si="43"/>
        <v>3</v>
      </c>
      <c r="X272" t="str">
        <f t="shared" si="44"/>
        <v>027-048</v>
      </c>
      <c r="Y272" t="str">
        <f t="shared" si="50"/>
        <v>027-004</v>
      </c>
    </row>
    <row r="273" spans="1:25" x14ac:dyDescent="0.35">
      <c r="A273">
        <v>263</v>
      </c>
      <c r="B273" t="s">
        <v>332</v>
      </c>
      <c r="C273">
        <v>3</v>
      </c>
      <c r="D273">
        <v>41</v>
      </c>
      <c r="E273" t="s">
        <v>267</v>
      </c>
      <c r="F273" t="s">
        <v>333</v>
      </c>
      <c r="G273">
        <v>1125</v>
      </c>
      <c r="H273">
        <v>722</v>
      </c>
      <c r="I273">
        <v>235</v>
      </c>
      <c r="J273">
        <v>41</v>
      </c>
      <c r="K273">
        <v>2761</v>
      </c>
      <c r="L273" s="7">
        <f t="shared" si="45"/>
        <v>0.7689243027888446</v>
      </c>
      <c r="M273" s="8">
        <f t="shared" si="42"/>
        <v>2.2964857103839385</v>
      </c>
      <c r="N273">
        <f t="shared" si="42"/>
        <v>2.689660061265013</v>
      </c>
      <c r="O273">
        <f t="shared" si="42"/>
        <v>4.9150043334719626</v>
      </c>
      <c r="P273">
        <f t="shared" si="41"/>
        <v>-7.0135524400905661E-2</v>
      </c>
      <c r="Q273">
        <f t="shared" si="41"/>
        <v>2.108354218361189</v>
      </c>
      <c r="R273" s="9">
        <f t="shared" si="41"/>
        <v>1.5749773732900458</v>
      </c>
      <c r="S273">
        <f t="shared" si="46"/>
        <v>20.861560723596877</v>
      </c>
      <c r="T273">
        <f t="shared" si="47"/>
        <v>48.262695674630308</v>
      </c>
      <c r="U273" s="9">
        <f t="shared" si="48"/>
        <v>67.519501812935957</v>
      </c>
      <c r="V273">
        <f t="shared" si="49"/>
        <v>20.861560723596877</v>
      </c>
      <c r="W273">
        <f t="shared" si="43"/>
        <v>1</v>
      </c>
      <c r="X273" t="str">
        <f t="shared" si="44"/>
        <v>027-049</v>
      </c>
      <c r="Y273" t="str">
        <f t="shared" si="50"/>
        <v>027-032</v>
      </c>
    </row>
    <row r="274" spans="1:25" x14ac:dyDescent="0.35">
      <c r="A274">
        <v>264</v>
      </c>
      <c r="B274" t="s">
        <v>332</v>
      </c>
      <c r="C274">
        <v>3</v>
      </c>
      <c r="D274">
        <v>41</v>
      </c>
      <c r="E274" t="s">
        <v>268</v>
      </c>
      <c r="F274" t="s">
        <v>333</v>
      </c>
      <c r="G274">
        <v>554</v>
      </c>
      <c r="H274">
        <v>288</v>
      </c>
      <c r="I274">
        <v>68</v>
      </c>
      <c r="J274">
        <v>6</v>
      </c>
      <c r="K274">
        <v>1149</v>
      </c>
      <c r="L274" s="7">
        <f t="shared" si="45"/>
        <v>0.79721496953872928</v>
      </c>
      <c r="M274" s="8">
        <f t="shared" si="42"/>
        <v>0.18508601486709841</v>
      </c>
      <c r="N274">
        <f t="shared" si="42"/>
        <v>0.324884236318919</v>
      </c>
      <c r="O274">
        <f t="shared" si="42"/>
        <v>0.6725217216785343</v>
      </c>
      <c r="P274">
        <f t="shared" si="41"/>
        <v>-1.2811422457232116</v>
      </c>
      <c r="Q274">
        <f t="shared" si="41"/>
        <v>-0.24961838617537141</v>
      </c>
      <c r="R274" s="9">
        <f t="shared" si="41"/>
        <v>1.8736484661529678</v>
      </c>
      <c r="S274">
        <f t="shared" si="46"/>
        <v>9.357269172505827</v>
      </c>
      <c r="T274">
        <f t="shared" si="47"/>
        <v>8.279843214512093</v>
      </c>
      <c r="U274" s="9">
        <f t="shared" si="48"/>
        <v>8.6201199574565273</v>
      </c>
      <c r="V274">
        <f t="shared" si="49"/>
        <v>8.279843214512093</v>
      </c>
      <c r="W274">
        <f t="shared" si="43"/>
        <v>2</v>
      </c>
      <c r="X274" t="str">
        <f t="shared" si="44"/>
        <v>027-050</v>
      </c>
      <c r="Y274" t="str">
        <f t="shared" si="50"/>
        <v>015-007</v>
      </c>
    </row>
    <row r="275" spans="1:25" x14ac:dyDescent="0.35">
      <c r="A275">
        <v>265</v>
      </c>
      <c r="B275" t="s">
        <v>332</v>
      </c>
      <c r="C275">
        <v>7</v>
      </c>
      <c r="D275">
        <v>41</v>
      </c>
      <c r="E275" t="s">
        <v>269</v>
      </c>
      <c r="F275" t="s">
        <v>333</v>
      </c>
      <c r="G275">
        <v>110</v>
      </c>
      <c r="H275">
        <v>26</v>
      </c>
      <c r="I275">
        <v>21</v>
      </c>
      <c r="J275">
        <v>24</v>
      </c>
      <c r="K275">
        <v>252</v>
      </c>
      <c r="L275" s="7">
        <f t="shared" si="45"/>
        <v>0.71825396825396826</v>
      </c>
      <c r="M275" s="8">
        <f t="shared" si="42"/>
        <v>-1.4567028902283079</v>
      </c>
      <c r="N275">
        <f t="shared" si="42"/>
        <v>-1.1026993262061424</v>
      </c>
      <c r="O275">
        <f t="shared" si="42"/>
        <v>-0.52147039062261014</v>
      </c>
      <c r="P275">
        <f t="shared" si="41"/>
        <v>-0.65833878904316856</v>
      </c>
      <c r="Q275">
        <f t="shared" si="41"/>
        <v>-1.5617160451513608</v>
      </c>
      <c r="R275" s="9">
        <f t="shared" si="41"/>
        <v>1.0400389667456662</v>
      </c>
      <c r="S275">
        <f t="shared" si="46"/>
        <v>26.097150889298039</v>
      </c>
      <c r="T275">
        <f t="shared" si="47"/>
        <v>7.8479198296583972</v>
      </c>
      <c r="U275" s="9">
        <f t="shared" si="48"/>
        <v>2.1491483823896389</v>
      </c>
      <c r="V275">
        <f t="shared" si="49"/>
        <v>2.1491483823896389</v>
      </c>
      <c r="W275">
        <f t="shared" si="43"/>
        <v>3</v>
      </c>
      <c r="X275" t="str">
        <f t="shared" si="44"/>
        <v>027-051</v>
      </c>
      <c r="Y275" t="str">
        <f t="shared" si="50"/>
        <v>027-004</v>
      </c>
    </row>
    <row r="276" spans="1:25" x14ac:dyDescent="0.35">
      <c r="A276">
        <v>266</v>
      </c>
      <c r="B276" t="s">
        <v>332</v>
      </c>
      <c r="C276">
        <v>7</v>
      </c>
      <c r="D276">
        <v>41</v>
      </c>
      <c r="E276" t="s">
        <v>270</v>
      </c>
      <c r="F276" t="s">
        <v>333</v>
      </c>
      <c r="G276">
        <v>668</v>
      </c>
      <c r="H276">
        <v>609</v>
      </c>
      <c r="I276">
        <v>58</v>
      </c>
      <c r="J276">
        <v>49</v>
      </c>
      <c r="K276">
        <v>2545</v>
      </c>
      <c r="L276" s="7">
        <f t="shared" si="45"/>
        <v>0.54381139489194497</v>
      </c>
      <c r="M276" s="8">
        <f t="shared" si="42"/>
        <v>0.60662640941862167</v>
      </c>
      <c r="N276">
        <f t="shared" si="42"/>
        <v>2.0739465400232882</v>
      </c>
      <c r="O276">
        <f t="shared" si="42"/>
        <v>0.41848084672084396</v>
      </c>
      <c r="P276">
        <f t="shared" si="41"/>
        <v>0.20666601190133571</v>
      </c>
      <c r="Q276">
        <f t="shared" si="41"/>
        <v>1.792397591450583</v>
      </c>
      <c r="R276" s="9">
        <f t="shared" si="41"/>
        <v>-0.80159150766046627</v>
      </c>
      <c r="S276">
        <f t="shared" si="46"/>
        <v>2.9425284737081574</v>
      </c>
      <c r="T276">
        <f t="shared" si="47"/>
        <v>9.0742451831810715</v>
      </c>
      <c r="U276" s="9">
        <f t="shared" si="48"/>
        <v>22.502400781557228</v>
      </c>
      <c r="V276">
        <f t="shared" si="49"/>
        <v>2.9425284737081574</v>
      </c>
      <c r="W276">
        <f t="shared" si="43"/>
        <v>1</v>
      </c>
      <c r="X276" t="str">
        <f t="shared" si="44"/>
        <v>027-052</v>
      </c>
      <c r="Y276" t="str">
        <f t="shared" si="50"/>
        <v>027-032</v>
      </c>
    </row>
    <row r="277" spans="1:25" x14ac:dyDescent="0.35">
      <c r="A277">
        <v>267</v>
      </c>
      <c r="B277" t="s">
        <v>332</v>
      </c>
      <c r="C277">
        <v>7</v>
      </c>
      <c r="D277">
        <v>40</v>
      </c>
      <c r="E277" t="s">
        <v>271</v>
      </c>
      <c r="F277" t="s">
        <v>333</v>
      </c>
      <c r="G277">
        <v>507</v>
      </c>
      <c r="H277">
        <v>257</v>
      </c>
      <c r="I277">
        <v>37</v>
      </c>
      <c r="J277">
        <v>69</v>
      </c>
      <c r="K277">
        <v>1530</v>
      </c>
      <c r="L277" s="7">
        <f t="shared" si="45"/>
        <v>0.56862745098039214</v>
      </c>
      <c r="M277" s="8">
        <f t="shared" si="42"/>
        <v>1.1293045183575693E-2</v>
      </c>
      <c r="N277">
        <f t="shared" si="42"/>
        <v>0.15597167739419801</v>
      </c>
      <c r="O277">
        <f t="shared" si="42"/>
        <v>-0.11500499069030569</v>
      </c>
      <c r="P277">
        <f t="shared" si="41"/>
        <v>0.89866985265693911</v>
      </c>
      <c r="Q277">
        <f t="shared" si="41"/>
        <v>0.30769399740305881</v>
      </c>
      <c r="R277" s="9">
        <f t="shared" si="41"/>
        <v>-0.53960268081479656</v>
      </c>
      <c r="S277">
        <f t="shared" si="46"/>
        <v>7.2813503279363125</v>
      </c>
      <c r="T277">
        <f t="shared" si="47"/>
        <v>0.62471996696945586</v>
      </c>
      <c r="U277" s="9">
        <f t="shared" si="48"/>
        <v>8.6473833603876642</v>
      </c>
      <c r="V277">
        <f t="shared" si="49"/>
        <v>0.62471996696945586</v>
      </c>
      <c r="W277">
        <f t="shared" si="43"/>
        <v>2</v>
      </c>
      <c r="X277" t="str">
        <f t="shared" si="44"/>
        <v>027-053</v>
      </c>
      <c r="Y277" t="str">
        <f t="shared" si="50"/>
        <v>015-007</v>
      </c>
    </row>
    <row r="278" spans="1:25" x14ac:dyDescent="0.35">
      <c r="A278">
        <v>268</v>
      </c>
      <c r="B278" t="s">
        <v>332</v>
      </c>
      <c r="C278">
        <v>7</v>
      </c>
      <c r="D278">
        <v>40</v>
      </c>
      <c r="E278" t="s">
        <v>272</v>
      </c>
      <c r="F278" t="s">
        <v>333</v>
      </c>
      <c r="G278">
        <v>166</v>
      </c>
      <c r="H278">
        <v>87</v>
      </c>
      <c r="I278">
        <v>6</v>
      </c>
      <c r="J278">
        <v>63</v>
      </c>
      <c r="K278">
        <v>568</v>
      </c>
      <c r="L278" s="7">
        <f t="shared" si="45"/>
        <v>0.56690140845070425</v>
      </c>
      <c r="M278" s="8">
        <f t="shared" si="42"/>
        <v>-1.2496304157117701</v>
      </c>
      <c r="N278">
        <f t="shared" si="42"/>
        <v>-0.77032300058007841</v>
      </c>
      <c r="O278">
        <f t="shared" si="42"/>
        <v>-0.90253170305914565</v>
      </c>
      <c r="P278">
        <f t="shared" si="41"/>
        <v>0.69106870043025814</v>
      </c>
      <c r="Q278">
        <f t="shared" si="41"/>
        <v>-1.0994832020784369</v>
      </c>
      <c r="R278" s="9">
        <f t="shared" si="41"/>
        <v>-0.55782490983567556</v>
      </c>
      <c r="S278">
        <f t="shared" si="46"/>
        <v>22.487552839690053</v>
      </c>
      <c r="T278">
        <f t="shared" si="47"/>
        <v>3.4750261820381421</v>
      </c>
      <c r="U278" s="9">
        <f t="shared" si="48"/>
        <v>4.0577024821653378</v>
      </c>
      <c r="V278">
        <f t="shared" si="49"/>
        <v>3.4750261820381421</v>
      </c>
      <c r="W278">
        <f t="shared" si="43"/>
        <v>2</v>
      </c>
      <c r="X278" t="str">
        <f t="shared" si="44"/>
        <v>027-054</v>
      </c>
      <c r="Y278" t="str">
        <f t="shared" si="50"/>
        <v>015-007</v>
      </c>
    </row>
    <row r="279" spans="1:25" x14ac:dyDescent="0.35">
      <c r="A279">
        <v>269</v>
      </c>
      <c r="B279" t="s">
        <v>332</v>
      </c>
      <c r="C279">
        <v>7</v>
      </c>
      <c r="D279">
        <v>41</v>
      </c>
      <c r="E279" t="s">
        <v>273</v>
      </c>
      <c r="F279" t="s">
        <v>333</v>
      </c>
      <c r="G279">
        <v>274</v>
      </c>
      <c r="H279">
        <v>85</v>
      </c>
      <c r="I279">
        <v>7</v>
      </c>
      <c r="J279">
        <v>41</v>
      </c>
      <c r="K279">
        <v>793</v>
      </c>
      <c r="L279" s="7">
        <f t="shared" si="45"/>
        <v>0.51324085750315263</v>
      </c>
      <c r="M279" s="8">
        <f t="shared" si="42"/>
        <v>-0.85027635771559018</v>
      </c>
      <c r="N279">
        <f t="shared" si="42"/>
        <v>-0.78122058502683456</v>
      </c>
      <c r="O279">
        <f t="shared" si="42"/>
        <v>-0.87712761556337659</v>
      </c>
      <c r="P279">
        <f t="shared" si="41"/>
        <v>-7.0135524400905661E-2</v>
      </c>
      <c r="Q279">
        <f t="shared" si="41"/>
        <v>-0.77036171571322221</v>
      </c>
      <c r="R279" s="9">
        <f t="shared" si="41"/>
        <v>-1.1243317206091286</v>
      </c>
      <c r="S279">
        <f t="shared" si="46"/>
        <v>20.123355404694735</v>
      </c>
      <c r="T279">
        <f t="shared" si="47"/>
        <v>2.8273712706394392</v>
      </c>
      <c r="U279" s="9">
        <f t="shared" si="48"/>
        <v>2.5943604522016583</v>
      </c>
      <c r="V279">
        <f t="shared" si="49"/>
        <v>2.5943604522016583</v>
      </c>
      <c r="W279">
        <f t="shared" si="43"/>
        <v>3</v>
      </c>
      <c r="X279" t="str">
        <f t="shared" si="44"/>
        <v>027-055</v>
      </c>
      <c r="Y279" t="str">
        <f t="shared" si="50"/>
        <v>027-004</v>
      </c>
    </row>
    <row r="280" spans="1:25" x14ac:dyDescent="0.35">
      <c r="A280">
        <v>270</v>
      </c>
      <c r="B280" t="s">
        <v>332</v>
      </c>
      <c r="C280">
        <v>7</v>
      </c>
      <c r="D280">
        <v>41</v>
      </c>
      <c r="E280" t="s">
        <v>274</v>
      </c>
      <c r="F280" t="s">
        <v>333</v>
      </c>
      <c r="G280">
        <v>315</v>
      </c>
      <c r="H280">
        <v>164</v>
      </c>
      <c r="I280">
        <v>12</v>
      </c>
      <c r="J280">
        <v>13</v>
      </c>
      <c r="K280">
        <v>963</v>
      </c>
      <c r="L280" s="7">
        <f t="shared" si="45"/>
        <v>0.52336448598130836</v>
      </c>
      <c r="M280" s="8">
        <f t="shared" si="42"/>
        <v>-0.69866972458741083</v>
      </c>
      <c r="N280">
        <f t="shared" si="42"/>
        <v>-0.350765999379965</v>
      </c>
      <c r="O280">
        <f t="shared" si="42"/>
        <v>-0.75010717808453142</v>
      </c>
      <c r="P280">
        <f t="shared" si="42"/>
        <v>-1.0389409014587505</v>
      </c>
      <c r="Q280">
        <f t="shared" si="42"/>
        <v>-0.52169214823728227</v>
      </c>
      <c r="R280" s="9">
        <f t="shared" si="42"/>
        <v>-1.01745424020046</v>
      </c>
      <c r="S280">
        <f t="shared" si="46"/>
        <v>17.245778353340825</v>
      </c>
      <c r="T280">
        <f t="shared" si="47"/>
        <v>3.2321493931762975</v>
      </c>
      <c r="U280" s="9">
        <f t="shared" si="48"/>
        <v>1.5212202650654256</v>
      </c>
      <c r="V280">
        <f t="shared" si="49"/>
        <v>1.5212202650654256</v>
      </c>
      <c r="W280">
        <f t="shared" si="43"/>
        <v>3</v>
      </c>
      <c r="X280" t="str">
        <f t="shared" si="44"/>
        <v>027-056</v>
      </c>
      <c r="Y280" t="str">
        <f t="shared" si="50"/>
        <v>027-004</v>
      </c>
    </row>
    <row r="281" spans="1:25" x14ac:dyDescent="0.35">
      <c r="A281">
        <v>271</v>
      </c>
      <c r="B281" t="s">
        <v>332</v>
      </c>
      <c r="C281">
        <v>7</v>
      </c>
      <c r="D281">
        <v>41</v>
      </c>
      <c r="E281" t="s">
        <v>275</v>
      </c>
      <c r="F281" t="s">
        <v>333</v>
      </c>
      <c r="G281">
        <v>468</v>
      </c>
      <c r="H281">
        <v>500</v>
      </c>
      <c r="I281">
        <v>51</v>
      </c>
      <c r="J281">
        <v>26</v>
      </c>
      <c r="K281">
        <v>1963</v>
      </c>
      <c r="L281" s="7">
        <f t="shared" si="45"/>
        <v>0.53234844625573108</v>
      </c>
      <c r="M281" s="8">
        <f t="shared" ref="M281:R306" si="51">STANDARDIZE(G281,G$7,G$8)</f>
        <v>-0.13291814242615593</v>
      </c>
      <c r="N281">
        <f t="shared" si="51"/>
        <v>1.4800281876750756</v>
      </c>
      <c r="O281">
        <f t="shared" si="51"/>
        <v>0.24065223425046076</v>
      </c>
      <c r="P281">
        <f t="shared" si="51"/>
        <v>-0.58913840496760828</v>
      </c>
      <c r="Q281">
        <f t="shared" si="51"/>
        <v>0.94107001338589424</v>
      </c>
      <c r="R281" s="9">
        <f t="shared" si="51"/>
        <v>-0.92260849983239868</v>
      </c>
      <c r="S281">
        <f t="shared" si="46"/>
        <v>5.2675801656851586</v>
      </c>
      <c r="T281">
        <f t="shared" si="47"/>
        <v>4.6543817290075795</v>
      </c>
      <c r="U281" s="9">
        <f t="shared" si="48"/>
        <v>11.812130173340753</v>
      </c>
      <c r="V281">
        <f t="shared" si="49"/>
        <v>4.6543817290075795</v>
      </c>
      <c r="W281">
        <f t="shared" si="43"/>
        <v>2</v>
      </c>
      <c r="X281" t="str">
        <f t="shared" si="44"/>
        <v>027-057</v>
      </c>
      <c r="Y281" t="str">
        <f t="shared" si="50"/>
        <v>015-007</v>
      </c>
    </row>
    <row r="282" spans="1:25" x14ac:dyDescent="0.35">
      <c r="A282">
        <v>272</v>
      </c>
      <c r="B282" t="s">
        <v>332</v>
      </c>
      <c r="C282">
        <v>7</v>
      </c>
      <c r="D282">
        <v>41</v>
      </c>
      <c r="E282" t="s">
        <v>276</v>
      </c>
      <c r="F282" t="s">
        <v>333</v>
      </c>
      <c r="G282">
        <v>173</v>
      </c>
      <c r="H282">
        <v>129</v>
      </c>
      <c r="I282">
        <v>9</v>
      </c>
      <c r="J282">
        <v>29</v>
      </c>
      <c r="K282">
        <v>596</v>
      </c>
      <c r="L282" s="7">
        <f t="shared" si="45"/>
        <v>0.57046979865771807</v>
      </c>
      <c r="M282" s="8">
        <f t="shared" si="51"/>
        <v>-1.2237463563972029</v>
      </c>
      <c r="N282">
        <f t="shared" si="51"/>
        <v>-0.54147372719819831</v>
      </c>
      <c r="O282">
        <f t="shared" si="51"/>
        <v>-0.82631944057183859</v>
      </c>
      <c r="P282">
        <f t="shared" si="51"/>
        <v>-0.48533782885426774</v>
      </c>
      <c r="Q282">
        <f t="shared" si="51"/>
        <v>-1.058525861552988</v>
      </c>
      <c r="R282" s="9">
        <f t="shared" si="51"/>
        <v>-0.52015259152969173</v>
      </c>
      <c r="S282">
        <f t="shared" si="46"/>
        <v>20.849649083315679</v>
      </c>
      <c r="T282">
        <f t="shared" si="47"/>
        <v>3.4132457657180302</v>
      </c>
      <c r="U282" s="9">
        <f t="shared" si="48"/>
        <v>0.94681995228071725</v>
      </c>
      <c r="V282">
        <f t="shared" si="49"/>
        <v>0.94681995228071725</v>
      </c>
      <c r="W282">
        <f t="shared" si="43"/>
        <v>3</v>
      </c>
      <c r="X282" t="str">
        <f t="shared" si="44"/>
        <v>027-058</v>
      </c>
      <c r="Y282" t="str">
        <f t="shared" si="50"/>
        <v>027-004</v>
      </c>
    </row>
    <row r="283" spans="1:25" x14ac:dyDescent="0.35">
      <c r="A283">
        <v>273</v>
      </c>
      <c r="B283" t="s">
        <v>332</v>
      </c>
      <c r="C283">
        <v>7</v>
      </c>
      <c r="D283">
        <v>41</v>
      </c>
      <c r="E283" t="s">
        <v>277</v>
      </c>
      <c r="F283" t="s">
        <v>333</v>
      </c>
      <c r="G283">
        <v>218</v>
      </c>
      <c r="H283">
        <v>241</v>
      </c>
      <c r="I283">
        <v>15</v>
      </c>
      <c r="J283">
        <v>42</v>
      </c>
      <c r="K283">
        <v>888</v>
      </c>
      <c r="L283" s="7">
        <f t="shared" si="45"/>
        <v>0.58108108108108103</v>
      </c>
      <c r="M283" s="8">
        <f t="shared" si="51"/>
        <v>-1.0573488322321278</v>
      </c>
      <c r="N283">
        <f t="shared" si="51"/>
        <v>6.8791001820148467E-2</v>
      </c>
      <c r="O283">
        <f t="shared" si="51"/>
        <v>-0.67389491559722436</v>
      </c>
      <c r="P283">
        <f t="shared" si="51"/>
        <v>-3.5535332363125498E-2</v>
      </c>
      <c r="Q283">
        <f t="shared" si="51"/>
        <v>-0.63139931035902042</v>
      </c>
      <c r="R283" s="9">
        <f t="shared" si="51"/>
        <v>-0.40812683596577076</v>
      </c>
      <c r="S283">
        <f t="shared" si="46"/>
        <v>15.023994616006572</v>
      </c>
      <c r="T283">
        <f t="shared" si="47"/>
        <v>1.4253332063650241</v>
      </c>
      <c r="U283" s="9">
        <f t="shared" si="48"/>
        <v>2.4925503849178399</v>
      </c>
      <c r="V283">
        <f t="shared" si="49"/>
        <v>1.4253332063650241</v>
      </c>
      <c r="W283">
        <f t="shared" si="43"/>
        <v>2</v>
      </c>
      <c r="X283" t="str">
        <f t="shared" si="44"/>
        <v>027-059</v>
      </c>
      <c r="Y283" t="str">
        <f t="shared" si="50"/>
        <v>015-007</v>
      </c>
    </row>
    <row r="284" spans="1:25" x14ac:dyDescent="0.35">
      <c r="A284">
        <v>274</v>
      </c>
      <c r="B284" t="s">
        <v>332</v>
      </c>
      <c r="C284">
        <v>7</v>
      </c>
      <c r="D284">
        <v>41</v>
      </c>
      <c r="E284" t="s">
        <v>278</v>
      </c>
      <c r="F284" t="s">
        <v>333</v>
      </c>
      <c r="G284">
        <v>420</v>
      </c>
      <c r="H284">
        <v>503</v>
      </c>
      <c r="I284">
        <v>30</v>
      </c>
      <c r="J284">
        <v>37</v>
      </c>
      <c r="K284">
        <v>1537</v>
      </c>
      <c r="L284" s="7">
        <f t="shared" si="45"/>
        <v>0.64411190631099546</v>
      </c>
      <c r="M284" s="8">
        <f t="shared" si="51"/>
        <v>-0.31040883486890258</v>
      </c>
      <c r="N284">
        <f t="shared" si="51"/>
        <v>1.4963745643452098</v>
      </c>
      <c r="O284">
        <f t="shared" si="51"/>
        <v>-0.2928336031606889</v>
      </c>
      <c r="P284">
        <f t="shared" si="51"/>
        <v>-0.20853629255202635</v>
      </c>
      <c r="Q284">
        <f t="shared" si="51"/>
        <v>0.31793333253442108</v>
      </c>
      <c r="R284" s="9">
        <f t="shared" si="51"/>
        <v>0.25730412124371643</v>
      </c>
      <c r="S284">
        <f t="shared" si="46"/>
        <v>5.4402058846376331</v>
      </c>
      <c r="T284">
        <f t="shared" si="47"/>
        <v>2.9662306055500771</v>
      </c>
      <c r="U284" s="9">
        <f t="shared" si="48"/>
        <v>8.8244346022873099</v>
      </c>
      <c r="V284">
        <f t="shared" si="49"/>
        <v>2.9662306055500771</v>
      </c>
      <c r="W284">
        <f t="shared" si="43"/>
        <v>2</v>
      </c>
      <c r="X284" t="str">
        <f t="shared" si="44"/>
        <v>027-060</v>
      </c>
      <c r="Y284" t="str">
        <f t="shared" si="50"/>
        <v>015-007</v>
      </c>
    </row>
    <row r="285" spans="1:25" x14ac:dyDescent="0.35">
      <c r="A285">
        <v>275</v>
      </c>
      <c r="B285" t="s">
        <v>332</v>
      </c>
      <c r="C285">
        <v>7</v>
      </c>
      <c r="D285">
        <v>41</v>
      </c>
      <c r="E285" t="s">
        <v>279</v>
      </c>
      <c r="F285" t="s">
        <v>333</v>
      </c>
      <c r="G285">
        <v>219</v>
      </c>
      <c r="H285">
        <v>204</v>
      </c>
      <c r="I285">
        <v>22</v>
      </c>
      <c r="J285">
        <v>5</v>
      </c>
      <c r="K285">
        <v>737</v>
      </c>
      <c r="L285" s="7">
        <f t="shared" si="45"/>
        <v>0.61058344640434192</v>
      </c>
      <c r="M285" s="8">
        <f t="shared" si="51"/>
        <v>-1.053651109472904</v>
      </c>
      <c r="N285">
        <f t="shared" si="51"/>
        <v>-0.1328143104448411</v>
      </c>
      <c r="O285">
        <f t="shared" si="51"/>
        <v>-0.49606630312684113</v>
      </c>
      <c r="P285">
        <f t="shared" si="51"/>
        <v>-1.3157424377609919</v>
      </c>
      <c r="Q285">
        <f t="shared" si="51"/>
        <v>-0.85227639676412015</v>
      </c>
      <c r="R285" s="9">
        <f t="shared" si="51"/>
        <v>-9.6663561839316334E-2</v>
      </c>
      <c r="S285">
        <f t="shared" si="46"/>
        <v>17.592946495684398</v>
      </c>
      <c r="T285">
        <f t="shared" si="47"/>
        <v>4.1527762168778031</v>
      </c>
      <c r="U285" s="9">
        <f t="shared" si="48"/>
        <v>0.55997428799908899</v>
      </c>
      <c r="V285">
        <f t="shared" si="49"/>
        <v>0.55997428799908899</v>
      </c>
      <c r="W285">
        <f t="shared" si="43"/>
        <v>3</v>
      </c>
      <c r="X285" t="str">
        <f t="shared" si="44"/>
        <v>027-061</v>
      </c>
      <c r="Y285" t="str">
        <f t="shared" si="50"/>
        <v>027-004</v>
      </c>
    </row>
    <row r="286" spans="1:25" x14ac:dyDescent="0.35">
      <c r="A286">
        <v>276</v>
      </c>
      <c r="B286" t="s">
        <v>332</v>
      </c>
      <c r="C286">
        <v>3</v>
      </c>
      <c r="D286">
        <v>41</v>
      </c>
      <c r="E286" t="s">
        <v>280</v>
      </c>
      <c r="F286" t="s">
        <v>333</v>
      </c>
      <c r="G286">
        <v>545</v>
      </c>
      <c r="H286">
        <v>469</v>
      </c>
      <c r="I286">
        <v>105</v>
      </c>
      <c r="J286">
        <v>29</v>
      </c>
      <c r="K286">
        <v>1912</v>
      </c>
      <c r="L286" s="7">
        <f t="shared" si="45"/>
        <v>0.60041841004184104</v>
      </c>
      <c r="M286" s="8">
        <f t="shared" si="51"/>
        <v>0.15180651003408344</v>
      </c>
      <c r="N286">
        <f t="shared" si="51"/>
        <v>1.3111156287503545</v>
      </c>
      <c r="O286">
        <f t="shared" si="51"/>
        <v>1.6124729590219884</v>
      </c>
      <c r="P286">
        <f t="shared" si="51"/>
        <v>-0.48533782885426774</v>
      </c>
      <c r="Q286">
        <f t="shared" si="51"/>
        <v>0.86646914314311219</v>
      </c>
      <c r="R286" s="9">
        <f t="shared" si="51"/>
        <v>-0.20397819483190402</v>
      </c>
      <c r="S286">
        <f t="shared" si="46"/>
        <v>3.2467587533804649</v>
      </c>
      <c r="T286">
        <f t="shared" si="47"/>
        <v>6.767872905160254</v>
      </c>
      <c r="U286" s="9">
        <f t="shared" si="48"/>
        <v>15.026325518605185</v>
      </c>
      <c r="V286">
        <f t="shared" si="49"/>
        <v>3.2467587533804649</v>
      </c>
      <c r="W286">
        <f t="shared" si="43"/>
        <v>1</v>
      </c>
      <c r="X286" t="str">
        <f t="shared" si="44"/>
        <v>027-062</v>
      </c>
      <c r="Y286" t="str">
        <f t="shared" si="50"/>
        <v>027-032</v>
      </c>
    </row>
    <row r="287" spans="1:25" x14ac:dyDescent="0.35">
      <c r="A287">
        <v>277</v>
      </c>
      <c r="B287" t="s">
        <v>332</v>
      </c>
      <c r="C287">
        <v>3</v>
      </c>
      <c r="D287">
        <v>41</v>
      </c>
      <c r="E287" t="s">
        <v>281</v>
      </c>
      <c r="F287" t="s">
        <v>333</v>
      </c>
      <c r="G287">
        <v>565</v>
      </c>
      <c r="H287">
        <v>473</v>
      </c>
      <c r="I287">
        <v>74</v>
      </c>
      <c r="J287">
        <v>43</v>
      </c>
      <c r="K287">
        <v>1841</v>
      </c>
      <c r="L287" s="7">
        <f t="shared" si="45"/>
        <v>0.62737642585551334</v>
      </c>
      <c r="M287" s="8">
        <f t="shared" si="51"/>
        <v>0.2257609652185612</v>
      </c>
      <c r="N287">
        <f t="shared" si="51"/>
        <v>1.332910797643867</v>
      </c>
      <c r="O287">
        <f t="shared" si="51"/>
        <v>0.82494624665314842</v>
      </c>
      <c r="P287">
        <f t="shared" si="51"/>
        <v>-9.3514032534532359E-4</v>
      </c>
      <c r="Q287">
        <f t="shared" si="51"/>
        <v>0.7626130296678667</v>
      </c>
      <c r="R287" s="9">
        <f t="shared" si="51"/>
        <v>8.0623794780739402E-2</v>
      </c>
      <c r="S287">
        <f t="shared" si="46"/>
        <v>1.9278924613644286</v>
      </c>
      <c r="T287">
        <f t="shared" si="47"/>
        <v>3.9872334886343066</v>
      </c>
      <c r="U287" s="9">
        <f t="shared" si="48"/>
        <v>12.883860421780897</v>
      </c>
      <c r="V287">
        <f t="shared" si="49"/>
        <v>1.9278924613644286</v>
      </c>
      <c r="W287">
        <f t="shared" si="43"/>
        <v>1</v>
      </c>
      <c r="X287" t="str">
        <f t="shared" si="44"/>
        <v>027-063</v>
      </c>
      <c r="Y287" t="str">
        <f t="shared" si="50"/>
        <v>027-032</v>
      </c>
    </row>
    <row r="288" spans="1:25" x14ac:dyDescent="0.35">
      <c r="A288">
        <v>278</v>
      </c>
      <c r="B288" t="s">
        <v>332</v>
      </c>
      <c r="C288">
        <v>3</v>
      </c>
      <c r="D288">
        <v>41</v>
      </c>
      <c r="E288" t="s">
        <v>282</v>
      </c>
      <c r="F288" t="s">
        <v>333</v>
      </c>
      <c r="G288">
        <v>640</v>
      </c>
      <c r="H288">
        <v>389</v>
      </c>
      <c r="I288">
        <v>97</v>
      </c>
      <c r="J288">
        <v>52</v>
      </c>
      <c r="K288">
        <v>1723</v>
      </c>
      <c r="L288" s="7">
        <f t="shared" si="45"/>
        <v>0.68369123621590244</v>
      </c>
      <c r="M288" s="8">
        <f t="shared" si="51"/>
        <v>0.50309017216035279</v>
      </c>
      <c r="N288">
        <f t="shared" si="51"/>
        <v>0.87521225088010679</v>
      </c>
      <c r="O288">
        <f t="shared" si="51"/>
        <v>1.4092402590558362</v>
      </c>
      <c r="P288">
        <f t="shared" si="51"/>
        <v>0.31046658801467619</v>
      </c>
      <c r="Q288">
        <f t="shared" si="51"/>
        <v>0.59000709459633183</v>
      </c>
      <c r="R288" s="9">
        <f t="shared" si="51"/>
        <v>0.6751522342624342</v>
      </c>
      <c r="S288">
        <f t="shared" si="46"/>
        <v>2.1989172783742994</v>
      </c>
      <c r="T288">
        <f t="shared" si="47"/>
        <v>5.2947687601628362</v>
      </c>
      <c r="U288" s="9">
        <f t="shared" si="48"/>
        <v>14.665545395077984</v>
      </c>
      <c r="V288">
        <f t="shared" si="49"/>
        <v>2.1989172783742994</v>
      </c>
      <c r="W288">
        <f t="shared" si="43"/>
        <v>1</v>
      </c>
      <c r="X288" t="str">
        <f t="shared" si="44"/>
        <v>027-064</v>
      </c>
      <c r="Y288" t="str">
        <f t="shared" si="50"/>
        <v>027-032</v>
      </c>
    </row>
    <row r="289" spans="1:25" x14ac:dyDescent="0.35">
      <c r="A289">
        <v>279</v>
      </c>
      <c r="B289" t="s">
        <v>332</v>
      </c>
      <c r="C289">
        <v>3</v>
      </c>
      <c r="D289">
        <v>41</v>
      </c>
      <c r="E289" t="s">
        <v>283</v>
      </c>
      <c r="F289" t="s">
        <v>333</v>
      </c>
      <c r="G289">
        <v>991</v>
      </c>
      <c r="H289">
        <v>632</v>
      </c>
      <c r="I289">
        <v>210</v>
      </c>
      <c r="J289">
        <v>47</v>
      </c>
      <c r="K289">
        <v>2925</v>
      </c>
      <c r="L289" s="7">
        <f t="shared" si="45"/>
        <v>0.64273504273504278</v>
      </c>
      <c r="M289" s="8">
        <f t="shared" si="51"/>
        <v>1.8009908606479375</v>
      </c>
      <c r="N289">
        <f t="shared" si="51"/>
        <v>2.1992687611609845</v>
      </c>
      <c r="O289">
        <f t="shared" si="51"/>
        <v>4.2799021460777364</v>
      </c>
      <c r="P289">
        <f t="shared" si="51"/>
        <v>0.13746562782577537</v>
      </c>
      <c r="Q289">
        <f t="shared" si="51"/>
        <v>2.3482472128673901</v>
      </c>
      <c r="R289" s="9">
        <f t="shared" si="51"/>
        <v>0.24276825496002011</v>
      </c>
      <c r="S289">
        <f t="shared" si="46"/>
        <v>13.635593640464984</v>
      </c>
      <c r="T289">
        <f t="shared" si="47"/>
        <v>35.314768928678639</v>
      </c>
      <c r="U289" s="9">
        <f t="shared" si="48"/>
        <v>54.267045686206806</v>
      </c>
      <c r="V289">
        <f t="shared" si="49"/>
        <v>13.635593640464984</v>
      </c>
      <c r="W289">
        <f t="shared" si="43"/>
        <v>1</v>
      </c>
      <c r="X289" t="str">
        <f t="shared" si="44"/>
        <v>027-065</v>
      </c>
      <c r="Y289" t="str">
        <f t="shared" si="50"/>
        <v>027-032</v>
      </c>
    </row>
    <row r="290" spans="1:25" x14ac:dyDescent="0.35">
      <c r="A290">
        <v>280</v>
      </c>
      <c r="B290" t="s">
        <v>332</v>
      </c>
      <c r="C290">
        <v>3</v>
      </c>
      <c r="D290">
        <v>41</v>
      </c>
      <c r="E290" t="s">
        <v>284</v>
      </c>
      <c r="F290" t="s">
        <v>333</v>
      </c>
      <c r="G290">
        <v>734</v>
      </c>
      <c r="H290">
        <v>495</v>
      </c>
      <c r="I290">
        <v>154</v>
      </c>
      <c r="J290">
        <v>106</v>
      </c>
      <c r="K290">
        <v>2220</v>
      </c>
      <c r="L290" s="7">
        <f t="shared" si="45"/>
        <v>0.67072072072072075</v>
      </c>
      <c r="M290" s="8">
        <f t="shared" si="51"/>
        <v>0.8506761115273983</v>
      </c>
      <c r="N290">
        <f t="shared" si="51"/>
        <v>1.452784226558185</v>
      </c>
      <c r="O290">
        <f t="shared" si="51"/>
        <v>2.8572732463146706</v>
      </c>
      <c r="P290">
        <f t="shared" si="51"/>
        <v>2.1788769580548055</v>
      </c>
      <c r="Q290">
        <f t="shared" si="51"/>
        <v>1.3169998889230505</v>
      </c>
      <c r="R290" s="9">
        <f t="shared" si="51"/>
        <v>0.53821951110711408</v>
      </c>
      <c r="S290">
        <f t="shared" si="46"/>
        <v>8.754037595266432</v>
      </c>
      <c r="T290">
        <f t="shared" si="47"/>
        <v>18.833623936656728</v>
      </c>
      <c r="U290" s="9">
        <f t="shared" si="48"/>
        <v>38.042182604910188</v>
      </c>
      <c r="V290">
        <f t="shared" si="49"/>
        <v>8.754037595266432</v>
      </c>
      <c r="W290">
        <f t="shared" si="43"/>
        <v>1</v>
      </c>
      <c r="X290" t="str">
        <f t="shared" si="44"/>
        <v>027-066</v>
      </c>
      <c r="Y290" t="str">
        <f t="shared" si="50"/>
        <v>027-032</v>
      </c>
    </row>
    <row r="291" spans="1:25" x14ac:dyDescent="0.35">
      <c r="A291">
        <v>281</v>
      </c>
      <c r="B291" t="s">
        <v>332</v>
      </c>
      <c r="C291">
        <v>3</v>
      </c>
      <c r="D291">
        <v>41</v>
      </c>
      <c r="E291" t="s">
        <v>285</v>
      </c>
      <c r="F291" t="s">
        <v>333</v>
      </c>
      <c r="G291">
        <v>738</v>
      </c>
      <c r="H291">
        <v>408</v>
      </c>
      <c r="I291">
        <v>86</v>
      </c>
      <c r="J291">
        <v>39</v>
      </c>
      <c r="K291">
        <v>2112</v>
      </c>
      <c r="L291" s="7">
        <f t="shared" si="45"/>
        <v>0.60179924242424243</v>
      </c>
      <c r="M291" s="8">
        <f t="shared" si="51"/>
        <v>0.86546700256429376</v>
      </c>
      <c r="N291">
        <f t="shared" si="51"/>
        <v>0.97873930312429058</v>
      </c>
      <c r="O291">
        <f t="shared" si="51"/>
        <v>1.1297952966023768</v>
      </c>
      <c r="P291">
        <f t="shared" si="51"/>
        <v>-0.13933590847646601</v>
      </c>
      <c r="Q291">
        <f t="shared" si="51"/>
        <v>1.1590215754677475</v>
      </c>
      <c r="R291" s="9">
        <f t="shared" si="51"/>
        <v>-0.18940042894329995</v>
      </c>
      <c r="S291">
        <f t="shared" si="46"/>
        <v>1.1336889777849564</v>
      </c>
      <c r="T291">
        <f t="shared" si="47"/>
        <v>5.6312243677367881</v>
      </c>
      <c r="U291" s="9">
        <f t="shared" si="48"/>
        <v>15.638477038472983</v>
      </c>
      <c r="V291">
        <f t="shared" si="49"/>
        <v>1.1336889777849564</v>
      </c>
      <c r="W291">
        <f t="shared" si="43"/>
        <v>1</v>
      </c>
      <c r="X291" t="str">
        <f t="shared" si="44"/>
        <v>027-067</v>
      </c>
      <c r="Y291" t="str">
        <f t="shared" si="50"/>
        <v>027-032</v>
      </c>
    </row>
    <row r="292" spans="1:25" x14ac:dyDescent="0.35">
      <c r="A292">
        <v>282</v>
      </c>
      <c r="B292" t="s">
        <v>332</v>
      </c>
      <c r="C292">
        <v>7</v>
      </c>
      <c r="D292">
        <v>41</v>
      </c>
      <c r="E292" t="s">
        <v>286</v>
      </c>
      <c r="F292" t="s">
        <v>333</v>
      </c>
      <c r="G292">
        <v>402</v>
      </c>
      <c r="H292">
        <v>331</v>
      </c>
      <c r="I292">
        <v>15</v>
      </c>
      <c r="J292">
        <v>26</v>
      </c>
      <c r="K292">
        <v>1289</v>
      </c>
      <c r="L292" s="7">
        <f t="shared" si="45"/>
        <v>0.60046547711404186</v>
      </c>
      <c r="M292" s="8">
        <f t="shared" si="51"/>
        <v>-0.37696784453493254</v>
      </c>
      <c r="N292">
        <f t="shared" si="51"/>
        <v>0.55918230192417717</v>
      </c>
      <c r="O292">
        <f t="shared" si="51"/>
        <v>-0.67389491559722436</v>
      </c>
      <c r="P292">
        <f t="shared" si="51"/>
        <v>-0.58913840496760828</v>
      </c>
      <c r="Q292">
        <f t="shared" si="51"/>
        <v>-4.4831683548126701E-2</v>
      </c>
      <c r="R292" s="9">
        <f t="shared" si="51"/>
        <v>-0.20348129689675259</v>
      </c>
      <c r="S292">
        <f t="shared" si="46"/>
        <v>9.1542373692596168</v>
      </c>
      <c r="T292">
        <f t="shared" si="47"/>
        <v>1.3577024383496963</v>
      </c>
      <c r="U292" s="9">
        <f t="shared" si="48"/>
        <v>3.6132240079619873</v>
      </c>
      <c r="V292">
        <f t="shared" si="49"/>
        <v>1.3577024383496963</v>
      </c>
      <c r="W292">
        <f t="shared" si="43"/>
        <v>2</v>
      </c>
      <c r="X292" t="str">
        <f t="shared" si="44"/>
        <v>028-001</v>
      </c>
      <c r="Y292" t="str">
        <f t="shared" si="50"/>
        <v>015-007</v>
      </c>
    </row>
    <row r="293" spans="1:25" x14ac:dyDescent="0.35">
      <c r="A293">
        <v>283</v>
      </c>
      <c r="B293" t="s">
        <v>332</v>
      </c>
      <c r="C293">
        <v>7</v>
      </c>
      <c r="D293">
        <v>41</v>
      </c>
      <c r="E293" t="s">
        <v>287</v>
      </c>
      <c r="F293" t="s">
        <v>333</v>
      </c>
      <c r="G293">
        <v>588</v>
      </c>
      <c r="H293">
        <v>597</v>
      </c>
      <c r="I293">
        <v>72</v>
      </c>
      <c r="J293">
        <v>46</v>
      </c>
      <c r="K293">
        <v>2029</v>
      </c>
      <c r="L293" s="7">
        <f t="shared" si="45"/>
        <v>0.6421882700837851</v>
      </c>
      <c r="M293" s="8">
        <f t="shared" si="51"/>
        <v>0.3108085886807106</v>
      </c>
      <c r="N293">
        <f t="shared" si="51"/>
        <v>2.008561033342751</v>
      </c>
      <c r="O293">
        <f t="shared" si="51"/>
        <v>0.77413807166161042</v>
      </c>
      <c r="P293">
        <f t="shared" si="51"/>
        <v>0.10286543578799519</v>
      </c>
      <c r="Q293">
        <f t="shared" si="51"/>
        <v>1.037612316053024</v>
      </c>
      <c r="R293" s="9">
        <f t="shared" si="51"/>
        <v>0.23699584999189202</v>
      </c>
      <c r="S293">
        <f t="shared" si="46"/>
        <v>1.6587005099564045</v>
      </c>
      <c r="T293">
        <f t="shared" si="47"/>
        <v>6.8301927873114732</v>
      </c>
      <c r="U293" s="9">
        <f t="shared" si="48"/>
        <v>17.698880620359891</v>
      </c>
      <c r="V293">
        <f t="shared" si="49"/>
        <v>1.6587005099564045</v>
      </c>
      <c r="W293">
        <f t="shared" si="43"/>
        <v>1</v>
      </c>
      <c r="X293" t="str">
        <f t="shared" si="44"/>
        <v>028-002</v>
      </c>
      <c r="Y293" t="str">
        <f t="shared" si="50"/>
        <v>027-032</v>
      </c>
    </row>
    <row r="294" spans="1:25" x14ac:dyDescent="0.35">
      <c r="A294">
        <v>284</v>
      </c>
      <c r="B294" t="s">
        <v>332</v>
      </c>
      <c r="C294">
        <v>7</v>
      </c>
      <c r="D294">
        <v>41</v>
      </c>
      <c r="E294" t="s">
        <v>288</v>
      </c>
      <c r="F294" t="s">
        <v>333</v>
      </c>
      <c r="G294">
        <v>142</v>
      </c>
      <c r="H294">
        <v>111</v>
      </c>
      <c r="I294">
        <v>6</v>
      </c>
      <c r="J294">
        <v>17</v>
      </c>
      <c r="K294">
        <v>449</v>
      </c>
      <c r="L294" s="7">
        <f t="shared" si="45"/>
        <v>0.6146993318485523</v>
      </c>
      <c r="M294" s="8">
        <f t="shared" si="51"/>
        <v>-1.3383757619331433</v>
      </c>
      <c r="N294">
        <f t="shared" si="51"/>
        <v>-0.63955198721900408</v>
      </c>
      <c r="O294">
        <f t="shared" si="51"/>
        <v>-0.90253170305914565</v>
      </c>
      <c r="P294">
        <f t="shared" si="51"/>
        <v>-0.90054013330762972</v>
      </c>
      <c r="Q294">
        <f t="shared" si="51"/>
        <v>-1.2735518993115948</v>
      </c>
      <c r="R294" s="9">
        <f t="shared" si="51"/>
        <v>-5.3211210058815545E-2</v>
      </c>
      <c r="S294">
        <f t="shared" si="46"/>
        <v>23.184471560978764</v>
      </c>
      <c r="T294">
        <f t="shared" si="47"/>
        <v>5.1768426466218491</v>
      </c>
      <c r="U294" s="9">
        <f t="shared" si="48"/>
        <v>0.4159638808615993</v>
      </c>
      <c r="V294">
        <f t="shared" si="49"/>
        <v>0.4159638808615993</v>
      </c>
      <c r="W294">
        <f t="shared" si="43"/>
        <v>3</v>
      </c>
      <c r="X294" t="str">
        <f t="shared" si="44"/>
        <v>028-003</v>
      </c>
      <c r="Y294" t="str">
        <f t="shared" si="50"/>
        <v>027-004</v>
      </c>
    </row>
    <row r="295" spans="1:25" x14ac:dyDescent="0.35">
      <c r="A295">
        <v>285</v>
      </c>
      <c r="B295" t="s">
        <v>332</v>
      </c>
      <c r="C295">
        <v>7</v>
      </c>
      <c r="D295">
        <v>41</v>
      </c>
      <c r="E295" t="s">
        <v>289</v>
      </c>
      <c r="F295" t="s">
        <v>333</v>
      </c>
      <c r="G295">
        <v>250</v>
      </c>
      <c r="H295">
        <v>132</v>
      </c>
      <c r="I295">
        <v>15</v>
      </c>
      <c r="J295">
        <v>13</v>
      </c>
      <c r="K295">
        <v>664</v>
      </c>
      <c r="L295" s="7">
        <f t="shared" si="45"/>
        <v>0.61746987951807231</v>
      </c>
      <c r="M295" s="8">
        <f t="shared" si="51"/>
        <v>-0.93902170393696349</v>
      </c>
      <c r="N295">
        <f t="shared" si="51"/>
        <v>-0.52512735052806403</v>
      </c>
      <c r="O295">
        <f t="shared" si="51"/>
        <v>-0.67389491559722436</v>
      </c>
      <c r="P295">
        <f t="shared" si="51"/>
        <v>-1.0389409014587505</v>
      </c>
      <c r="Q295">
        <f t="shared" si="51"/>
        <v>-0.95905803456261196</v>
      </c>
      <c r="R295" s="9">
        <f t="shared" si="51"/>
        <v>-2.3961899408060556E-2</v>
      </c>
      <c r="S295">
        <f t="shared" si="46"/>
        <v>18.650541354058539</v>
      </c>
      <c r="T295">
        <f t="shared" si="47"/>
        <v>3.7326361336548737</v>
      </c>
      <c r="U295" s="9">
        <f t="shared" si="48"/>
        <v>0.12468272558634269</v>
      </c>
      <c r="V295">
        <f t="shared" si="49"/>
        <v>0.12468272558634269</v>
      </c>
      <c r="W295">
        <f t="shared" si="43"/>
        <v>3</v>
      </c>
      <c r="X295" t="str">
        <f t="shared" si="44"/>
        <v>028-004</v>
      </c>
      <c r="Y295" t="str">
        <f t="shared" si="50"/>
        <v>027-004</v>
      </c>
    </row>
    <row r="296" spans="1:25" x14ac:dyDescent="0.35">
      <c r="A296">
        <v>286</v>
      </c>
      <c r="B296" t="s">
        <v>332</v>
      </c>
      <c r="C296">
        <v>7</v>
      </c>
      <c r="D296">
        <v>41</v>
      </c>
      <c r="E296" t="s">
        <v>290</v>
      </c>
      <c r="F296" t="s">
        <v>333</v>
      </c>
      <c r="G296">
        <v>498</v>
      </c>
      <c r="H296">
        <v>443</v>
      </c>
      <c r="I296">
        <v>34</v>
      </c>
      <c r="J296">
        <v>38</v>
      </c>
      <c r="K296">
        <v>1615</v>
      </c>
      <c r="L296" s="7">
        <f t="shared" si="45"/>
        <v>0.62724458204334366</v>
      </c>
      <c r="M296" s="8">
        <f t="shared" si="51"/>
        <v>-2.1986459649439301E-2</v>
      </c>
      <c r="N296">
        <f t="shared" si="51"/>
        <v>1.169447030942524</v>
      </c>
      <c r="O296">
        <f t="shared" si="51"/>
        <v>-0.19121725317761279</v>
      </c>
      <c r="P296">
        <f t="shared" si="51"/>
        <v>-0.17393610051424618</v>
      </c>
      <c r="Q296">
        <f t="shared" si="51"/>
        <v>0.43202878114102883</v>
      </c>
      <c r="R296" s="9">
        <f t="shared" si="51"/>
        <v>7.9231889251750967E-2</v>
      </c>
      <c r="S296">
        <f t="shared" si="46"/>
        <v>4.2545659724055298</v>
      </c>
      <c r="T296">
        <f t="shared" si="47"/>
        <v>2.0062440077213841</v>
      </c>
      <c r="U296" s="9">
        <f t="shared" si="48"/>
        <v>8.2564626818515485</v>
      </c>
      <c r="V296">
        <f t="shared" si="49"/>
        <v>2.0062440077213841</v>
      </c>
      <c r="W296">
        <f t="shared" si="43"/>
        <v>2</v>
      </c>
      <c r="X296" t="str">
        <f t="shared" si="44"/>
        <v>028-005</v>
      </c>
      <c r="Y296" t="str">
        <f t="shared" si="50"/>
        <v>015-007</v>
      </c>
    </row>
    <row r="297" spans="1:25" x14ac:dyDescent="0.35">
      <c r="A297">
        <v>287</v>
      </c>
      <c r="B297" t="s">
        <v>332</v>
      </c>
      <c r="C297">
        <v>7</v>
      </c>
      <c r="D297">
        <v>41</v>
      </c>
      <c r="E297" t="s">
        <v>291</v>
      </c>
      <c r="F297" t="s">
        <v>333</v>
      </c>
      <c r="G297">
        <v>728</v>
      </c>
      <c r="H297">
        <v>607</v>
      </c>
      <c r="I297">
        <v>47</v>
      </c>
      <c r="J297">
        <v>49</v>
      </c>
      <c r="K297">
        <v>2319</v>
      </c>
      <c r="L297" s="7">
        <f t="shared" si="45"/>
        <v>0.61707632600258733</v>
      </c>
      <c r="M297" s="8">
        <f t="shared" si="51"/>
        <v>0.82848977497205489</v>
      </c>
      <c r="N297">
        <f t="shared" si="51"/>
        <v>2.0630489555765319</v>
      </c>
      <c r="O297">
        <f t="shared" si="51"/>
        <v>0.13903588426738461</v>
      </c>
      <c r="P297">
        <f t="shared" si="51"/>
        <v>0.20666601190133571</v>
      </c>
      <c r="Q297">
        <f t="shared" si="51"/>
        <v>1.461813342923745</v>
      </c>
      <c r="R297" s="9">
        <f t="shared" si="51"/>
        <v>-2.8116734626655135E-2</v>
      </c>
      <c r="S297">
        <f t="shared" si="46"/>
        <v>1.4176076745522475</v>
      </c>
      <c r="T297">
        <f t="shared" si="47"/>
        <v>7.8172355863163876</v>
      </c>
      <c r="U297" s="9">
        <f t="shared" si="48"/>
        <v>20.303146690239394</v>
      </c>
      <c r="V297">
        <f t="shared" si="49"/>
        <v>1.4176076745522475</v>
      </c>
      <c r="W297">
        <f t="shared" si="43"/>
        <v>1</v>
      </c>
      <c r="X297" t="str">
        <f t="shared" si="44"/>
        <v>028-006</v>
      </c>
      <c r="Y297" t="str">
        <f t="shared" si="50"/>
        <v>027-032</v>
      </c>
    </row>
    <row r="298" spans="1:25" x14ac:dyDescent="0.35">
      <c r="A298">
        <v>288</v>
      </c>
      <c r="B298" t="s">
        <v>332</v>
      </c>
      <c r="C298">
        <v>7</v>
      </c>
      <c r="D298">
        <v>41</v>
      </c>
      <c r="E298" t="s">
        <v>292</v>
      </c>
      <c r="F298" t="s">
        <v>333</v>
      </c>
      <c r="G298">
        <v>423</v>
      </c>
      <c r="H298">
        <v>269</v>
      </c>
      <c r="I298">
        <v>22</v>
      </c>
      <c r="J298">
        <v>39</v>
      </c>
      <c r="K298">
        <v>1098</v>
      </c>
      <c r="L298" s="7">
        <f t="shared" si="45"/>
        <v>0.68579234972677594</v>
      </c>
      <c r="M298" s="8">
        <f t="shared" si="51"/>
        <v>-0.29931566659123088</v>
      </c>
      <c r="N298">
        <f t="shared" si="51"/>
        <v>0.22135718407473517</v>
      </c>
      <c r="O298">
        <f t="shared" si="51"/>
        <v>-0.49606630312684113</v>
      </c>
      <c r="P298">
        <f t="shared" si="51"/>
        <v>-0.13933590847646601</v>
      </c>
      <c r="Q298">
        <f t="shared" si="51"/>
        <v>-0.32421925641815341</v>
      </c>
      <c r="R298" s="9">
        <f t="shared" si="51"/>
        <v>0.69733417412513454</v>
      </c>
      <c r="S298">
        <f t="shared" si="46"/>
        <v>9.1788889606971704</v>
      </c>
      <c r="T298">
        <f t="shared" si="47"/>
        <v>1.3546855202578323</v>
      </c>
      <c r="U298" s="9">
        <f t="shared" si="48"/>
        <v>3.7257272820275822</v>
      </c>
      <c r="V298">
        <f t="shared" si="49"/>
        <v>1.3546855202578323</v>
      </c>
      <c r="W298">
        <f t="shared" si="43"/>
        <v>2</v>
      </c>
      <c r="X298" t="str">
        <f t="shared" si="44"/>
        <v>028-007</v>
      </c>
      <c r="Y298" t="str">
        <f t="shared" si="50"/>
        <v>015-007</v>
      </c>
    </row>
    <row r="299" spans="1:25" x14ac:dyDescent="0.35">
      <c r="A299">
        <v>289</v>
      </c>
      <c r="B299" t="s">
        <v>332</v>
      </c>
      <c r="C299">
        <v>7</v>
      </c>
      <c r="D299">
        <v>41</v>
      </c>
      <c r="E299" t="s">
        <v>293</v>
      </c>
      <c r="F299" t="s">
        <v>333</v>
      </c>
      <c r="G299">
        <v>419</v>
      </c>
      <c r="H299">
        <v>341</v>
      </c>
      <c r="I299">
        <v>58</v>
      </c>
      <c r="J299">
        <v>25</v>
      </c>
      <c r="K299">
        <v>1428</v>
      </c>
      <c r="L299" s="7">
        <f t="shared" si="45"/>
        <v>0.59033613445378152</v>
      </c>
      <c r="M299" s="8">
        <f t="shared" si="51"/>
        <v>-0.31410655762812645</v>
      </c>
      <c r="N299">
        <f t="shared" si="51"/>
        <v>0.61367022415795813</v>
      </c>
      <c r="O299">
        <f t="shared" si="51"/>
        <v>0.41848084672084396</v>
      </c>
      <c r="P299">
        <f t="shared" si="51"/>
        <v>-0.62373859700538836</v>
      </c>
      <c r="Q299">
        <f t="shared" si="51"/>
        <v>0.15849225691749483</v>
      </c>
      <c r="R299" s="9">
        <f t="shared" si="51"/>
        <v>-0.31041910324362143</v>
      </c>
      <c r="S299">
        <f t="shared" si="46"/>
        <v>6.4231039712902911</v>
      </c>
      <c r="T299">
        <f t="shared" si="47"/>
        <v>1.7544036993627021</v>
      </c>
      <c r="U299" s="9">
        <f t="shared" si="48"/>
        <v>5.4330846701092881</v>
      </c>
      <c r="V299">
        <f t="shared" si="49"/>
        <v>1.7544036993627021</v>
      </c>
      <c r="W299">
        <f t="shared" si="43"/>
        <v>2</v>
      </c>
      <c r="X299" t="str">
        <f t="shared" si="44"/>
        <v>028-008</v>
      </c>
      <c r="Y299" t="str">
        <f t="shared" si="50"/>
        <v>015-007</v>
      </c>
    </row>
    <row r="300" spans="1:25" x14ac:dyDescent="0.35">
      <c r="A300">
        <v>290</v>
      </c>
      <c r="B300" t="s">
        <v>332</v>
      </c>
      <c r="C300">
        <v>7</v>
      </c>
      <c r="D300">
        <v>41</v>
      </c>
      <c r="E300" t="s">
        <v>294</v>
      </c>
      <c r="F300" t="s">
        <v>333</v>
      </c>
      <c r="G300">
        <v>717</v>
      </c>
      <c r="H300">
        <v>331</v>
      </c>
      <c r="I300">
        <v>43</v>
      </c>
      <c r="J300">
        <v>66</v>
      </c>
      <c r="K300">
        <v>1909</v>
      </c>
      <c r="L300" s="7">
        <f t="shared" si="45"/>
        <v>0.60607647983237301</v>
      </c>
      <c r="M300" s="8">
        <f t="shared" si="51"/>
        <v>0.78781482462059216</v>
      </c>
      <c r="N300">
        <f t="shared" si="51"/>
        <v>0.55918230192417717</v>
      </c>
      <c r="O300">
        <f t="shared" si="51"/>
        <v>3.7419534284308505E-2</v>
      </c>
      <c r="P300">
        <f t="shared" si="51"/>
        <v>0.79486927654359862</v>
      </c>
      <c r="Q300">
        <f t="shared" si="51"/>
        <v>0.86208085665824263</v>
      </c>
      <c r="R300" s="9">
        <f t="shared" si="51"/>
        <v>-0.14424464727103739</v>
      </c>
      <c r="S300">
        <f t="shared" si="46"/>
        <v>2.9101566204337987</v>
      </c>
      <c r="T300">
        <f t="shared" si="47"/>
        <v>2.4318946907881855</v>
      </c>
      <c r="U300" s="9">
        <f t="shared" si="48"/>
        <v>12.985161220844599</v>
      </c>
      <c r="V300">
        <f t="shared" si="49"/>
        <v>2.4318946907881855</v>
      </c>
      <c r="W300">
        <f t="shared" si="43"/>
        <v>2</v>
      </c>
      <c r="X300" t="str">
        <f t="shared" si="44"/>
        <v>028-009</v>
      </c>
      <c r="Y300" t="str">
        <f t="shared" si="50"/>
        <v>015-007</v>
      </c>
    </row>
    <row r="301" spans="1:25" x14ac:dyDescent="0.35">
      <c r="A301">
        <v>291</v>
      </c>
      <c r="B301" t="s">
        <v>332</v>
      </c>
      <c r="C301">
        <v>7</v>
      </c>
      <c r="D301">
        <v>41</v>
      </c>
      <c r="E301" t="s">
        <v>295</v>
      </c>
      <c r="F301" t="s">
        <v>333</v>
      </c>
      <c r="G301">
        <v>555</v>
      </c>
      <c r="H301">
        <v>711</v>
      </c>
      <c r="I301">
        <v>46</v>
      </c>
      <c r="J301">
        <v>28</v>
      </c>
      <c r="K301">
        <v>1969</v>
      </c>
      <c r="L301" s="7">
        <f t="shared" si="45"/>
        <v>0.68054850177755211</v>
      </c>
      <c r="M301" s="8">
        <f t="shared" si="51"/>
        <v>0.18878373762632231</v>
      </c>
      <c r="N301">
        <f t="shared" si="51"/>
        <v>2.6297233468078538</v>
      </c>
      <c r="O301">
        <f t="shared" si="51"/>
        <v>0.1136317967716156</v>
      </c>
      <c r="P301">
        <f t="shared" si="51"/>
        <v>-0.51993802089204788</v>
      </c>
      <c r="Q301">
        <f t="shared" si="51"/>
        <v>0.94984658635563324</v>
      </c>
      <c r="R301" s="9">
        <f t="shared" si="51"/>
        <v>0.64197366206480788</v>
      </c>
      <c r="S301">
        <f t="shared" si="46"/>
        <v>3.9540886574091836</v>
      </c>
      <c r="T301">
        <f t="shared" si="47"/>
        <v>9.7504892199904862</v>
      </c>
      <c r="U301" s="9">
        <f t="shared" si="48"/>
        <v>18.64645110417651</v>
      </c>
      <c r="V301">
        <f t="shared" si="49"/>
        <v>3.9540886574091836</v>
      </c>
      <c r="W301">
        <f t="shared" si="43"/>
        <v>1</v>
      </c>
      <c r="X301" t="str">
        <f t="shared" si="44"/>
        <v>028-010</v>
      </c>
      <c r="Y301" t="str">
        <f t="shared" si="50"/>
        <v>027-032</v>
      </c>
    </row>
    <row r="302" spans="1:25" x14ac:dyDescent="0.35">
      <c r="A302">
        <v>292</v>
      </c>
      <c r="B302" t="s">
        <v>332</v>
      </c>
      <c r="C302">
        <v>7</v>
      </c>
      <c r="D302">
        <v>41</v>
      </c>
      <c r="E302" t="s">
        <v>296</v>
      </c>
      <c r="F302" t="s">
        <v>333</v>
      </c>
      <c r="G302">
        <v>527</v>
      </c>
      <c r="H302">
        <v>666</v>
      </c>
      <c r="I302">
        <v>67</v>
      </c>
      <c r="J302">
        <v>36</v>
      </c>
      <c r="K302">
        <v>1973</v>
      </c>
      <c r="L302" s="7">
        <f t="shared" si="45"/>
        <v>0.65686771414090217</v>
      </c>
      <c r="M302" s="8">
        <f t="shared" si="51"/>
        <v>8.5247500368053453E-2</v>
      </c>
      <c r="N302">
        <f t="shared" si="51"/>
        <v>2.3845276967558395</v>
      </c>
      <c r="O302">
        <f t="shared" si="51"/>
        <v>0.64711763418276524</v>
      </c>
      <c r="P302">
        <f t="shared" si="51"/>
        <v>-0.24313648458980652</v>
      </c>
      <c r="Q302">
        <f t="shared" si="51"/>
        <v>0.95569763500212601</v>
      </c>
      <c r="R302" s="9">
        <f t="shared" si="51"/>
        <v>0.39197012606395215</v>
      </c>
      <c r="S302">
        <f t="shared" si="46"/>
        <v>2.9238813243601904</v>
      </c>
      <c r="T302">
        <f t="shared" si="47"/>
        <v>8.346336003309716</v>
      </c>
      <c r="U302" s="9">
        <f t="shared" si="48"/>
        <v>18.099349054127707</v>
      </c>
      <c r="V302">
        <f t="shared" si="49"/>
        <v>2.9238813243601904</v>
      </c>
      <c r="W302">
        <f t="shared" si="43"/>
        <v>1</v>
      </c>
      <c r="X302" t="str">
        <f t="shared" si="44"/>
        <v>028-011</v>
      </c>
      <c r="Y302" t="str">
        <f t="shared" si="50"/>
        <v>027-032</v>
      </c>
    </row>
    <row r="303" spans="1:25" x14ac:dyDescent="0.35">
      <c r="A303">
        <v>293</v>
      </c>
      <c r="B303" t="s">
        <v>332</v>
      </c>
      <c r="C303">
        <v>7</v>
      </c>
      <c r="D303">
        <v>41</v>
      </c>
      <c r="E303" t="s">
        <v>297</v>
      </c>
      <c r="F303" t="s">
        <v>333</v>
      </c>
      <c r="G303">
        <v>361</v>
      </c>
      <c r="H303">
        <v>443</v>
      </c>
      <c r="I303">
        <v>40</v>
      </c>
      <c r="J303">
        <v>30</v>
      </c>
      <c r="K303">
        <v>1259</v>
      </c>
      <c r="L303" s="7">
        <f t="shared" si="45"/>
        <v>0.6942017474185862</v>
      </c>
      <c r="M303" s="8">
        <f t="shared" si="51"/>
        <v>-0.52857447766311194</v>
      </c>
      <c r="N303">
        <f t="shared" si="51"/>
        <v>1.169447030942524</v>
      </c>
      <c r="O303">
        <f t="shared" si="51"/>
        <v>-3.8792728202998596E-2</v>
      </c>
      <c r="P303">
        <f t="shared" si="51"/>
        <v>-0.45073763681648754</v>
      </c>
      <c r="Q303">
        <f t="shared" si="51"/>
        <v>-8.8714548396821996E-2</v>
      </c>
      <c r="R303" s="9">
        <f t="shared" si="51"/>
        <v>0.78611412481124354</v>
      </c>
      <c r="S303">
        <f t="shared" si="46"/>
        <v>7.1185140432767744</v>
      </c>
      <c r="T303">
        <f t="shared" si="47"/>
        <v>3.2506921497022576</v>
      </c>
      <c r="U303" s="9">
        <f t="shared" si="48"/>
        <v>6.6750660029453659</v>
      </c>
      <c r="V303">
        <f t="shared" si="49"/>
        <v>3.2506921497022576</v>
      </c>
      <c r="W303">
        <f t="shared" si="43"/>
        <v>2</v>
      </c>
      <c r="X303" t="str">
        <f t="shared" si="44"/>
        <v>028-012</v>
      </c>
      <c r="Y303" t="str">
        <f t="shared" si="50"/>
        <v>015-007</v>
      </c>
    </row>
    <row r="304" spans="1:25" x14ac:dyDescent="0.35">
      <c r="A304">
        <v>294</v>
      </c>
      <c r="B304" t="s">
        <v>332</v>
      </c>
      <c r="C304">
        <v>7</v>
      </c>
      <c r="D304" t="s">
        <v>334</v>
      </c>
      <c r="E304" t="s">
        <v>298</v>
      </c>
      <c r="F304" t="s">
        <v>333</v>
      </c>
      <c r="G304">
        <v>358</v>
      </c>
      <c r="H304">
        <v>352</v>
      </c>
      <c r="I304">
        <v>73</v>
      </c>
      <c r="J304">
        <v>43</v>
      </c>
      <c r="K304">
        <v>1357</v>
      </c>
      <c r="L304" s="7">
        <f t="shared" si="45"/>
        <v>0.60869565217391308</v>
      </c>
      <c r="M304" s="8">
        <f t="shared" si="51"/>
        <v>-0.53966764594078365</v>
      </c>
      <c r="N304">
        <f t="shared" si="51"/>
        <v>0.67360693861511722</v>
      </c>
      <c r="O304">
        <f t="shared" si="51"/>
        <v>0.79954215915737947</v>
      </c>
      <c r="P304">
        <f t="shared" si="51"/>
        <v>-9.3514032534532359E-4</v>
      </c>
      <c r="Q304">
        <f t="shared" si="51"/>
        <v>5.4636143442249291E-2</v>
      </c>
      <c r="R304" s="9">
        <f t="shared" si="51"/>
        <v>-0.11659344086575528</v>
      </c>
      <c r="S304">
        <f t="shared" si="46"/>
        <v>6.4727428563011911</v>
      </c>
      <c r="T304">
        <f t="shared" si="47"/>
        <v>1.8049166941915906</v>
      </c>
      <c r="U304" s="9">
        <f t="shared" si="48"/>
        <v>7.1625216179856306</v>
      </c>
      <c r="V304">
        <f t="shared" si="49"/>
        <v>1.8049166941915906</v>
      </c>
      <c r="W304">
        <f t="shared" si="43"/>
        <v>2</v>
      </c>
      <c r="X304" t="str">
        <f t="shared" si="44"/>
        <v>028-013</v>
      </c>
      <c r="Y304" t="str">
        <f t="shared" si="50"/>
        <v>015-007</v>
      </c>
    </row>
    <row r="305" spans="1:25" x14ac:dyDescent="0.35">
      <c r="A305">
        <v>295</v>
      </c>
      <c r="B305" t="s">
        <v>332</v>
      </c>
      <c r="C305">
        <v>7</v>
      </c>
      <c r="D305" t="s">
        <v>334</v>
      </c>
      <c r="E305" t="s">
        <v>299</v>
      </c>
      <c r="F305" t="s">
        <v>333</v>
      </c>
      <c r="G305">
        <v>214</v>
      </c>
      <c r="H305">
        <v>120</v>
      </c>
      <c r="I305">
        <v>6</v>
      </c>
      <c r="J305">
        <v>19</v>
      </c>
      <c r="K305">
        <v>545</v>
      </c>
      <c r="L305" s="7">
        <f t="shared" si="45"/>
        <v>0.65871559633027521</v>
      </c>
      <c r="M305" s="8">
        <f t="shared" si="51"/>
        <v>-1.0721397232690235</v>
      </c>
      <c r="N305">
        <f t="shared" si="51"/>
        <v>-0.59051285720860125</v>
      </c>
      <c r="O305">
        <f t="shared" si="51"/>
        <v>-0.90253170305914565</v>
      </c>
      <c r="P305">
        <f t="shared" si="51"/>
        <v>-0.83133974923206944</v>
      </c>
      <c r="Q305">
        <f t="shared" si="51"/>
        <v>-1.1331267317957701</v>
      </c>
      <c r="R305" s="9">
        <f t="shared" si="51"/>
        <v>0.41147864446902738</v>
      </c>
      <c r="S305">
        <f t="shared" si="46"/>
        <v>20.47647847335697</v>
      </c>
      <c r="T305">
        <f t="shared" si="47"/>
        <v>4.5111139912165648</v>
      </c>
      <c r="U305" s="9">
        <f t="shared" si="48"/>
        <v>0.50441366057122594</v>
      </c>
      <c r="V305">
        <f t="shared" si="49"/>
        <v>0.50441366057122594</v>
      </c>
      <c r="W305">
        <f t="shared" si="43"/>
        <v>3</v>
      </c>
      <c r="X305" t="str">
        <f t="shared" si="44"/>
        <v>028-014</v>
      </c>
      <c r="Y305" t="str">
        <f t="shared" si="50"/>
        <v>027-004</v>
      </c>
    </row>
    <row r="306" spans="1:25" x14ac:dyDescent="0.35">
      <c r="A306">
        <v>296</v>
      </c>
      <c r="B306" t="s">
        <v>332</v>
      </c>
      <c r="C306">
        <v>7</v>
      </c>
      <c r="D306" t="s">
        <v>334</v>
      </c>
      <c r="E306" t="s">
        <v>300</v>
      </c>
      <c r="F306" t="s">
        <v>333</v>
      </c>
      <c r="G306">
        <v>660</v>
      </c>
      <c r="H306">
        <v>459</v>
      </c>
      <c r="I306">
        <v>71</v>
      </c>
      <c r="J306">
        <v>62</v>
      </c>
      <c r="K306">
        <v>1863</v>
      </c>
      <c r="L306" s="7">
        <f t="shared" si="45"/>
        <v>0.67203435319377347</v>
      </c>
      <c r="M306" s="8">
        <f t="shared" si="51"/>
        <v>0.57704462734483053</v>
      </c>
      <c r="N306">
        <f t="shared" si="51"/>
        <v>1.2566277065165736</v>
      </c>
      <c r="O306">
        <f t="shared" si="51"/>
        <v>0.74873398416584136</v>
      </c>
      <c r="P306">
        <f t="shared" si="51"/>
        <v>0.65646850839247795</v>
      </c>
      <c r="Q306">
        <f t="shared" si="51"/>
        <v>0.79479379722357657</v>
      </c>
      <c r="R306" s="9">
        <f t="shared" si="51"/>
        <v>0.55208783205605316</v>
      </c>
      <c r="S306">
        <f t="shared" si="46"/>
        <v>1.3809496679429782</v>
      </c>
      <c r="T306">
        <f t="shared" si="47"/>
        <v>4.6802597844446074</v>
      </c>
      <c r="U306" s="9">
        <f t="shared" si="48"/>
        <v>15.757933443061521</v>
      </c>
      <c r="V306">
        <f t="shared" si="49"/>
        <v>1.3809496679429782</v>
      </c>
      <c r="W306">
        <f t="shared" si="43"/>
        <v>1</v>
      </c>
      <c r="X306" t="str">
        <f t="shared" si="44"/>
        <v>028-015</v>
      </c>
      <c r="Y306" t="str">
        <f t="shared" si="50"/>
        <v>027-032</v>
      </c>
    </row>
    <row r="307" spans="1:25" x14ac:dyDescent="0.35">
      <c r="L307" s="7"/>
      <c r="M307" s="8"/>
      <c r="R307" s="9"/>
      <c r="U307" s="9"/>
    </row>
    <row r="308" spans="1:25" x14ac:dyDescent="0.35">
      <c r="K308" s="4" t="s">
        <v>368</v>
      </c>
      <c r="L308" s="16">
        <f>AVERAGEIF($W$11:$W$306,1,$L$11:$L$306)</f>
        <v>0.66713720704921531</v>
      </c>
    </row>
    <row r="309" spans="1:25" x14ac:dyDescent="0.35">
      <c r="K309" s="4" t="s">
        <v>369</v>
      </c>
      <c r="L309" s="16">
        <f>AVERAGEIF($W$11:$W$306,2,$L$11:$L$306)</f>
        <v>0.59351665946207788</v>
      </c>
    </row>
    <row r="310" spans="1:25" x14ac:dyDescent="0.35">
      <c r="K310" s="4" t="s">
        <v>370</v>
      </c>
      <c r="L310" s="16">
        <f>AVERAGEIF($W$11:$W$306,3,$L$11:$L$306)</f>
        <v>0.6193832895695025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0A87-9774-4BE6-97A8-A7BE37BA296C}">
  <dimension ref="A1:Y310"/>
  <sheetViews>
    <sheetView topLeftCell="A296" zoomScaleNormal="100" workbookViewId="0">
      <selection activeCell="D313" sqref="D313"/>
    </sheetView>
  </sheetViews>
  <sheetFormatPr defaultRowHeight="14.5" x14ac:dyDescent="0.35"/>
  <cols>
    <col min="2" max="2" width="12.453125" bestFit="1" customWidth="1"/>
    <col min="4" max="4" width="9.36328125" customWidth="1"/>
    <col min="8" max="8" width="11.36328125" bestFit="1" customWidth="1"/>
    <col min="9" max="9" width="11.81640625" bestFit="1" customWidth="1"/>
    <col min="10" max="10" width="10" bestFit="1" customWidth="1"/>
    <col min="11" max="11" width="13.26953125" bestFit="1" customWidth="1"/>
    <col min="12" max="12" width="13.453125" bestFit="1" customWidth="1"/>
    <col min="13" max="13" width="19.26953125" bestFit="1" customWidth="1"/>
    <col min="15" max="15" width="12.453125" bestFit="1" customWidth="1"/>
    <col min="18" max="18" width="12.453125" bestFit="1" customWidth="1"/>
    <col min="23" max="23" width="9.54296875" bestFit="1" customWidth="1"/>
    <col min="24" max="24" width="9.7265625" bestFit="1" customWidth="1"/>
  </cols>
  <sheetData>
    <row r="1" spans="1:25" x14ac:dyDescent="0.35">
      <c r="F1">
        <v>5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</row>
    <row r="2" spans="1:25" x14ac:dyDescent="0.35">
      <c r="D2" s="1" t="s">
        <v>301</v>
      </c>
      <c r="E2" s="1" t="s">
        <v>302</v>
      </c>
      <c r="F2" s="1" t="s">
        <v>0</v>
      </c>
      <c r="G2" s="1" t="s">
        <v>303</v>
      </c>
      <c r="H2" s="1" t="s">
        <v>304</v>
      </c>
      <c r="I2" s="1" t="s">
        <v>305</v>
      </c>
      <c r="J2" s="1" t="s">
        <v>306</v>
      </c>
      <c r="K2" s="1" t="s">
        <v>307</v>
      </c>
      <c r="L2" s="1" t="s">
        <v>308</v>
      </c>
      <c r="M2" s="1" t="s">
        <v>309</v>
      </c>
    </row>
    <row r="3" spans="1:25" x14ac:dyDescent="0.35">
      <c r="D3">
        <v>1</v>
      </c>
      <c r="E3">
        <v>95</v>
      </c>
      <c r="F3" t="str">
        <f t="shared" ref="F3:L5" si="0">VLOOKUP($E3,Primary6,F$1)</f>
        <v>015-003</v>
      </c>
      <c r="G3">
        <f t="shared" si="0"/>
        <v>1.2126672582098803</v>
      </c>
      <c r="H3">
        <f t="shared" si="0"/>
        <v>1.4255783708174612</v>
      </c>
      <c r="I3">
        <f t="shared" si="0"/>
        <v>1.0782605365159159</v>
      </c>
      <c r="J3">
        <f t="shared" si="0"/>
        <v>0.9876404581812992</v>
      </c>
      <c r="K3">
        <f t="shared" si="0"/>
        <v>1.6143698761446104</v>
      </c>
      <c r="L3">
        <f t="shared" si="0"/>
        <v>0.19987374202568098</v>
      </c>
      <c r="M3">
        <f>COUNTIF($W$11:$W$306,D3)</f>
        <v>56</v>
      </c>
      <c r="N3" s="2" t="s">
        <v>312</v>
      </c>
    </row>
    <row r="4" spans="1:25" x14ac:dyDescent="0.35">
      <c r="D4">
        <v>2</v>
      </c>
      <c r="E4">
        <v>11</v>
      </c>
      <c r="F4" t="str">
        <f t="shared" si="0"/>
        <v>003-003</v>
      </c>
      <c r="G4">
        <f t="shared" si="0"/>
        <v>0.33620896903532527</v>
      </c>
      <c r="H4">
        <f t="shared" si="0"/>
        <v>-0.34016601520461454</v>
      </c>
      <c r="I4">
        <f>VLOOKUP($E4,Primary6,I$1)</f>
        <v>6.1296464608140118E-3</v>
      </c>
      <c r="J4">
        <f t="shared" si="0"/>
        <v>0.11454466239733337</v>
      </c>
      <c r="K4">
        <f t="shared" si="0"/>
        <v>1.4907247124024931E-2</v>
      </c>
      <c r="L4">
        <f t="shared" si="0"/>
        <v>0.18364275420732853</v>
      </c>
      <c r="M4">
        <f>COUNTIF($W$11:$W$306,D4)</f>
        <v>122</v>
      </c>
      <c r="N4" s="2" t="s">
        <v>311</v>
      </c>
    </row>
    <row r="5" spans="1:25" ht="15" thickBot="1" x14ac:dyDescent="0.4">
      <c r="D5">
        <v>3</v>
      </c>
      <c r="E5">
        <v>192</v>
      </c>
      <c r="F5" t="str">
        <f t="shared" si="0"/>
        <v>026-011</v>
      </c>
      <c r="G5">
        <f t="shared" si="0"/>
        <v>-0.88286483318019227</v>
      </c>
      <c r="H5">
        <f t="shared" si="0"/>
        <v>-0.4096835107172947</v>
      </c>
      <c r="I5">
        <f t="shared" si="0"/>
        <v>-0.65364320895771022</v>
      </c>
      <c r="J5">
        <f t="shared" si="0"/>
        <v>-0.68579315040463529</v>
      </c>
      <c r="K5">
        <f>VLOOKUP($E5,Primary6,K$1)</f>
        <v>-0.69218781522726469</v>
      </c>
      <c r="L5">
        <f t="shared" si="0"/>
        <v>-0.69835886417220927</v>
      </c>
      <c r="M5">
        <f>COUNTIF($W$11:$W$306,D5)</f>
        <v>118</v>
      </c>
      <c r="N5" s="2" t="s">
        <v>310</v>
      </c>
    </row>
    <row r="6" spans="1:25" x14ac:dyDescent="0.35">
      <c r="M6" s="3">
        <f>SUM(M3:M5)</f>
        <v>296</v>
      </c>
    </row>
    <row r="7" spans="1:25" x14ac:dyDescent="0.35">
      <c r="F7" s="4" t="s">
        <v>313</v>
      </c>
      <c r="G7">
        <f t="shared" ref="G7:L7" si="1">AVERAGE(G11:G306)</f>
        <v>194.80405405405406</v>
      </c>
      <c r="H7">
        <f t="shared" si="1"/>
        <v>74.46621621621621</v>
      </c>
      <c r="I7">
        <f t="shared" si="1"/>
        <v>8.9256756756756754</v>
      </c>
      <c r="J7">
        <f t="shared" si="1"/>
        <v>14.425675675675675</v>
      </c>
      <c r="K7">
        <f t="shared" si="1"/>
        <v>1126.2297297297298</v>
      </c>
      <c r="L7">
        <f t="shared" si="1"/>
        <v>0.25674860195393256</v>
      </c>
    </row>
    <row r="8" spans="1:25" x14ac:dyDescent="0.35">
      <c r="F8" s="4" t="s">
        <v>314</v>
      </c>
      <c r="G8">
        <f t="shared" ref="G8:L8" si="2">STDEV(G11:G306)</f>
        <v>125.50511685341873</v>
      </c>
      <c r="H8">
        <f t="shared" si="2"/>
        <v>71.924340241630091</v>
      </c>
      <c r="I8">
        <f t="shared" si="2"/>
        <v>12.125385175061851</v>
      </c>
      <c r="J8">
        <f t="shared" si="2"/>
        <v>13.744196293174245</v>
      </c>
      <c r="K8">
        <f t="shared" si="2"/>
        <v>588.32259217973206</v>
      </c>
      <c r="L8">
        <f t="shared" si="2"/>
        <v>9.8785633910696141E-2</v>
      </c>
      <c r="U8" s="4" t="s">
        <v>315</v>
      </c>
      <c r="V8">
        <f>SUM(V11:V306)</f>
        <v>989.14747614681664</v>
      </c>
    </row>
    <row r="9" spans="1:25" x14ac:dyDescent="0.35">
      <c r="W9">
        <v>19</v>
      </c>
      <c r="X9" s="1" t="s">
        <v>316</v>
      </c>
      <c r="Y9" s="1" t="s">
        <v>317</v>
      </c>
    </row>
    <row r="10" spans="1:25" s="1" customFormat="1" x14ac:dyDescent="0.35">
      <c r="A10" s="1" t="s">
        <v>302</v>
      </c>
      <c r="B10" s="1" t="s">
        <v>318</v>
      </c>
      <c r="C10" s="1" t="s">
        <v>319</v>
      </c>
      <c r="D10" s="1" t="s">
        <v>320</v>
      </c>
      <c r="E10" s="1" t="s">
        <v>0</v>
      </c>
      <c r="F10" s="1" t="s">
        <v>321</v>
      </c>
      <c r="G10" s="1" t="s">
        <v>322</v>
      </c>
      <c r="H10" s="1" t="s">
        <v>323</v>
      </c>
      <c r="I10" s="1" t="s">
        <v>324</v>
      </c>
      <c r="J10" s="1" t="s">
        <v>325</v>
      </c>
      <c r="K10" s="1" t="s">
        <v>326</v>
      </c>
      <c r="L10" s="1" t="s">
        <v>327</v>
      </c>
      <c r="M10" s="5" t="s">
        <v>303</v>
      </c>
      <c r="N10" s="1" t="s">
        <v>304</v>
      </c>
      <c r="O10" s="1" t="s">
        <v>305</v>
      </c>
      <c r="P10" s="1" t="s">
        <v>306</v>
      </c>
      <c r="Q10" s="1" t="s">
        <v>307</v>
      </c>
      <c r="R10" s="6" t="s">
        <v>308</v>
      </c>
      <c r="S10" s="1" t="s">
        <v>328</v>
      </c>
      <c r="T10" s="1" t="s">
        <v>329</v>
      </c>
      <c r="U10" s="1" t="s">
        <v>330</v>
      </c>
      <c r="V10" s="5" t="s">
        <v>331</v>
      </c>
      <c r="W10" s="1" t="s">
        <v>301</v>
      </c>
      <c r="X10" s="1" t="s">
        <v>0</v>
      </c>
      <c r="Y10" s="1" t="s">
        <v>0</v>
      </c>
    </row>
    <row r="11" spans="1:25" x14ac:dyDescent="0.35">
      <c r="A11">
        <v>1</v>
      </c>
      <c r="B11" t="s">
        <v>332</v>
      </c>
      <c r="C11">
        <v>3</v>
      </c>
      <c r="D11">
        <v>46</v>
      </c>
      <c r="E11" t="s">
        <v>5</v>
      </c>
      <c r="F11" t="s">
        <v>333</v>
      </c>
      <c r="G11">
        <v>217</v>
      </c>
      <c r="H11">
        <v>89</v>
      </c>
      <c r="I11">
        <v>7</v>
      </c>
      <c r="J11">
        <v>19</v>
      </c>
      <c r="K11">
        <v>1045</v>
      </c>
      <c r="L11" s="7">
        <v>0.31770334928229665</v>
      </c>
      <c r="M11" s="8">
        <f>STANDARDIZE(G11,G$7,G$8)</f>
        <v>0.17685291645813345</v>
      </c>
      <c r="N11">
        <f t="shared" ref="N11:R26" si="3">STANDARDIZE(H11,H$7,H$8)</f>
        <v>0.20207044979429062</v>
      </c>
      <c r="O11">
        <f t="shared" si="3"/>
        <v>-0.15881356739381705</v>
      </c>
      <c r="P11">
        <f t="shared" si="3"/>
        <v>0.3328186113433248</v>
      </c>
      <c r="Q11">
        <f t="shared" si="3"/>
        <v>-0.13807005001928294</v>
      </c>
      <c r="R11" s="9">
        <f t="shared" si="3"/>
        <v>0.61704060514981562</v>
      </c>
      <c r="S11">
        <f>SUMXMY2($G$3:$L$3,$M11:$R11)</f>
        <v>7.774100859547552</v>
      </c>
      <c r="T11">
        <f>SUMXMY2($G$4:$L$4,$M11:$R11)</f>
        <v>0.60550026669550361</v>
      </c>
      <c r="U11">
        <f>SUMXMY2($G$5:$L$5,$M11:$R11)</f>
        <v>4.8169931740534144</v>
      </c>
      <c r="V11" s="8">
        <f>MIN(S11:U11)</f>
        <v>0.60550026669550361</v>
      </c>
      <c r="W11">
        <f>MATCH(V11,S11:U11,0)</f>
        <v>2</v>
      </c>
      <c r="X11" t="str">
        <f>E11</f>
        <v>001-001</v>
      </c>
      <c r="Y11" t="str">
        <f>VLOOKUP(W11,$D$3:$F$5,3)</f>
        <v>003-003</v>
      </c>
    </row>
    <row r="12" spans="1:25" x14ac:dyDescent="0.35">
      <c r="A12">
        <v>2</v>
      </c>
      <c r="B12" t="s">
        <v>332</v>
      </c>
      <c r="C12">
        <v>3</v>
      </c>
      <c r="D12">
        <v>46</v>
      </c>
      <c r="E12" t="s">
        <v>6</v>
      </c>
      <c r="F12" t="s">
        <v>333</v>
      </c>
      <c r="G12">
        <v>375</v>
      </c>
      <c r="H12">
        <v>94</v>
      </c>
      <c r="I12">
        <v>12</v>
      </c>
      <c r="J12">
        <v>21</v>
      </c>
      <c r="K12">
        <v>1417</v>
      </c>
      <c r="L12" s="7">
        <v>0.35426958362738181</v>
      </c>
      <c r="M12" s="8">
        <f t="shared" ref="M12:R66" si="4">STANDARDIZE(G12,G$7,G$8)</f>
        <v>1.4357657318179489</v>
      </c>
      <c r="N12">
        <f t="shared" si="3"/>
        <v>0.27158794530697078</v>
      </c>
      <c r="O12">
        <f t="shared" si="3"/>
        <v>0.25354446724276059</v>
      </c>
      <c r="P12">
        <f t="shared" si="3"/>
        <v>0.4783345773073191</v>
      </c>
      <c r="Q12">
        <f t="shared" si="3"/>
        <v>0.49423611150638957</v>
      </c>
      <c r="R12" s="9">
        <f t="shared" si="3"/>
        <v>0.98719801465878976</v>
      </c>
      <c r="S12">
        <f t="shared" ref="S12:S75" si="5">SUMXMY2($G$3:$L$3,$M12:$R12)</f>
        <v>4.195595067266165</v>
      </c>
      <c r="T12">
        <f t="shared" ref="T12:T75" si="6">SUMXMY2($G$4:$L$4,$M12:$R12)</f>
        <v>2.6522823953446935</v>
      </c>
      <c r="U12">
        <f t="shared" ref="U12:U75" si="7">SUMXMY2($G$5:$L$5,$M12:$R12)</f>
        <v>12.267065065715434</v>
      </c>
      <c r="V12" s="8">
        <f t="shared" ref="V12:V75" si="8">MIN(S12:U12)</f>
        <v>2.6522823953446935</v>
      </c>
      <c r="W12">
        <f t="shared" ref="W12:W75" si="9">MATCH(V12,S12:U12,0)</f>
        <v>2</v>
      </c>
      <c r="X12" t="str">
        <f t="shared" ref="X12:X75" si="10">E12</f>
        <v>001-002</v>
      </c>
      <c r="Y12" t="str">
        <f t="shared" ref="Y12:Y75" si="11">VLOOKUP(W12,$D$3:$F$5,3)</f>
        <v>003-003</v>
      </c>
    </row>
    <row r="13" spans="1:25" x14ac:dyDescent="0.35">
      <c r="A13">
        <v>3</v>
      </c>
      <c r="B13" t="s">
        <v>332</v>
      </c>
      <c r="C13">
        <v>3</v>
      </c>
      <c r="D13">
        <v>46</v>
      </c>
      <c r="E13" t="s">
        <v>7</v>
      </c>
      <c r="F13" t="s">
        <v>333</v>
      </c>
      <c r="G13">
        <v>217</v>
      </c>
      <c r="H13">
        <v>80</v>
      </c>
      <c r="I13">
        <v>12</v>
      </c>
      <c r="J13">
        <v>11</v>
      </c>
      <c r="K13">
        <v>1187</v>
      </c>
      <c r="L13" s="7">
        <v>0.26958719460825609</v>
      </c>
      <c r="M13" s="8">
        <f t="shared" si="4"/>
        <v>0.17685291645813345</v>
      </c>
      <c r="N13">
        <f t="shared" si="3"/>
        <v>7.6938957871466346E-2</v>
      </c>
      <c r="O13">
        <f t="shared" si="3"/>
        <v>0.25354446724276059</v>
      </c>
      <c r="P13">
        <f t="shared" si="3"/>
        <v>-0.24924525251265239</v>
      </c>
      <c r="Q13">
        <f t="shared" si="3"/>
        <v>0.10329412991793614</v>
      </c>
      <c r="R13" s="9">
        <f t="shared" si="3"/>
        <v>0.12996416731940824</v>
      </c>
      <c r="S13">
        <f t="shared" si="5"/>
        <v>7.3900197324362802</v>
      </c>
      <c r="T13">
        <f t="shared" si="6"/>
        <v>0.40362173753086888</v>
      </c>
      <c r="U13">
        <f t="shared" si="7"/>
        <v>3.6922772523893115</v>
      </c>
      <c r="V13" s="8">
        <f t="shared" si="8"/>
        <v>0.40362173753086888</v>
      </c>
      <c r="W13">
        <f t="shared" si="9"/>
        <v>2</v>
      </c>
      <c r="X13" t="str">
        <f t="shared" si="10"/>
        <v>001-003</v>
      </c>
      <c r="Y13" t="str">
        <f t="shared" si="11"/>
        <v>003-003</v>
      </c>
    </row>
    <row r="14" spans="1:25" x14ac:dyDescent="0.35">
      <c r="A14">
        <v>4</v>
      </c>
      <c r="B14" t="s">
        <v>332</v>
      </c>
      <c r="C14">
        <v>3</v>
      </c>
      <c r="D14">
        <v>46</v>
      </c>
      <c r="E14" t="s">
        <v>8</v>
      </c>
      <c r="F14" t="s">
        <v>333</v>
      </c>
      <c r="G14">
        <v>305</v>
      </c>
      <c r="H14">
        <v>98</v>
      </c>
      <c r="I14">
        <v>22</v>
      </c>
      <c r="J14">
        <v>21</v>
      </c>
      <c r="K14">
        <v>1668</v>
      </c>
      <c r="L14" s="7">
        <v>0.26738609112709832</v>
      </c>
      <c r="M14" s="8">
        <f t="shared" si="4"/>
        <v>0.87801954779777747</v>
      </c>
      <c r="N14">
        <f t="shared" si="3"/>
        <v>0.32720194171711486</v>
      </c>
      <c r="O14">
        <f t="shared" si="3"/>
        <v>1.0782605365159159</v>
      </c>
      <c r="P14">
        <f t="shared" si="3"/>
        <v>0.4783345773073191</v>
      </c>
      <c r="Q14">
        <f t="shared" si="3"/>
        <v>0.92087279576161485</v>
      </c>
      <c r="R14" s="9">
        <f t="shared" si="3"/>
        <v>0.10768255212880677</v>
      </c>
      <c r="S14">
        <f t="shared" si="5"/>
        <v>2.0672497663744522</v>
      </c>
      <c r="T14">
        <f t="shared" si="6"/>
        <v>2.8472899684033659</v>
      </c>
      <c r="U14">
        <f t="shared" si="7"/>
        <v>11.25006522271137</v>
      </c>
      <c r="V14" s="8">
        <f t="shared" si="8"/>
        <v>2.0672497663744522</v>
      </c>
      <c r="W14">
        <f t="shared" si="9"/>
        <v>1</v>
      </c>
      <c r="X14" t="str">
        <f t="shared" si="10"/>
        <v>001-004</v>
      </c>
      <c r="Y14" t="str">
        <f t="shared" si="11"/>
        <v>015-003</v>
      </c>
    </row>
    <row r="15" spans="1:25" x14ac:dyDescent="0.35">
      <c r="A15">
        <v>5</v>
      </c>
      <c r="B15" t="s">
        <v>332</v>
      </c>
      <c r="C15">
        <v>3</v>
      </c>
      <c r="D15">
        <v>46</v>
      </c>
      <c r="E15" t="s">
        <v>9</v>
      </c>
      <c r="F15" t="s">
        <v>333</v>
      </c>
      <c r="G15">
        <v>447</v>
      </c>
      <c r="H15">
        <v>99</v>
      </c>
      <c r="I15">
        <v>10</v>
      </c>
      <c r="J15">
        <v>39</v>
      </c>
      <c r="K15">
        <v>2073</v>
      </c>
      <c r="L15" s="7">
        <v>0.28702363724071395</v>
      </c>
      <c r="M15" s="8">
        <f t="shared" si="4"/>
        <v>2.0094475210958396</v>
      </c>
      <c r="N15">
        <f t="shared" si="3"/>
        <v>0.34110544081965088</v>
      </c>
      <c r="O15">
        <f t="shared" si="3"/>
        <v>8.8601253388129547E-2</v>
      </c>
      <c r="P15">
        <f t="shared" si="3"/>
        <v>1.7879782709832677</v>
      </c>
      <c r="Q15">
        <f t="shared" si="3"/>
        <v>1.6092706329065003</v>
      </c>
      <c r="R15" s="9">
        <f t="shared" si="3"/>
        <v>0.30647204546108919</v>
      </c>
      <c r="S15">
        <f t="shared" si="5"/>
        <v>3.4422956350812055</v>
      </c>
      <c r="T15">
        <f t="shared" si="6"/>
        <v>8.6281212979027639</v>
      </c>
      <c r="U15">
        <f t="shared" si="7"/>
        <v>21.906022837047061</v>
      </c>
      <c r="V15" s="8">
        <f t="shared" si="8"/>
        <v>3.4422956350812055</v>
      </c>
      <c r="W15">
        <f t="shared" si="9"/>
        <v>1</v>
      </c>
      <c r="X15" t="str">
        <f t="shared" si="10"/>
        <v>001-005</v>
      </c>
      <c r="Y15" t="str">
        <f t="shared" si="11"/>
        <v>015-003</v>
      </c>
    </row>
    <row r="16" spans="1:25" x14ac:dyDescent="0.35">
      <c r="A16">
        <v>6</v>
      </c>
      <c r="B16" t="s">
        <v>332</v>
      </c>
      <c r="C16">
        <v>3</v>
      </c>
      <c r="D16">
        <v>46</v>
      </c>
      <c r="E16" t="s">
        <v>10</v>
      </c>
      <c r="F16" t="s">
        <v>333</v>
      </c>
      <c r="G16">
        <v>169</v>
      </c>
      <c r="H16">
        <v>59</v>
      </c>
      <c r="I16">
        <v>8</v>
      </c>
      <c r="J16">
        <v>12</v>
      </c>
      <c r="K16">
        <v>787</v>
      </c>
      <c r="L16" s="7">
        <v>0.31512071156289706</v>
      </c>
      <c r="M16" s="8">
        <f t="shared" si="4"/>
        <v>-0.20560160972712696</v>
      </c>
      <c r="N16">
        <f t="shared" si="3"/>
        <v>-0.21503452328179026</v>
      </c>
      <c r="O16">
        <f t="shared" si="3"/>
        <v>-7.6341960466501518E-2</v>
      </c>
      <c r="P16">
        <f t="shared" si="3"/>
        <v>-0.17648726953065524</v>
      </c>
      <c r="Q16">
        <f t="shared" si="3"/>
        <v>-0.57660496849676546</v>
      </c>
      <c r="R16" s="9">
        <f t="shared" si="3"/>
        <v>0.59089674579335949</v>
      </c>
      <c r="S16">
        <f t="shared" si="5"/>
        <v>12.344667301836671</v>
      </c>
      <c r="T16">
        <f t="shared" si="6"/>
        <v>0.91646025977201762</v>
      </c>
      <c r="U16">
        <f t="shared" si="7"/>
        <v>2.7647823362400499</v>
      </c>
      <c r="V16" s="8">
        <f t="shared" si="8"/>
        <v>0.91646025977201762</v>
      </c>
      <c r="W16">
        <f t="shared" si="9"/>
        <v>2</v>
      </c>
      <c r="X16" t="str">
        <f t="shared" si="10"/>
        <v>002-001</v>
      </c>
      <c r="Y16" t="str">
        <f t="shared" si="11"/>
        <v>003-003</v>
      </c>
    </row>
    <row r="17" spans="1:25" x14ac:dyDescent="0.35">
      <c r="A17">
        <v>7</v>
      </c>
      <c r="B17" t="s">
        <v>332</v>
      </c>
      <c r="C17">
        <v>3</v>
      </c>
      <c r="D17">
        <v>46</v>
      </c>
      <c r="E17" t="s">
        <v>11</v>
      </c>
      <c r="F17" t="s">
        <v>333</v>
      </c>
      <c r="G17">
        <v>286</v>
      </c>
      <c r="H17">
        <v>49</v>
      </c>
      <c r="I17">
        <v>12</v>
      </c>
      <c r="J17">
        <v>40</v>
      </c>
      <c r="K17">
        <v>1164</v>
      </c>
      <c r="L17" s="7">
        <v>0.3324742268041237</v>
      </c>
      <c r="M17" s="8">
        <f t="shared" si="4"/>
        <v>0.72663129784944525</v>
      </c>
      <c r="N17">
        <f t="shared" si="3"/>
        <v>-0.35406951430715056</v>
      </c>
      <c r="O17">
        <f t="shared" si="3"/>
        <v>0.25354446724276059</v>
      </c>
      <c r="P17">
        <f t="shared" si="3"/>
        <v>1.8607362539652648</v>
      </c>
      <c r="Q17">
        <f t="shared" si="3"/>
        <v>6.4199931759090792E-2</v>
      </c>
      <c r="R17" s="9">
        <f t="shared" si="3"/>
        <v>0.76656515580644402</v>
      </c>
      <c r="S17">
        <f t="shared" si="5"/>
        <v>7.5699964282540391</v>
      </c>
      <c r="T17">
        <f t="shared" si="6"/>
        <v>3.6052503651736556</v>
      </c>
      <c r="U17">
        <f t="shared" si="7"/>
        <v>12.619497007668118</v>
      </c>
      <c r="V17" s="8">
        <f t="shared" si="8"/>
        <v>3.6052503651736556</v>
      </c>
      <c r="W17">
        <f t="shared" si="9"/>
        <v>2</v>
      </c>
      <c r="X17" t="str">
        <f t="shared" si="10"/>
        <v>002-002</v>
      </c>
      <c r="Y17" t="str">
        <f t="shared" si="11"/>
        <v>003-003</v>
      </c>
    </row>
    <row r="18" spans="1:25" x14ac:dyDescent="0.35">
      <c r="A18">
        <v>8</v>
      </c>
      <c r="B18" t="s">
        <v>332</v>
      </c>
      <c r="C18">
        <v>3</v>
      </c>
      <c r="D18">
        <v>46</v>
      </c>
      <c r="E18" t="s">
        <v>12</v>
      </c>
      <c r="F18" t="s">
        <v>333</v>
      </c>
      <c r="G18">
        <v>404</v>
      </c>
      <c r="H18">
        <v>76</v>
      </c>
      <c r="I18">
        <v>20</v>
      </c>
      <c r="J18">
        <v>9</v>
      </c>
      <c r="K18">
        <v>1749</v>
      </c>
      <c r="L18" s="7">
        <v>0.29102344196683821</v>
      </c>
      <c r="M18" s="8">
        <f t="shared" si="4"/>
        <v>1.6668320080548771</v>
      </c>
      <c r="N18">
        <f t="shared" si="3"/>
        <v>2.1324961461322234E-2</v>
      </c>
      <c r="O18">
        <f t="shared" si="3"/>
        <v>0.91331732266128485</v>
      </c>
      <c r="P18">
        <f t="shared" si="3"/>
        <v>-0.39476121847664669</v>
      </c>
      <c r="Q18">
        <f t="shared" si="3"/>
        <v>1.058552363190592</v>
      </c>
      <c r="R18" s="9">
        <f t="shared" si="3"/>
        <v>0.34696178640601399</v>
      </c>
      <c r="S18">
        <f t="shared" si="5"/>
        <v>4.4470019176195237</v>
      </c>
      <c r="T18">
        <f t="shared" si="6"/>
        <v>4.0994835928912652</v>
      </c>
      <c r="U18">
        <f t="shared" si="7"/>
        <v>13.384573613199125</v>
      </c>
      <c r="V18" s="8">
        <f t="shared" si="8"/>
        <v>4.0994835928912652</v>
      </c>
      <c r="W18">
        <f t="shared" si="9"/>
        <v>2</v>
      </c>
      <c r="X18" t="str">
        <f t="shared" si="10"/>
        <v>002-003</v>
      </c>
      <c r="Y18" t="str">
        <f t="shared" si="11"/>
        <v>003-003</v>
      </c>
    </row>
    <row r="19" spans="1:25" x14ac:dyDescent="0.35">
      <c r="A19">
        <v>9</v>
      </c>
      <c r="B19" t="s">
        <v>332</v>
      </c>
      <c r="C19">
        <v>7</v>
      </c>
      <c r="D19">
        <v>46</v>
      </c>
      <c r="E19" t="s">
        <v>13</v>
      </c>
      <c r="F19" t="s">
        <v>333</v>
      </c>
      <c r="G19">
        <v>150</v>
      </c>
      <c r="H19">
        <v>34</v>
      </c>
      <c r="I19">
        <v>1</v>
      </c>
      <c r="J19">
        <v>12</v>
      </c>
      <c r="K19">
        <v>1272</v>
      </c>
      <c r="L19" s="7">
        <v>0.15487421383647798</v>
      </c>
      <c r="M19" s="8">
        <f t="shared" si="4"/>
        <v>-0.35698985967545921</v>
      </c>
      <c r="N19">
        <f t="shared" si="3"/>
        <v>-0.56262200084519098</v>
      </c>
      <c r="O19">
        <f>STANDARDIZE(I19,I$7,I$8)</f>
        <v>-0.65364320895771022</v>
      </c>
      <c r="P19">
        <f t="shared" si="3"/>
        <v>-0.17648726953065524</v>
      </c>
      <c r="Q19">
        <f t="shared" si="3"/>
        <v>0.24777268833106023</v>
      </c>
      <c r="R19" s="9">
        <f t="shared" si="3"/>
        <v>-1.0312672408373744</v>
      </c>
      <c r="S19">
        <f t="shared" si="5"/>
        <v>14.154744129045906</v>
      </c>
      <c r="T19">
        <f t="shared" si="6"/>
        <v>2.580243697590241</v>
      </c>
      <c r="U19">
        <f t="shared" si="7"/>
        <v>1.5536808853174806</v>
      </c>
      <c r="V19" s="8">
        <f t="shared" si="8"/>
        <v>1.5536808853174806</v>
      </c>
      <c r="W19">
        <f t="shared" si="9"/>
        <v>3</v>
      </c>
      <c r="X19" t="str">
        <f t="shared" si="10"/>
        <v>003-001</v>
      </c>
      <c r="Y19" t="str">
        <f t="shared" si="11"/>
        <v>026-011</v>
      </c>
    </row>
    <row r="20" spans="1:25" x14ac:dyDescent="0.35">
      <c r="A20">
        <v>10</v>
      </c>
      <c r="B20" t="s">
        <v>332</v>
      </c>
      <c r="C20">
        <v>7</v>
      </c>
      <c r="D20">
        <v>46</v>
      </c>
      <c r="E20" t="s">
        <v>14</v>
      </c>
      <c r="F20" t="s">
        <v>333</v>
      </c>
      <c r="G20">
        <v>54</v>
      </c>
      <c r="H20">
        <v>14</v>
      </c>
      <c r="I20">
        <v>0</v>
      </c>
      <c r="J20">
        <v>4</v>
      </c>
      <c r="K20">
        <v>579</v>
      </c>
      <c r="L20" s="7">
        <v>0.12435233160621761</v>
      </c>
      <c r="M20" s="8">
        <f t="shared" si="4"/>
        <v>-1.1218989120459801</v>
      </c>
      <c r="N20">
        <f t="shared" si="3"/>
        <v>-0.84069198289591163</v>
      </c>
      <c r="O20">
        <f t="shared" si="3"/>
        <v>-0.73611481588502581</v>
      </c>
      <c r="P20">
        <f t="shared" si="3"/>
        <v>-0.75855113338663238</v>
      </c>
      <c r="Q20">
        <f t="shared" si="3"/>
        <v>-0.93015249967241032</v>
      </c>
      <c r="R20" s="9">
        <f t="shared" si="3"/>
        <v>-1.3402381004853741</v>
      </c>
      <c r="S20">
        <f t="shared" si="5"/>
        <v>25.773862121762136</v>
      </c>
      <c r="T20">
        <f t="shared" si="6"/>
        <v>6.9051787320173279</v>
      </c>
      <c r="U20">
        <f t="shared" si="7"/>
        <v>0.7236370290387929</v>
      </c>
      <c r="V20" s="8">
        <f t="shared" si="8"/>
        <v>0.7236370290387929</v>
      </c>
      <c r="W20">
        <f t="shared" si="9"/>
        <v>3</v>
      </c>
      <c r="X20" t="str">
        <f t="shared" si="10"/>
        <v>003-002</v>
      </c>
      <c r="Y20" t="str">
        <f t="shared" si="11"/>
        <v>026-011</v>
      </c>
    </row>
    <row r="21" spans="1:25" x14ac:dyDescent="0.35">
      <c r="A21">
        <v>11</v>
      </c>
      <c r="B21" t="s">
        <v>332</v>
      </c>
      <c r="C21">
        <v>3</v>
      </c>
      <c r="D21">
        <v>46</v>
      </c>
      <c r="E21" t="s">
        <v>15</v>
      </c>
      <c r="F21" t="s">
        <v>333</v>
      </c>
      <c r="G21">
        <v>237</v>
      </c>
      <c r="H21">
        <v>50</v>
      </c>
      <c r="I21">
        <v>9</v>
      </c>
      <c r="J21">
        <v>16</v>
      </c>
      <c r="K21">
        <v>1135</v>
      </c>
      <c r="L21" s="7">
        <v>0.27488986784140967</v>
      </c>
      <c r="M21" s="8">
        <f t="shared" si="4"/>
        <v>0.33620896903532527</v>
      </c>
      <c r="N21">
        <f t="shared" si="3"/>
        <v>-0.34016601520461454</v>
      </c>
      <c r="O21">
        <f t="shared" si="3"/>
        <v>6.1296464608140118E-3</v>
      </c>
      <c r="P21">
        <f t="shared" si="3"/>
        <v>0.11454466239733337</v>
      </c>
      <c r="Q21">
        <f t="shared" si="3"/>
        <v>1.4907247124024931E-2</v>
      </c>
      <c r="R21" s="9">
        <f t="shared" si="3"/>
        <v>0.18364275420732853</v>
      </c>
      <c r="S21">
        <f t="shared" si="5"/>
        <v>8.3563374300562483</v>
      </c>
      <c r="T21">
        <f t="shared" si="6"/>
        <v>0</v>
      </c>
      <c r="U21">
        <f t="shared" si="7"/>
        <v>3.8447247348040037</v>
      </c>
      <c r="V21" s="8">
        <f t="shared" si="8"/>
        <v>0</v>
      </c>
      <c r="W21">
        <f t="shared" si="9"/>
        <v>2</v>
      </c>
      <c r="X21" t="str">
        <f t="shared" si="10"/>
        <v>003-003</v>
      </c>
      <c r="Y21" t="str">
        <f t="shared" si="11"/>
        <v>003-003</v>
      </c>
    </row>
    <row r="22" spans="1:25" x14ac:dyDescent="0.35">
      <c r="A22">
        <v>12</v>
      </c>
      <c r="B22" t="s">
        <v>332</v>
      </c>
      <c r="C22">
        <v>7</v>
      </c>
      <c r="D22">
        <v>46</v>
      </c>
      <c r="E22" t="s">
        <v>16</v>
      </c>
      <c r="F22" t="s">
        <v>333</v>
      </c>
      <c r="G22">
        <v>109</v>
      </c>
      <c r="H22">
        <v>28</v>
      </c>
      <c r="I22">
        <v>6</v>
      </c>
      <c r="J22">
        <v>20</v>
      </c>
      <c r="K22">
        <v>657</v>
      </c>
      <c r="L22" s="7">
        <v>0.24809741248097411</v>
      </c>
      <c r="M22" s="8">
        <f t="shared" si="4"/>
        <v>-0.68366976745870245</v>
      </c>
      <c r="N22">
        <f t="shared" si="3"/>
        <v>-0.64604299546040722</v>
      </c>
      <c r="O22">
        <f t="shared" si="3"/>
        <v>-0.24128517432113258</v>
      </c>
      <c r="P22">
        <f t="shared" si="3"/>
        <v>0.40557659432532195</v>
      </c>
      <c r="Q22">
        <f t="shared" si="3"/>
        <v>-0.79757217548154347</v>
      </c>
      <c r="R22" s="9">
        <f t="shared" si="3"/>
        <v>-8.7575380452377047E-2</v>
      </c>
      <c r="S22">
        <f t="shared" si="5"/>
        <v>15.867799883151939</v>
      </c>
      <c r="T22">
        <f t="shared" si="6"/>
        <v>2.0133091318731253</v>
      </c>
      <c r="U22">
        <f t="shared" si="7"/>
        <v>1.8408338760482295</v>
      </c>
      <c r="V22" s="8">
        <f t="shared" si="8"/>
        <v>1.8408338760482295</v>
      </c>
      <c r="W22">
        <f t="shared" si="9"/>
        <v>3</v>
      </c>
      <c r="X22" t="str">
        <f t="shared" si="10"/>
        <v>004-001</v>
      </c>
      <c r="Y22" t="str">
        <f t="shared" si="11"/>
        <v>026-011</v>
      </c>
    </row>
    <row r="23" spans="1:25" x14ac:dyDescent="0.35">
      <c r="A23">
        <v>13</v>
      </c>
      <c r="B23" t="s">
        <v>332</v>
      </c>
      <c r="C23">
        <v>7</v>
      </c>
      <c r="D23">
        <v>40</v>
      </c>
      <c r="E23" t="s">
        <v>17</v>
      </c>
      <c r="F23" t="s">
        <v>333</v>
      </c>
      <c r="G23">
        <v>205</v>
      </c>
      <c r="H23">
        <v>48</v>
      </c>
      <c r="I23">
        <v>16</v>
      </c>
      <c r="J23">
        <v>39</v>
      </c>
      <c r="K23">
        <v>1648</v>
      </c>
      <c r="L23" s="7">
        <v>0.18689320388349515</v>
      </c>
      <c r="M23" s="8">
        <f t="shared" si="4"/>
        <v>8.1239284911818338E-2</v>
      </c>
      <c r="N23">
        <f t="shared" si="3"/>
        <v>-0.36797301340968658</v>
      </c>
      <c r="O23">
        <f t="shared" si="3"/>
        <v>0.58343089495202272</v>
      </c>
      <c r="P23">
        <f t="shared" si="3"/>
        <v>1.7879782709832677</v>
      </c>
      <c r="Q23">
        <f t="shared" si="3"/>
        <v>0.88687784084087973</v>
      </c>
      <c r="R23" s="9">
        <f t="shared" si="3"/>
        <v>-0.70714126442300163</v>
      </c>
      <c r="S23">
        <f t="shared" si="5"/>
        <v>6.7342736987488347</v>
      </c>
      <c r="T23">
        <f t="shared" si="6"/>
        <v>4.7532684269797931</v>
      </c>
      <c r="U23">
        <f t="shared" si="7"/>
        <v>11.074659376675301</v>
      </c>
      <c r="V23" s="8">
        <f t="shared" si="8"/>
        <v>4.7532684269797931</v>
      </c>
      <c r="W23">
        <f t="shared" si="9"/>
        <v>2</v>
      </c>
      <c r="X23" t="str">
        <f t="shared" si="10"/>
        <v>004-002</v>
      </c>
      <c r="Y23" t="str">
        <f t="shared" si="11"/>
        <v>003-003</v>
      </c>
    </row>
    <row r="24" spans="1:25" x14ac:dyDescent="0.35">
      <c r="A24">
        <v>14</v>
      </c>
      <c r="B24" t="s">
        <v>332</v>
      </c>
      <c r="C24">
        <v>7</v>
      </c>
      <c r="D24">
        <v>40</v>
      </c>
      <c r="E24" t="s">
        <v>18</v>
      </c>
      <c r="F24" t="s">
        <v>333</v>
      </c>
      <c r="G24">
        <v>72</v>
      </c>
      <c r="H24">
        <v>24</v>
      </c>
      <c r="I24">
        <v>1</v>
      </c>
      <c r="J24">
        <v>6</v>
      </c>
      <c r="K24">
        <v>479</v>
      </c>
      <c r="L24" s="7">
        <v>0.21503131524008351</v>
      </c>
      <c r="M24" s="8">
        <f t="shared" si="4"/>
        <v>-0.97847846472650735</v>
      </c>
      <c r="N24">
        <f t="shared" si="3"/>
        <v>-0.70165699187055131</v>
      </c>
      <c r="O24">
        <f t="shared" si="3"/>
        <v>-0.65364320895771022</v>
      </c>
      <c r="P24">
        <f t="shared" si="3"/>
        <v>-0.61303516742263808</v>
      </c>
      <c r="Q24">
        <f t="shared" si="3"/>
        <v>-1.1001272742760857</v>
      </c>
      <c r="R24" s="9">
        <f t="shared" si="3"/>
        <v>-0.42230114908775274</v>
      </c>
      <c r="S24">
        <f t="shared" si="5"/>
        <v>22.643499284175046</v>
      </c>
      <c r="T24">
        <f t="shared" si="6"/>
        <v>4.4342214020645896</v>
      </c>
      <c r="U24">
        <f t="shared" si="7"/>
        <v>0.34230666862852988</v>
      </c>
      <c r="V24" s="8">
        <f t="shared" si="8"/>
        <v>0.34230666862852988</v>
      </c>
      <c r="W24">
        <f t="shared" si="9"/>
        <v>3</v>
      </c>
      <c r="X24" t="str">
        <f t="shared" si="10"/>
        <v>004-003</v>
      </c>
      <c r="Y24" t="str">
        <f t="shared" si="11"/>
        <v>026-011</v>
      </c>
    </row>
    <row r="25" spans="1:25" x14ac:dyDescent="0.35">
      <c r="A25">
        <v>15</v>
      </c>
      <c r="B25" t="s">
        <v>332</v>
      </c>
      <c r="C25">
        <v>7</v>
      </c>
      <c r="D25">
        <v>46</v>
      </c>
      <c r="E25" t="s">
        <v>19</v>
      </c>
      <c r="F25" t="s">
        <v>333</v>
      </c>
      <c r="G25">
        <v>104</v>
      </c>
      <c r="H25">
        <v>24</v>
      </c>
      <c r="I25">
        <v>1</v>
      </c>
      <c r="J25">
        <v>4</v>
      </c>
      <c r="K25">
        <v>1200</v>
      </c>
      <c r="L25" s="7">
        <v>0.11083333333333334</v>
      </c>
      <c r="M25" s="8">
        <f t="shared" si="4"/>
        <v>-0.72350878060300039</v>
      </c>
      <c r="N25">
        <f t="shared" si="3"/>
        <v>-0.70165699187055131</v>
      </c>
      <c r="O25">
        <f t="shared" si="3"/>
        <v>-0.65364320895771022</v>
      </c>
      <c r="P25">
        <f t="shared" si="3"/>
        <v>-0.75855113338663238</v>
      </c>
      <c r="Q25">
        <f t="shared" si="3"/>
        <v>0.12539085061641395</v>
      </c>
      <c r="R25" s="9">
        <f t="shared" si="3"/>
        <v>-1.4770899658599048</v>
      </c>
      <c r="S25">
        <f t="shared" si="5"/>
        <v>19.351849415619931</v>
      </c>
      <c r="T25">
        <f t="shared" si="6"/>
        <v>5.2215137186147338</v>
      </c>
      <c r="U25">
        <f t="shared" si="7"/>
        <v>1.3907935928558059</v>
      </c>
      <c r="V25" s="8">
        <f t="shared" si="8"/>
        <v>1.3907935928558059</v>
      </c>
      <c r="W25">
        <f t="shared" si="9"/>
        <v>3</v>
      </c>
      <c r="X25" t="str">
        <f t="shared" si="10"/>
        <v>005-001</v>
      </c>
      <c r="Y25" t="str">
        <f t="shared" si="11"/>
        <v>026-011</v>
      </c>
    </row>
    <row r="26" spans="1:25" x14ac:dyDescent="0.35">
      <c r="A26">
        <v>16</v>
      </c>
      <c r="B26" t="s">
        <v>332</v>
      </c>
      <c r="C26">
        <v>7</v>
      </c>
      <c r="D26">
        <v>45</v>
      </c>
      <c r="E26" t="s">
        <v>20</v>
      </c>
      <c r="F26" t="s">
        <v>333</v>
      </c>
      <c r="G26">
        <v>15</v>
      </c>
      <c r="H26">
        <v>3</v>
      </c>
      <c r="I26">
        <v>0</v>
      </c>
      <c r="J26">
        <v>2</v>
      </c>
      <c r="K26">
        <v>108</v>
      </c>
      <c r="L26" s="7">
        <v>0.18518518518518517</v>
      </c>
      <c r="M26" s="8">
        <f t="shared" si="4"/>
        <v>-1.4326432145715042</v>
      </c>
      <c r="N26">
        <f t="shared" si="3"/>
        <v>-0.99363047302380791</v>
      </c>
      <c r="O26">
        <f t="shared" si="3"/>
        <v>-0.73611481588502581</v>
      </c>
      <c r="P26">
        <f t="shared" si="3"/>
        <v>-0.90406709935062679</v>
      </c>
      <c r="Q26">
        <f t="shared" si="3"/>
        <v>-1.7307336880557214</v>
      </c>
      <c r="R26" s="9">
        <f t="shared" si="3"/>
        <v>-0.72443141715770043</v>
      </c>
      <c r="S26">
        <f t="shared" si="5"/>
        <v>31.764812212668907</v>
      </c>
      <c r="T26">
        <f t="shared" si="6"/>
        <v>9.0162115834134333</v>
      </c>
      <c r="U26">
        <f t="shared" si="7"/>
        <v>1.7769527141581085</v>
      </c>
      <c r="V26" s="8">
        <f t="shared" si="8"/>
        <v>1.7769527141581085</v>
      </c>
      <c r="W26">
        <f t="shared" si="9"/>
        <v>3</v>
      </c>
      <c r="X26" t="str">
        <f t="shared" si="10"/>
        <v>005-002</v>
      </c>
      <c r="Y26" t="str">
        <f t="shared" si="11"/>
        <v>026-011</v>
      </c>
    </row>
    <row r="27" spans="1:25" x14ac:dyDescent="0.35">
      <c r="A27">
        <v>17</v>
      </c>
      <c r="B27" t="s">
        <v>332</v>
      </c>
      <c r="C27">
        <v>7</v>
      </c>
      <c r="D27">
        <v>46</v>
      </c>
      <c r="E27" t="s">
        <v>21</v>
      </c>
      <c r="F27" t="s">
        <v>333</v>
      </c>
      <c r="G27">
        <v>131</v>
      </c>
      <c r="H27">
        <v>33</v>
      </c>
      <c r="I27">
        <v>2</v>
      </c>
      <c r="J27">
        <v>22</v>
      </c>
      <c r="K27">
        <v>1062</v>
      </c>
      <c r="L27" s="7">
        <v>0.17702448210922786</v>
      </c>
      <c r="M27" s="8">
        <f t="shared" si="4"/>
        <v>-0.50837810962379149</v>
      </c>
      <c r="N27">
        <f t="shared" si="4"/>
        <v>-0.57652549994772706</v>
      </c>
      <c r="O27">
        <f t="shared" si="4"/>
        <v>-0.57117160203039474</v>
      </c>
      <c r="P27">
        <f t="shared" si="4"/>
        <v>0.5510925602893163</v>
      </c>
      <c r="Q27">
        <f t="shared" si="4"/>
        <v>-0.10917433833665811</v>
      </c>
      <c r="R27" s="9">
        <f t="shared" si="4"/>
        <v>-0.80704163843071186</v>
      </c>
      <c r="S27">
        <f t="shared" si="5"/>
        <v>13.866100756969548</v>
      </c>
      <c r="T27">
        <f t="shared" si="6"/>
        <v>2.289895743796428</v>
      </c>
      <c r="U27">
        <f t="shared" si="7"/>
        <v>2.0564810424150304</v>
      </c>
      <c r="V27" s="8">
        <f t="shared" si="8"/>
        <v>2.0564810424150304</v>
      </c>
      <c r="W27">
        <f t="shared" si="9"/>
        <v>3</v>
      </c>
      <c r="X27" t="str">
        <f t="shared" si="10"/>
        <v>006-001</v>
      </c>
      <c r="Y27" t="str">
        <f t="shared" si="11"/>
        <v>026-011</v>
      </c>
    </row>
    <row r="28" spans="1:25" x14ac:dyDescent="0.35">
      <c r="A28">
        <v>18</v>
      </c>
      <c r="B28" t="s">
        <v>332</v>
      </c>
      <c r="C28">
        <v>7</v>
      </c>
      <c r="D28">
        <v>46</v>
      </c>
      <c r="E28" t="s">
        <v>22</v>
      </c>
      <c r="F28" t="s">
        <v>333</v>
      </c>
      <c r="G28">
        <v>73</v>
      </c>
      <c r="H28">
        <v>15</v>
      </c>
      <c r="I28">
        <v>0</v>
      </c>
      <c r="J28">
        <v>5</v>
      </c>
      <c r="K28">
        <v>606</v>
      </c>
      <c r="L28" s="7">
        <v>0.15346534653465346</v>
      </c>
      <c r="M28" s="8">
        <f t="shared" si="4"/>
        <v>-0.9705106620976478</v>
      </c>
      <c r="N28">
        <f t="shared" si="4"/>
        <v>-0.82678848379337555</v>
      </c>
      <c r="O28">
        <f t="shared" si="4"/>
        <v>-0.73611481588502581</v>
      </c>
      <c r="P28">
        <f t="shared" si="4"/>
        <v>-0.68579315040463529</v>
      </c>
      <c r="Q28">
        <f t="shared" si="4"/>
        <v>-0.88425931052941797</v>
      </c>
      <c r="R28" s="9">
        <f t="shared" si="4"/>
        <v>-1.0455291050989144</v>
      </c>
      <c r="S28">
        <f t="shared" si="5"/>
        <v>23.725936305338166</v>
      </c>
      <c r="T28">
        <f t="shared" si="6"/>
        <v>5.455149035920126</v>
      </c>
      <c r="U28">
        <f t="shared" si="7"/>
        <v>0.34587855133331125</v>
      </c>
      <c r="V28" s="8">
        <f t="shared" si="8"/>
        <v>0.34587855133331125</v>
      </c>
      <c r="W28">
        <f t="shared" si="9"/>
        <v>3</v>
      </c>
      <c r="X28" t="str">
        <f t="shared" si="10"/>
        <v>006-002</v>
      </c>
      <c r="Y28" t="str">
        <f t="shared" si="11"/>
        <v>026-011</v>
      </c>
    </row>
    <row r="29" spans="1:25" x14ac:dyDescent="0.35">
      <c r="A29">
        <v>19</v>
      </c>
      <c r="B29" t="s">
        <v>332</v>
      </c>
      <c r="C29">
        <v>7</v>
      </c>
      <c r="D29">
        <v>45</v>
      </c>
      <c r="E29" t="s">
        <v>23</v>
      </c>
      <c r="F29" t="s">
        <v>333</v>
      </c>
      <c r="G29">
        <v>52</v>
      </c>
      <c r="H29">
        <v>14</v>
      </c>
      <c r="I29">
        <v>0</v>
      </c>
      <c r="J29">
        <v>2</v>
      </c>
      <c r="K29">
        <v>391</v>
      </c>
      <c r="L29" s="7">
        <v>0.17391304347826086</v>
      </c>
      <c r="M29" s="8">
        <f t="shared" si="4"/>
        <v>-1.1378345173036992</v>
      </c>
      <c r="N29">
        <f t="shared" si="4"/>
        <v>-0.84069198289591163</v>
      </c>
      <c r="O29">
        <f t="shared" si="4"/>
        <v>-0.73611481588502581</v>
      </c>
      <c r="P29">
        <f t="shared" si="4"/>
        <v>-0.90406709935062679</v>
      </c>
      <c r="Q29">
        <f t="shared" si="4"/>
        <v>-1.2497050759273201</v>
      </c>
      <c r="R29" s="9">
        <f t="shared" si="4"/>
        <v>-0.83853851209333152</v>
      </c>
      <c r="S29">
        <f t="shared" si="5"/>
        <v>26.81258065602643</v>
      </c>
      <c r="T29">
        <f t="shared" si="6"/>
        <v>6.6559260757955041</v>
      </c>
      <c r="U29">
        <f t="shared" si="7"/>
        <v>0.63569875531922071</v>
      </c>
      <c r="V29" s="8">
        <f t="shared" si="8"/>
        <v>0.63569875531922071</v>
      </c>
      <c r="W29">
        <f t="shared" si="9"/>
        <v>3</v>
      </c>
      <c r="X29" t="str">
        <f t="shared" si="10"/>
        <v>006-003</v>
      </c>
      <c r="Y29" t="str">
        <f t="shared" si="11"/>
        <v>026-011</v>
      </c>
    </row>
    <row r="30" spans="1:25" x14ac:dyDescent="0.35">
      <c r="A30">
        <v>20</v>
      </c>
      <c r="B30" t="s">
        <v>332</v>
      </c>
      <c r="C30">
        <v>7</v>
      </c>
      <c r="D30">
        <v>46</v>
      </c>
      <c r="E30" t="s">
        <v>24</v>
      </c>
      <c r="F30" t="s">
        <v>333</v>
      </c>
      <c r="G30">
        <v>184</v>
      </c>
      <c r="H30">
        <v>71</v>
      </c>
      <c r="I30">
        <v>9</v>
      </c>
      <c r="J30">
        <v>33</v>
      </c>
      <c r="K30">
        <v>872</v>
      </c>
      <c r="L30" s="7">
        <v>0.34059633027522934</v>
      </c>
      <c r="M30" s="8">
        <f t="shared" si="4"/>
        <v>-8.6084570294233095E-2</v>
      </c>
      <c r="N30">
        <f t="shared" si="4"/>
        <v>-4.8192534051357913E-2</v>
      </c>
      <c r="O30">
        <f t="shared" si="4"/>
        <v>6.1296464608140118E-3</v>
      </c>
      <c r="P30">
        <f t="shared" si="4"/>
        <v>1.3514303730912849</v>
      </c>
      <c r="Q30">
        <f t="shared" si="4"/>
        <v>-0.43212641008364139</v>
      </c>
      <c r="R30" s="9">
        <f t="shared" si="4"/>
        <v>0.84878463600381937</v>
      </c>
      <c r="S30">
        <f t="shared" si="5"/>
        <v>9.7497971375507273</v>
      </c>
      <c r="T30">
        <f t="shared" si="6"/>
        <v>2.4357194219713563</v>
      </c>
      <c r="U30">
        <f t="shared" si="7"/>
        <v>7.8123993635499662</v>
      </c>
      <c r="V30" s="8">
        <f t="shared" si="8"/>
        <v>2.4357194219713563</v>
      </c>
      <c r="W30">
        <f t="shared" si="9"/>
        <v>2</v>
      </c>
      <c r="X30" t="str">
        <f t="shared" si="10"/>
        <v>006-004</v>
      </c>
      <c r="Y30" t="str">
        <f t="shared" si="11"/>
        <v>003-003</v>
      </c>
    </row>
    <row r="31" spans="1:25" x14ac:dyDescent="0.35">
      <c r="A31">
        <v>21</v>
      </c>
      <c r="B31" t="s">
        <v>332</v>
      </c>
      <c r="C31">
        <v>3</v>
      </c>
      <c r="D31">
        <v>46</v>
      </c>
      <c r="E31" t="s">
        <v>25</v>
      </c>
      <c r="F31" t="s">
        <v>333</v>
      </c>
      <c r="G31">
        <v>394</v>
      </c>
      <c r="H31">
        <v>154</v>
      </c>
      <c r="I31">
        <v>14</v>
      </c>
      <c r="J31">
        <v>28</v>
      </c>
      <c r="K31">
        <v>1929</v>
      </c>
      <c r="L31" s="7">
        <v>0.30585795749092792</v>
      </c>
      <c r="M31" s="8">
        <f t="shared" si="4"/>
        <v>1.5871539817662812</v>
      </c>
      <c r="N31">
        <f t="shared" si="4"/>
        <v>1.1057978914591324</v>
      </c>
      <c r="O31">
        <f t="shared" si="4"/>
        <v>0.41848768109739165</v>
      </c>
      <c r="P31">
        <f t="shared" si="4"/>
        <v>0.9876404581812992</v>
      </c>
      <c r="Q31">
        <f t="shared" si="4"/>
        <v>1.3645069574772075</v>
      </c>
      <c r="R31" s="9">
        <f t="shared" si="4"/>
        <v>0.49713054006811391</v>
      </c>
      <c r="S31">
        <f t="shared" si="5"/>
        <v>0.8285931639531966</v>
      </c>
      <c r="T31">
        <f t="shared" si="6"/>
        <v>6.5077044316650063</v>
      </c>
      <c r="U31">
        <f t="shared" si="7"/>
        <v>18.006709818008282</v>
      </c>
      <c r="V31" s="8">
        <f t="shared" si="8"/>
        <v>0.8285931639531966</v>
      </c>
      <c r="W31">
        <f t="shared" si="9"/>
        <v>1</v>
      </c>
      <c r="X31" t="str">
        <f t="shared" si="10"/>
        <v>006-005</v>
      </c>
      <c r="Y31" t="str">
        <f t="shared" si="11"/>
        <v>015-003</v>
      </c>
    </row>
    <row r="32" spans="1:25" x14ac:dyDescent="0.35">
      <c r="A32">
        <v>22</v>
      </c>
      <c r="B32" t="s">
        <v>332</v>
      </c>
      <c r="C32">
        <v>7</v>
      </c>
      <c r="D32">
        <v>45</v>
      </c>
      <c r="E32" t="s">
        <v>26</v>
      </c>
      <c r="F32" t="s">
        <v>333</v>
      </c>
      <c r="G32">
        <v>94</v>
      </c>
      <c r="H32">
        <v>26</v>
      </c>
      <c r="I32">
        <v>2</v>
      </c>
      <c r="J32">
        <v>26</v>
      </c>
      <c r="K32">
        <v>908</v>
      </c>
      <c r="L32" s="7">
        <v>0.16299559471365638</v>
      </c>
      <c r="M32" s="8">
        <f t="shared" si="4"/>
        <v>-0.80318680689159638</v>
      </c>
      <c r="N32">
        <f t="shared" si="4"/>
        <v>-0.67384999366547926</v>
      </c>
      <c r="O32">
        <f t="shared" si="4"/>
        <v>-0.57117160203039474</v>
      </c>
      <c r="P32">
        <f t="shared" si="4"/>
        <v>0.8421244922173049</v>
      </c>
      <c r="Q32">
        <f t="shared" si="4"/>
        <v>-0.37093549122631825</v>
      </c>
      <c r="R32" s="9">
        <f t="shared" si="4"/>
        <v>-0.94905507540732559</v>
      </c>
      <c r="S32">
        <f t="shared" si="5"/>
        <v>16.474543174641376</v>
      </c>
      <c r="T32">
        <f t="shared" si="6"/>
        <v>3.7040958639033894</v>
      </c>
      <c r="U32">
        <f t="shared" si="7"/>
        <v>2.5835180531746711</v>
      </c>
      <c r="V32" s="8">
        <f t="shared" si="8"/>
        <v>2.5835180531746711</v>
      </c>
      <c r="W32">
        <f t="shared" si="9"/>
        <v>3</v>
      </c>
      <c r="X32" t="str">
        <f t="shared" si="10"/>
        <v>007-001</v>
      </c>
      <c r="Y32" t="str">
        <f t="shared" si="11"/>
        <v>026-011</v>
      </c>
    </row>
    <row r="33" spans="1:25" x14ac:dyDescent="0.35">
      <c r="A33">
        <v>23</v>
      </c>
      <c r="B33" t="s">
        <v>332</v>
      </c>
      <c r="C33">
        <v>7</v>
      </c>
      <c r="D33">
        <v>45</v>
      </c>
      <c r="E33" t="s">
        <v>27</v>
      </c>
      <c r="F33" t="s">
        <v>333</v>
      </c>
      <c r="G33">
        <v>13</v>
      </c>
      <c r="H33">
        <v>10</v>
      </c>
      <c r="I33">
        <v>0</v>
      </c>
      <c r="J33">
        <v>3</v>
      </c>
      <c r="K33">
        <v>219</v>
      </c>
      <c r="L33" s="7">
        <v>0.11872146118721461</v>
      </c>
      <c r="M33" s="8">
        <f t="shared" si="4"/>
        <v>-1.4485788198292233</v>
      </c>
      <c r="N33">
        <f t="shared" si="4"/>
        <v>-0.89630597930605571</v>
      </c>
      <c r="O33">
        <f t="shared" si="4"/>
        <v>-0.73611481588502581</v>
      </c>
      <c r="P33">
        <f t="shared" si="4"/>
        <v>-0.83130911636862959</v>
      </c>
      <c r="Q33">
        <f t="shared" si="4"/>
        <v>-1.5420616882456417</v>
      </c>
      <c r="R33" s="9">
        <f t="shared" si="4"/>
        <v>-1.3972390043221952</v>
      </c>
      <c r="S33">
        <f t="shared" si="5"/>
        <v>31.587742442608373</v>
      </c>
      <c r="T33">
        <f t="shared" si="6"/>
        <v>9.8636647237972248</v>
      </c>
      <c r="U33">
        <f t="shared" si="7"/>
        <v>1.7955292542606882</v>
      </c>
      <c r="V33" s="8">
        <f t="shared" si="8"/>
        <v>1.7955292542606882</v>
      </c>
      <c r="W33">
        <f t="shared" si="9"/>
        <v>3</v>
      </c>
      <c r="X33" t="str">
        <f t="shared" si="10"/>
        <v>007-002</v>
      </c>
      <c r="Y33" t="str">
        <f t="shared" si="11"/>
        <v>026-011</v>
      </c>
    </row>
    <row r="34" spans="1:25" x14ac:dyDescent="0.35">
      <c r="A34">
        <v>24</v>
      </c>
      <c r="B34" t="s">
        <v>332</v>
      </c>
      <c r="C34">
        <v>7</v>
      </c>
      <c r="D34">
        <v>45</v>
      </c>
      <c r="E34" t="s">
        <v>28</v>
      </c>
      <c r="F34" t="s">
        <v>333</v>
      </c>
      <c r="G34">
        <v>246</v>
      </c>
      <c r="H34">
        <v>41</v>
      </c>
      <c r="I34">
        <v>6</v>
      </c>
      <c r="J34">
        <v>13</v>
      </c>
      <c r="K34">
        <v>1799</v>
      </c>
      <c r="L34" s="7">
        <v>0.17009449694274598</v>
      </c>
      <c r="M34" s="8">
        <f t="shared" si="4"/>
        <v>0.40791919269506161</v>
      </c>
      <c r="N34">
        <f t="shared" si="4"/>
        <v>-0.46529750712743878</v>
      </c>
      <c r="O34">
        <f t="shared" si="4"/>
        <v>-0.24128517432113258</v>
      </c>
      <c r="P34">
        <f t="shared" si="4"/>
        <v>-0.10372928654865808</v>
      </c>
      <c r="Q34">
        <f t="shared" si="4"/>
        <v>1.1435397504924296</v>
      </c>
      <c r="R34" s="9">
        <f t="shared" si="4"/>
        <v>-0.87719338916753165</v>
      </c>
      <c r="S34">
        <f t="shared" si="5"/>
        <v>8.5370744497625477</v>
      </c>
      <c r="T34">
        <f t="shared" si="6"/>
        <v>2.52884250752928</v>
      </c>
      <c r="U34">
        <f t="shared" si="7"/>
        <v>5.5799312912611825</v>
      </c>
      <c r="V34" s="8">
        <f t="shared" si="8"/>
        <v>2.52884250752928</v>
      </c>
      <c r="W34">
        <f t="shared" si="9"/>
        <v>2</v>
      </c>
      <c r="X34" t="str">
        <f t="shared" si="10"/>
        <v>007-003</v>
      </c>
      <c r="Y34" t="str">
        <f t="shared" si="11"/>
        <v>003-003</v>
      </c>
    </row>
    <row r="35" spans="1:25" x14ac:dyDescent="0.35">
      <c r="A35">
        <v>25</v>
      </c>
      <c r="B35" t="s">
        <v>332</v>
      </c>
      <c r="C35">
        <v>7</v>
      </c>
      <c r="D35">
        <v>45</v>
      </c>
      <c r="E35" t="s">
        <v>29</v>
      </c>
      <c r="F35" t="s">
        <v>333</v>
      </c>
      <c r="G35">
        <v>164</v>
      </c>
      <c r="H35">
        <v>67</v>
      </c>
      <c r="I35">
        <v>1</v>
      </c>
      <c r="J35">
        <v>15</v>
      </c>
      <c r="K35">
        <v>1808</v>
      </c>
      <c r="L35" s="7">
        <v>0.13661504424778761</v>
      </c>
      <c r="M35" s="8">
        <f t="shared" si="4"/>
        <v>-0.24544062287142493</v>
      </c>
      <c r="N35">
        <f t="shared" si="4"/>
        <v>-0.10380653046150203</v>
      </c>
      <c r="O35">
        <f t="shared" si="4"/>
        <v>-0.65364320895771022</v>
      </c>
      <c r="P35">
        <f t="shared" si="4"/>
        <v>4.1786679415336217E-2</v>
      </c>
      <c r="Q35">
        <f t="shared" si="4"/>
        <v>1.1588374802067605</v>
      </c>
      <c r="R35" s="9">
        <f t="shared" si="4"/>
        <v>-1.2161035258906947</v>
      </c>
      <c r="S35">
        <f t="shared" si="5"/>
        <v>10.571728110527706</v>
      </c>
      <c r="T35">
        <f t="shared" si="6"/>
        <v>4.1026420254370146</v>
      </c>
      <c r="U35">
        <f t="shared" si="7"/>
        <v>4.7235969387736256</v>
      </c>
      <c r="V35" s="8">
        <f t="shared" si="8"/>
        <v>4.1026420254370146</v>
      </c>
      <c r="W35">
        <f t="shared" si="9"/>
        <v>2</v>
      </c>
      <c r="X35" t="str">
        <f t="shared" si="10"/>
        <v>007-004</v>
      </c>
      <c r="Y35" t="str">
        <f t="shared" si="11"/>
        <v>003-003</v>
      </c>
    </row>
    <row r="36" spans="1:25" x14ac:dyDescent="0.35">
      <c r="A36">
        <v>26</v>
      </c>
      <c r="B36" t="s">
        <v>332</v>
      </c>
      <c r="C36">
        <v>3</v>
      </c>
      <c r="D36">
        <v>45</v>
      </c>
      <c r="E36" t="s">
        <v>30</v>
      </c>
      <c r="F36" t="s">
        <v>333</v>
      </c>
      <c r="G36">
        <v>21</v>
      </c>
      <c r="H36">
        <v>10</v>
      </c>
      <c r="I36">
        <v>1</v>
      </c>
      <c r="J36">
        <v>1</v>
      </c>
      <c r="K36">
        <v>72</v>
      </c>
      <c r="L36" s="7">
        <v>0.45833333333333331</v>
      </c>
      <c r="M36" s="8">
        <f t="shared" si="4"/>
        <v>-1.3848363987983465</v>
      </c>
      <c r="N36">
        <f t="shared" si="4"/>
        <v>-0.89630597930605571</v>
      </c>
      <c r="O36">
        <f t="shared" si="4"/>
        <v>-0.65364320895771022</v>
      </c>
      <c r="P36">
        <f t="shared" si="4"/>
        <v>-0.97682508233262388</v>
      </c>
      <c r="Q36">
        <f t="shared" si="4"/>
        <v>-1.7919246069130446</v>
      </c>
      <c r="R36" s="9">
        <f t="shared" si="4"/>
        <v>2.0406280083360775</v>
      </c>
      <c r="S36">
        <f t="shared" si="5"/>
        <v>33.988006001220796</v>
      </c>
      <c r="T36">
        <f t="shared" si="6"/>
        <v>11.610712541086183</v>
      </c>
      <c r="U36">
        <f t="shared" si="7"/>
        <v>9.284946563786356</v>
      </c>
      <c r="V36" s="8">
        <f t="shared" si="8"/>
        <v>9.284946563786356</v>
      </c>
      <c r="W36">
        <f t="shared" si="9"/>
        <v>3</v>
      </c>
      <c r="X36" t="str">
        <f t="shared" si="10"/>
        <v>008-001</v>
      </c>
      <c r="Y36" t="str">
        <f t="shared" si="11"/>
        <v>026-011</v>
      </c>
    </row>
    <row r="37" spans="1:25" x14ac:dyDescent="0.35">
      <c r="A37">
        <v>27</v>
      </c>
      <c r="B37" t="s">
        <v>332</v>
      </c>
      <c r="C37">
        <v>7</v>
      </c>
      <c r="D37">
        <v>45</v>
      </c>
      <c r="E37" t="s">
        <v>31</v>
      </c>
      <c r="F37" t="s">
        <v>333</v>
      </c>
      <c r="G37">
        <v>165</v>
      </c>
      <c r="H37">
        <v>48</v>
      </c>
      <c r="I37">
        <v>3</v>
      </c>
      <c r="J37">
        <v>8</v>
      </c>
      <c r="K37">
        <v>1266</v>
      </c>
      <c r="L37" s="7">
        <v>0.17693522906793049</v>
      </c>
      <c r="M37" s="8">
        <f t="shared" si="4"/>
        <v>-0.23747282024256533</v>
      </c>
      <c r="N37">
        <f t="shared" si="4"/>
        <v>-0.36797301340968658</v>
      </c>
      <c r="O37">
        <f t="shared" si="4"/>
        <v>-0.48869999510307921</v>
      </c>
      <c r="P37">
        <f t="shared" si="4"/>
        <v>-0.46751920145864384</v>
      </c>
      <c r="Q37">
        <f t="shared" si="4"/>
        <v>0.23757420185483971</v>
      </c>
      <c r="R37" s="9">
        <f t="shared" si="4"/>
        <v>-0.807945140668477</v>
      </c>
      <c r="S37">
        <f t="shared" si="5"/>
        <v>12.803852986750226</v>
      </c>
      <c r="T37">
        <f t="shared" si="6"/>
        <v>1.9463658662687857</v>
      </c>
      <c r="U37">
        <f t="shared" si="7"/>
        <v>1.3695869569394015</v>
      </c>
      <c r="V37" s="8">
        <f t="shared" si="8"/>
        <v>1.3695869569394015</v>
      </c>
      <c r="W37">
        <f t="shared" si="9"/>
        <v>3</v>
      </c>
      <c r="X37" t="str">
        <f t="shared" si="10"/>
        <v>008-002</v>
      </c>
      <c r="Y37" t="str">
        <f t="shared" si="11"/>
        <v>026-011</v>
      </c>
    </row>
    <row r="38" spans="1:25" x14ac:dyDescent="0.35">
      <c r="A38">
        <v>28</v>
      </c>
      <c r="B38" t="s">
        <v>332</v>
      </c>
      <c r="C38">
        <v>7</v>
      </c>
      <c r="D38">
        <v>45</v>
      </c>
      <c r="E38" t="s">
        <v>32</v>
      </c>
      <c r="F38" t="s">
        <v>333</v>
      </c>
      <c r="G38">
        <v>169</v>
      </c>
      <c r="H38">
        <v>49</v>
      </c>
      <c r="I38">
        <v>1</v>
      </c>
      <c r="J38">
        <v>7</v>
      </c>
      <c r="K38">
        <v>1466</v>
      </c>
      <c r="L38" s="7">
        <v>0.15416098226466576</v>
      </c>
      <c r="M38" s="8">
        <f t="shared" si="4"/>
        <v>-0.20560160972712696</v>
      </c>
      <c r="N38">
        <f t="shared" si="4"/>
        <v>-0.35406951430715056</v>
      </c>
      <c r="O38">
        <f t="shared" si="4"/>
        <v>-0.65364320895771022</v>
      </c>
      <c r="P38">
        <f t="shared" si="4"/>
        <v>-0.54027718444064099</v>
      </c>
      <c r="Q38">
        <f t="shared" si="4"/>
        <v>0.57752375106219056</v>
      </c>
      <c r="R38" s="9">
        <f t="shared" si="4"/>
        <v>-1.0384872337004762</v>
      </c>
      <c r="S38">
        <f t="shared" si="5"/>
        <v>13.121243876308652</v>
      </c>
      <c r="T38">
        <f t="shared" si="6"/>
        <v>2.9679829202367407</v>
      </c>
      <c r="U38">
        <f t="shared" si="7"/>
        <v>2.2108080561163579</v>
      </c>
      <c r="V38" s="8">
        <f t="shared" si="8"/>
        <v>2.2108080561163579</v>
      </c>
      <c r="W38">
        <f t="shared" si="9"/>
        <v>3</v>
      </c>
      <c r="X38" t="str">
        <f t="shared" si="10"/>
        <v>008-003</v>
      </c>
      <c r="Y38" t="str">
        <f t="shared" si="11"/>
        <v>026-011</v>
      </c>
    </row>
    <row r="39" spans="1:25" x14ac:dyDescent="0.35">
      <c r="A39">
        <v>29</v>
      </c>
      <c r="B39" t="s">
        <v>332</v>
      </c>
      <c r="C39">
        <v>7</v>
      </c>
      <c r="D39">
        <v>45</v>
      </c>
      <c r="E39" t="s">
        <v>33</v>
      </c>
      <c r="F39" t="s">
        <v>333</v>
      </c>
      <c r="G39">
        <v>46</v>
      </c>
      <c r="H39">
        <v>10</v>
      </c>
      <c r="I39">
        <v>3</v>
      </c>
      <c r="J39">
        <v>3</v>
      </c>
      <c r="K39">
        <v>368</v>
      </c>
      <c r="L39" s="7">
        <v>0.16847826086956522</v>
      </c>
      <c r="M39" s="8">
        <f t="shared" si="4"/>
        <v>-1.1856413330768567</v>
      </c>
      <c r="N39">
        <f t="shared" si="4"/>
        <v>-0.89630597930605571</v>
      </c>
      <c r="O39">
        <f t="shared" si="4"/>
        <v>-0.48869999510307921</v>
      </c>
      <c r="P39">
        <f t="shared" si="4"/>
        <v>-0.83130911636862959</v>
      </c>
      <c r="Q39">
        <f t="shared" si="4"/>
        <v>-1.2887992740861653</v>
      </c>
      <c r="R39" s="9">
        <f t="shared" si="4"/>
        <v>-0.893554432865868</v>
      </c>
      <c r="S39">
        <f t="shared" si="5"/>
        <v>26.530950185293676</v>
      </c>
      <c r="T39">
        <f t="shared" si="6"/>
        <v>6.6248202199701778</v>
      </c>
      <c r="U39">
        <f t="shared" si="7"/>
        <v>0.77090273885160998</v>
      </c>
      <c r="V39" s="8">
        <f t="shared" si="8"/>
        <v>0.77090273885160998</v>
      </c>
      <c r="W39">
        <f t="shared" si="9"/>
        <v>3</v>
      </c>
      <c r="X39" t="str">
        <f t="shared" si="10"/>
        <v>008-004</v>
      </c>
      <c r="Y39" t="str">
        <f t="shared" si="11"/>
        <v>026-011</v>
      </c>
    </row>
    <row r="40" spans="1:25" x14ac:dyDescent="0.35">
      <c r="A40">
        <v>30</v>
      </c>
      <c r="B40" t="s">
        <v>332</v>
      </c>
      <c r="C40">
        <v>7</v>
      </c>
      <c r="D40">
        <v>45</v>
      </c>
      <c r="E40" t="s">
        <v>34</v>
      </c>
      <c r="F40" t="s">
        <v>333</v>
      </c>
      <c r="G40">
        <v>177</v>
      </c>
      <c r="H40">
        <v>37</v>
      </c>
      <c r="I40">
        <v>3</v>
      </c>
      <c r="J40">
        <v>19</v>
      </c>
      <c r="K40">
        <v>1401</v>
      </c>
      <c r="L40" s="7">
        <v>0.1684511063526053</v>
      </c>
      <c r="M40" s="8">
        <f t="shared" si="4"/>
        <v>-0.14185918869625025</v>
      </c>
      <c r="N40">
        <f t="shared" si="4"/>
        <v>-0.52091150353758287</v>
      </c>
      <c r="O40">
        <f t="shared" si="4"/>
        <v>-0.48869999510307921</v>
      </c>
      <c r="P40">
        <f t="shared" si="4"/>
        <v>0.3328186113433248</v>
      </c>
      <c r="Q40">
        <f t="shared" si="4"/>
        <v>0.4670401475698015</v>
      </c>
      <c r="R40" s="9">
        <f t="shared" si="4"/>
        <v>-0.89382931612454575</v>
      </c>
      <c r="S40">
        <f t="shared" si="5"/>
        <v>11.020273570561546</v>
      </c>
      <c r="T40">
        <f t="shared" si="6"/>
        <v>1.9190882079590801</v>
      </c>
      <c r="U40">
        <f t="shared" si="7"/>
        <v>3.0082553838289572</v>
      </c>
      <c r="V40" s="8">
        <f t="shared" si="8"/>
        <v>1.9190882079590801</v>
      </c>
      <c r="W40">
        <f t="shared" si="9"/>
        <v>2</v>
      </c>
      <c r="X40" t="str">
        <f t="shared" si="10"/>
        <v>008-005</v>
      </c>
      <c r="Y40" t="str">
        <f t="shared" si="11"/>
        <v>003-003</v>
      </c>
    </row>
    <row r="41" spans="1:25" x14ac:dyDescent="0.35">
      <c r="A41">
        <v>31</v>
      </c>
      <c r="B41" t="s">
        <v>332</v>
      </c>
      <c r="C41">
        <v>7</v>
      </c>
      <c r="D41">
        <v>45</v>
      </c>
      <c r="E41" t="s">
        <v>35</v>
      </c>
      <c r="F41" t="s">
        <v>333</v>
      </c>
      <c r="G41">
        <v>275</v>
      </c>
      <c r="H41">
        <v>66</v>
      </c>
      <c r="I41">
        <v>7</v>
      </c>
      <c r="J41">
        <v>8</v>
      </c>
      <c r="K41">
        <v>1845</v>
      </c>
      <c r="L41" s="7">
        <v>0.19295392953929538</v>
      </c>
      <c r="M41" s="8">
        <f t="shared" si="4"/>
        <v>0.63898546893198971</v>
      </c>
      <c r="N41">
        <f t="shared" si="4"/>
        <v>-0.11771002956403806</v>
      </c>
      <c r="O41">
        <f t="shared" si="4"/>
        <v>-0.15881356739381705</v>
      </c>
      <c r="P41">
        <f t="shared" si="4"/>
        <v>-0.46751920145864384</v>
      </c>
      <c r="Q41">
        <f t="shared" si="4"/>
        <v>1.2217281468101202</v>
      </c>
      <c r="R41" s="9">
        <f t="shared" si="4"/>
        <v>-0.64578896636234195</v>
      </c>
      <c r="S41">
        <f t="shared" si="5"/>
        <v>7.2280047996816181</v>
      </c>
      <c r="T41">
        <f t="shared" si="6"/>
        <v>2.6515385428469593</v>
      </c>
      <c r="U41">
        <f t="shared" si="7"/>
        <v>6.3596146505916469</v>
      </c>
      <c r="V41" s="8">
        <f t="shared" si="8"/>
        <v>2.6515385428469593</v>
      </c>
      <c r="W41">
        <f t="shared" si="9"/>
        <v>2</v>
      </c>
      <c r="X41" t="str">
        <f t="shared" si="10"/>
        <v>008-006</v>
      </c>
      <c r="Y41" t="str">
        <f t="shared" si="11"/>
        <v>003-003</v>
      </c>
    </row>
    <row r="42" spans="1:25" x14ac:dyDescent="0.35">
      <c r="A42">
        <v>32</v>
      </c>
      <c r="B42" t="s">
        <v>332</v>
      </c>
      <c r="C42">
        <v>7</v>
      </c>
      <c r="D42">
        <v>45</v>
      </c>
      <c r="E42" t="s">
        <v>36</v>
      </c>
      <c r="F42" t="s">
        <v>333</v>
      </c>
      <c r="G42">
        <v>166</v>
      </c>
      <c r="H42">
        <v>29</v>
      </c>
      <c r="I42">
        <v>4</v>
      </c>
      <c r="J42">
        <v>23</v>
      </c>
      <c r="K42">
        <v>1406</v>
      </c>
      <c r="L42" s="7">
        <v>0.15789473684210525</v>
      </c>
      <c r="M42" s="8">
        <f t="shared" si="4"/>
        <v>-0.22950501761370576</v>
      </c>
      <c r="N42">
        <f t="shared" si="4"/>
        <v>-0.63213949635787114</v>
      </c>
      <c r="O42">
        <f t="shared" si="4"/>
        <v>-0.40622838817576368</v>
      </c>
      <c r="P42">
        <f t="shared" si="4"/>
        <v>0.6238505432713134</v>
      </c>
      <c r="Q42">
        <f t="shared" si="4"/>
        <v>0.47553888629998525</v>
      </c>
      <c r="R42" s="9">
        <f t="shared" si="4"/>
        <v>-1.000690699633439</v>
      </c>
      <c r="S42">
        <f t="shared" si="5"/>
        <v>11.388405165776016</v>
      </c>
      <c r="T42">
        <f t="shared" si="6"/>
        <v>2.449539694305586</v>
      </c>
      <c r="U42">
        <f t="shared" si="7"/>
        <v>3.7077366002652052</v>
      </c>
      <c r="V42" s="8">
        <f t="shared" si="8"/>
        <v>2.449539694305586</v>
      </c>
      <c r="W42">
        <f t="shared" si="9"/>
        <v>2</v>
      </c>
      <c r="X42" t="str">
        <f t="shared" si="10"/>
        <v>008-007</v>
      </c>
      <c r="Y42" t="str">
        <f t="shared" si="11"/>
        <v>003-003</v>
      </c>
    </row>
    <row r="43" spans="1:25" x14ac:dyDescent="0.35">
      <c r="A43">
        <v>33</v>
      </c>
      <c r="B43" t="s">
        <v>332</v>
      </c>
      <c r="C43">
        <v>3</v>
      </c>
      <c r="D43">
        <v>43</v>
      </c>
      <c r="E43" t="s">
        <v>37</v>
      </c>
      <c r="F43" t="s">
        <v>333</v>
      </c>
      <c r="G43">
        <v>260</v>
      </c>
      <c r="H43">
        <v>59</v>
      </c>
      <c r="I43">
        <v>5</v>
      </c>
      <c r="J43">
        <v>5</v>
      </c>
      <c r="K43">
        <v>773</v>
      </c>
      <c r="L43" s="7">
        <v>0.42561448900388099</v>
      </c>
      <c r="M43" s="8">
        <f t="shared" si="4"/>
        <v>0.51946842949909589</v>
      </c>
      <c r="N43">
        <f t="shared" si="4"/>
        <v>-0.21503452328179026</v>
      </c>
      <c r="O43">
        <f t="shared" si="4"/>
        <v>-0.32375678124844814</v>
      </c>
      <c r="P43">
        <f t="shared" si="4"/>
        <v>-0.68579315040463529</v>
      </c>
      <c r="Q43">
        <f t="shared" si="4"/>
        <v>-0.60040143694128001</v>
      </c>
      <c r="R43" s="9">
        <f t="shared" si="4"/>
        <v>1.7094174564148266</v>
      </c>
      <c r="S43">
        <f t="shared" si="5"/>
        <v>15.122102080986826</v>
      </c>
      <c r="T43">
        <f t="shared" si="6"/>
        <v>3.5052008084902782</v>
      </c>
      <c r="U43">
        <f t="shared" si="7"/>
        <v>7.9190634123316848</v>
      </c>
      <c r="V43" s="8">
        <f t="shared" si="8"/>
        <v>3.5052008084902782</v>
      </c>
      <c r="W43">
        <f t="shared" si="9"/>
        <v>2</v>
      </c>
      <c r="X43" t="str">
        <f t="shared" si="10"/>
        <v>008-008</v>
      </c>
      <c r="Y43" t="str">
        <f t="shared" si="11"/>
        <v>003-003</v>
      </c>
    </row>
    <row r="44" spans="1:25" x14ac:dyDescent="0.35">
      <c r="A44">
        <v>34</v>
      </c>
      <c r="B44" t="s">
        <v>332</v>
      </c>
      <c r="C44">
        <v>3</v>
      </c>
      <c r="D44">
        <v>45</v>
      </c>
      <c r="E44" t="s">
        <v>38</v>
      </c>
      <c r="F44" t="s">
        <v>333</v>
      </c>
      <c r="G44">
        <v>9</v>
      </c>
      <c r="H44">
        <v>2</v>
      </c>
      <c r="I44">
        <v>0</v>
      </c>
      <c r="J44">
        <v>6</v>
      </c>
      <c r="K44">
        <v>55</v>
      </c>
      <c r="L44" s="7">
        <v>0.30909090909090908</v>
      </c>
      <c r="M44" s="8">
        <f t="shared" si="4"/>
        <v>-1.4804500303446617</v>
      </c>
      <c r="N44">
        <f t="shared" si="4"/>
        <v>-1.0075339721263439</v>
      </c>
      <c r="O44">
        <f t="shared" si="4"/>
        <v>-0.73611481588502581</v>
      </c>
      <c r="P44">
        <f t="shared" si="4"/>
        <v>-0.61303516742263808</v>
      </c>
      <c r="Q44">
        <f t="shared" si="4"/>
        <v>-1.8208203185956695</v>
      </c>
      <c r="R44" s="9">
        <f t="shared" si="4"/>
        <v>0.52985748093993945</v>
      </c>
      <c r="S44">
        <f t="shared" si="5"/>
        <v>30.936457723087056</v>
      </c>
      <c r="T44">
        <f t="shared" si="6"/>
        <v>8.3156894931477936</v>
      </c>
      <c r="U44">
        <f t="shared" si="7"/>
        <v>3.5089552501741705</v>
      </c>
      <c r="V44" s="8">
        <f t="shared" si="8"/>
        <v>3.5089552501741705</v>
      </c>
      <c r="W44">
        <f t="shared" si="9"/>
        <v>3</v>
      </c>
      <c r="X44" t="str">
        <f t="shared" si="10"/>
        <v>008-009</v>
      </c>
      <c r="Y44" t="str">
        <f t="shared" si="11"/>
        <v>026-011</v>
      </c>
    </row>
    <row r="45" spans="1:25" x14ac:dyDescent="0.35">
      <c r="A45">
        <v>35</v>
      </c>
      <c r="B45" t="s">
        <v>332</v>
      </c>
      <c r="C45">
        <v>7</v>
      </c>
      <c r="D45">
        <v>45</v>
      </c>
      <c r="E45" t="s">
        <v>39</v>
      </c>
      <c r="F45" t="s">
        <v>333</v>
      </c>
      <c r="G45">
        <v>388</v>
      </c>
      <c r="H45">
        <v>166</v>
      </c>
      <c r="I45">
        <v>16</v>
      </c>
      <c r="J45">
        <v>23</v>
      </c>
      <c r="K45">
        <v>2506</v>
      </c>
      <c r="L45" s="7">
        <v>0.23663208300079808</v>
      </c>
      <c r="M45" s="8">
        <f t="shared" si="4"/>
        <v>1.5393471659931237</v>
      </c>
      <c r="N45">
        <f t="shared" si="4"/>
        <v>1.2726398806895649</v>
      </c>
      <c r="O45">
        <f t="shared" si="4"/>
        <v>0.58343089495202272</v>
      </c>
      <c r="P45">
        <f t="shared" si="4"/>
        <v>0.6238505432713134</v>
      </c>
      <c r="Q45">
        <f t="shared" si="4"/>
        <v>2.3452614069404145</v>
      </c>
      <c r="R45" s="9">
        <f t="shared" si="4"/>
        <v>-0.20363810158185711</v>
      </c>
      <c r="S45">
        <f t="shared" si="5"/>
        <v>1.2043336579929229</v>
      </c>
      <c r="T45">
        <f t="shared" si="6"/>
        <v>10.221890562046575</v>
      </c>
      <c r="U45">
        <f t="shared" si="7"/>
        <v>21.413688315348143</v>
      </c>
      <c r="V45" s="8">
        <f t="shared" si="8"/>
        <v>1.2043336579929229</v>
      </c>
      <c r="W45">
        <f t="shared" si="9"/>
        <v>1</v>
      </c>
      <c r="X45" t="str">
        <f t="shared" si="10"/>
        <v>008-010</v>
      </c>
      <c r="Y45" t="str">
        <f t="shared" si="11"/>
        <v>015-003</v>
      </c>
    </row>
    <row r="46" spans="1:25" x14ac:dyDescent="0.35">
      <c r="A46">
        <v>36</v>
      </c>
      <c r="B46" t="s">
        <v>332</v>
      </c>
      <c r="C46">
        <v>7</v>
      </c>
      <c r="D46">
        <v>45</v>
      </c>
      <c r="E46" t="s">
        <v>40</v>
      </c>
      <c r="F46" t="s">
        <v>333</v>
      </c>
      <c r="G46">
        <v>83</v>
      </c>
      <c r="H46">
        <v>9</v>
      </c>
      <c r="I46">
        <v>0</v>
      </c>
      <c r="J46">
        <v>2</v>
      </c>
      <c r="K46">
        <v>455</v>
      </c>
      <c r="L46" s="7">
        <v>0.20659340659340658</v>
      </c>
      <c r="M46" s="8">
        <f t="shared" si="4"/>
        <v>-0.89083263580905192</v>
      </c>
      <c r="N46">
        <f t="shared" si="4"/>
        <v>-0.91020947840859179</v>
      </c>
      <c r="O46">
        <f t="shared" si="4"/>
        <v>-0.73611481588502581</v>
      </c>
      <c r="P46">
        <f t="shared" si="4"/>
        <v>-0.90406709935062679</v>
      </c>
      <c r="Q46">
        <f t="shared" si="4"/>
        <v>-1.1409212201809678</v>
      </c>
      <c r="R46" s="9">
        <f t="shared" si="4"/>
        <v>-0.50771750278858474</v>
      </c>
      <c r="S46">
        <f t="shared" si="5"/>
        <v>24.843446478581981</v>
      </c>
      <c r="T46">
        <f t="shared" si="6"/>
        <v>5.2329958638010607</v>
      </c>
      <c r="U46">
        <f t="shared" si="7"/>
        <v>0.54274061034123866</v>
      </c>
      <c r="V46" s="8">
        <f t="shared" si="8"/>
        <v>0.54274061034123866</v>
      </c>
      <c r="W46">
        <f t="shared" si="9"/>
        <v>3</v>
      </c>
      <c r="X46" t="str">
        <f t="shared" si="10"/>
        <v>008-011</v>
      </c>
      <c r="Y46" t="str">
        <f t="shared" si="11"/>
        <v>026-011</v>
      </c>
    </row>
    <row r="47" spans="1:25" x14ac:dyDescent="0.35">
      <c r="A47">
        <v>37</v>
      </c>
      <c r="B47" t="s">
        <v>332</v>
      </c>
      <c r="C47">
        <v>7</v>
      </c>
      <c r="D47">
        <v>43</v>
      </c>
      <c r="E47" t="s">
        <v>41</v>
      </c>
      <c r="F47" t="s">
        <v>333</v>
      </c>
      <c r="G47">
        <v>81</v>
      </c>
      <c r="H47">
        <v>35</v>
      </c>
      <c r="I47">
        <v>3</v>
      </c>
      <c r="J47">
        <v>10</v>
      </c>
      <c r="K47">
        <v>582</v>
      </c>
      <c r="L47" s="7">
        <v>0.22164948453608246</v>
      </c>
      <c r="M47" s="8">
        <f t="shared" si="4"/>
        <v>-0.90676824106677101</v>
      </c>
      <c r="N47">
        <f t="shared" si="4"/>
        <v>-0.54871850174265502</v>
      </c>
      <c r="O47">
        <f t="shared" si="4"/>
        <v>-0.48869999510307921</v>
      </c>
      <c r="P47">
        <f t="shared" si="4"/>
        <v>-0.32200323549464954</v>
      </c>
      <c r="Q47">
        <f t="shared" si="4"/>
        <v>-0.92505325643430003</v>
      </c>
      <c r="R47" s="9">
        <f t="shared" si="4"/>
        <v>-0.35530588840053695</v>
      </c>
      <c r="S47">
        <f t="shared" si="5"/>
        <v>19.317281156948667</v>
      </c>
      <c r="T47">
        <f t="shared" si="6"/>
        <v>3.197908313417031</v>
      </c>
      <c r="U47">
        <f t="shared" si="7"/>
        <v>0.35136312551927018</v>
      </c>
      <c r="V47" s="8">
        <f t="shared" si="8"/>
        <v>0.35136312551927018</v>
      </c>
      <c r="W47">
        <f t="shared" si="9"/>
        <v>3</v>
      </c>
      <c r="X47" t="str">
        <f t="shared" si="10"/>
        <v>009-001</v>
      </c>
      <c r="Y47" t="str">
        <f t="shared" si="11"/>
        <v>026-011</v>
      </c>
    </row>
    <row r="48" spans="1:25" x14ac:dyDescent="0.35">
      <c r="A48">
        <v>38</v>
      </c>
      <c r="B48" t="s">
        <v>332</v>
      </c>
      <c r="C48">
        <v>7</v>
      </c>
      <c r="D48">
        <v>43</v>
      </c>
      <c r="E48" t="s">
        <v>42</v>
      </c>
      <c r="F48" t="s">
        <v>333</v>
      </c>
      <c r="G48">
        <v>130</v>
      </c>
      <c r="H48">
        <v>47</v>
      </c>
      <c r="I48">
        <v>2</v>
      </c>
      <c r="J48">
        <v>10</v>
      </c>
      <c r="K48">
        <v>842</v>
      </c>
      <c r="L48" s="7">
        <v>0.22446555819477435</v>
      </c>
      <c r="M48" s="8">
        <f t="shared" si="4"/>
        <v>-0.51634591225265103</v>
      </c>
      <c r="N48">
        <f t="shared" si="4"/>
        <v>-0.3818765125122226</v>
      </c>
      <c r="O48">
        <f t="shared" si="4"/>
        <v>-0.57117160203039474</v>
      </c>
      <c r="P48">
        <f t="shared" si="4"/>
        <v>-0.32200323549464954</v>
      </c>
      <c r="Q48">
        <f t="shared" si="4"/>
        <v>-0.48311884246474401</v>
      </c>
      <c r="R48" s="9">
        <f t="shared" si="4"/>
        <v>-0.32679897350603254</v>
      </c>
      <c r="S48">
        <f t="shared" si="5"/>
        <v>15.369015756938914</v>
      </c>
      <c r="T48">
        <f t="shared" si="6"/>
        <v>1.7610211331591026</v>
      </c>
      <c r="U48">
        <f t="shared" si="7"/>
        <v>0.45602060441029124</v>
      </c>
      <c r="V48" s="8">
        <f t="shared" si="8"/>
        <v>0.45602060441029124</v>
      </c>
      <c r="W48">
        <f t="shared" si="9"/>
        <v>3</v>
      </c>
      <c r="X48" t="str">
        <f t="shared" si="10"/>
        <v>009-002</v>
      </c>
      <c r="Y48" t="str">
        <f t="shared" si="11"/>
        <v>026-011</v>
      </c>
    </row>
    <row r="49" spans="1:25" x14ac:dyDescent="0.35">
      <c r="A49">
        <v>39</v>
      </c>
      <c r="B49" t="s">
        <v>332</v>
      </c>
      <c r="C49">
        <v>7</v>
      </c>
      <c r="D49">
        <v>43</v>
      </c>
      <c r="E49" t="s">
        <v>43</v>
      </c>
      <c r="F49" t="s">
        <v>333</v>
      </c>
      <c r="G49">
        <v>230</v>
      </c>
      <c r="H49">
        <v>64</v>
      </c>
      <c r="I49">
        <v>5</v>
      </c>
      <c r="J49">
        <v>19</v>
      </c>
      <c r="K49">
        <v>1096</v>
      </c>
      <c r="L49" s="7">
        <v>0.29014598540145986</v>
      </c>
      <c r="M49" s="8">
        <f t="shared" si="4"/>
        <v>0.28043435063330813</v>
      </c>
      <c r="N49">
        <f t="shared" si="4"/>
        <v>-0.14551702776911013</v>
      </c>
      <c r="O49">
        <f t="shared" si="4"/>
        <v>-0.32375678124844814</v>
      </c>
      <c r="P49">
        <f t="shared" si="4"/>
        <v>0.3328186113433248</v>
      </c>
      <c r="Q49">
        <f t="shared" si="4"/>
        <v>-5.1382914971408476E-2</v>
      </c>
      <c r="R49" s="9">
        <f t="shared" si="4"/>
        <v>0.33807935552368967</v>
      </c>
      <c r="S49">
        <f t="shared" si="5"/>
        <v>8.5256763085492135</v>
      </c>
      <c r="T49">
        <f t="shared" si="6"/>
        <v>0.22571265775960081</v>
      </c>
      <c r="U49">
        <f t="shared" si="7"/>
        <v>4.0542790015707535</v>
      </c>
      <c r="V49" s="8">
        <f t="shared" si="8"/>
        <v>0.22571265775960081</v>
      </c>
      <c r="W49">
        <f t="shared" si="9"/>
        <v>2</v>
      </c>
      <c r="X49" t="str">
        <f t="shared" si="10"/>
        <v>009-003</v>
      </c>
      <c r="Y49" t="str">
        <f t="shared" si="11"/>
        <v>003-003</v>
      </c>
    </row>
    <row r="50" spans="1:25" x14ac:dyDescent="0.35">
      <c r="A50">
        <v>40</v>
      </c>
      <c r="B50" t="s">
        <v>332</v>
      </c>
      <c r="C50">
        <v>7</v>
      </c>
      <c r="D50">
        <v>43</v>
      </c>
      <c r="E50" t="s">
        <v>44</v>
      </c>
      <c r="F50" t="s">
        <v>333</v>
      </c>
      <c r="G50">
        <v>433</v>
      </c>
      <c r="H50">
        <v>253</v>
      </c>
      <c r="I50">
        <v>64</v>
      </c>
      <c r="J50">
        <v>36</v>
      </c>
      <c r="K50">
        <v>1795</v>
      </c>
      <c r="L50" s="7">
        <v>0.43788300835654598</v>
      </c>
      <c r="M50" s="8">
        <f t="shared" si="4"/>
        <v>1.8978982842918053</v>
      </c>
      <c r="N50">
        <f t="shared" si="4"/>
        <v>2.4822443026101997</v>
      </c>
      <c r="O50">
        <f t="shared" si="4"/>
        <v>4.5420680274631682</v>
      </c>
      <c r="P50">
        <f t="shared" si="4"/>
        <v>1.5697043220372762</v>
      </c>
      <c r="Q50">
        <f t="shared" si="4"/>
        <v>1.1367407595082826</v>
      </c>
      <c r="R50" s="9">
        <f t="shared" si="4"/>
        <v>1.8336108119360952</v>
      </c>
      <c r="S50">
        <f t="shared" si="5"/>
        <v>16.820071513124219</v>
      </c>
      <c r="T50">
        <f t="shared" si="6"/>
        <v>37.078005171821097</v>
      </c>
      <c r="U50">
        <f t="shared" si="7"/>
        <v>57.93442426566795</v>
      </c>
      <c r="V50" s="8">
        <f t="shared" si="8"/>
        <v>16.820071513124219</v>
      </c>
      <c r="W50">
        <f t="shared" si="9"/>
        <v>1</v>
      </c>
      <c r="X50" t="str">
        <f t="shared" si="10"/>
        <v>009-004</v>
      </c>
      <c r="Y50" t="str">
        <f t="shared" si="11"/>
        <v>015-003</v>
      </c>
    </row>
    <row r="51" spans="1:25" x14ac:dyDescent="0.35">
      <c r="A51">
        <v>41</v>
      </c>
      <c r="B51" t="s">
        <v>332</v>
      </c>
      <c r="C51">
        <v>7</v>
      </c>
      <c r="D51">
        <v>43</v>
      </c>
      <c r="E51" t="s">
        <v>45</v>
      </c>
      <c r="F51" t="s">
        <v>333</v>
      </c>
      <c r="G51">
        <v>267</v>
      </c>
      <c r="H51">
        <v>240</v>
      </c>
      <c r="I51">
        <v>20</v>
      </c>
      <c r="J51">
        <v>46</v>
      </c>
      <c r="K51">
        <v>1439</v>
      </c>
      <c r="L51" s="7">
        <v>0.39819318971507994</v>
      </c>
      <c r="M51" s="8">
        <f t="shared" si="4"/>
        <v>0.57524304790111302</v>
      </c>
      <c r="N51">
        <f t="shared" si="4"/>
        <v>2.3014988142772315</v>
      </c>
      <c r="O51">
        <f t="shared" si="4"/>
        <v>0.91331732266128485</v>
      </c>
      <c r="P51">
        <f t="shared" si="4"/>
        <v>2.2972841518572475</v>
      </c>
      <c r="Q51">
        <f t="shared" si="4"/>
        <v>0.53163056191919811</v>
      </c>
      <c r="R51" s="9">
        <f t="shared" si="4"/>
        <v>1.4318335790507317</v>
      </c>
      <c r="S51">
        <f t="shared" si="5"/>
        <v>5.6059685779524981</v>
      </c>
      <c r="T51">
        <f t="shared" si="6"/>
        <v>14.44785484015447</v>
      </c>
      <c r="U51">
        <f t="shared" si="7"/>
        <v>26.866154956561378</v>
      </c>
      <c r="V51" s="8">
        <f t="shared" si="8"/>
        <v>5.6059685779524981</v>
      </c>
      <c r="W51">
        <f t="shared" si="9"/>
        <v>1</v>
      </c>
      <c r="X51" t="str">
        <f t="shared" si="10"/>
        <v>009-005</v>
      </c>
      <c r="Y51" t="str">
        <f t="shared" si="11"/>
        <v>015-003</v>
      </c>
    </row>
    <row r="52" spans="1:25" x14ac:dyDescent="0.35">
      <c r="A52">
        <v>42</v>
      </c>
      <c r="B52" t="s">
        <v>332</v>
      </c>
      <c r="C52">
        <v>7</v>
      </c>
      <c r="D52">
        <v>43</v>
      </c>
      <c r="E52" t="s">
        <v>46</v>
      </c>
      <c r="F52" t="s">
        <v>333</v>
      </c>
      <c r="G52">
        <v>333</v>
      </c>
      <c r="H52">
        <v>230</v>
      </c>
      <c r="I52">
        <v>2</v>
      </c>
      <c r="J52">
        <v>13</v>
      </c>
      <c r="K52">
        <v>1703</v>
      </c>
      <c r="L52" s="7">
        <v>0.33940105695830886</v>
      </c>
      <c r="M52" s="8">
        <f t="shared" si="4"/>
        <v>1.101118021405846</v>
      </c>
      <c r="N52">
        <f t="shared" si="4"/>
        <v>2.1624638232518709</v>
      </c>
      <c r="O52">
        <f t="shared" si="4"/>
        <v>-0.57117160203039474</v>
      </c>
      <c r="P52">
        <f t="shared" si="4"/>
        <v>-0.10372928654865808</v>
      </c>
      <c r="Q52">
        <f t="shared" si="4"/>
        <v>0.98036396687290117</v>
      </c>
      <c r="R52" s="9">
        <f t="shared" si="4"/>
        <v>0.83668496857645802</v>
      </c>
      <c r="S52">
        <f t="shared" si="5"/>
        <v>5.2746497328749671</v>
      </c>
      <c r="T52">
        <f t="shared" si="6"/>
        <v>8.5877330264854841</v>
      </c>
      <c r="U52">
        <f t="shared" si="7"/>
        <v>16.051518814758332</v>
      </c>
      <c r="V52" s="8">
        <f t="shared" si="8"/>
        <v>5.2746497328749671</v>
      </c>
      <c r="W52">
        <f t="shared" si="9"/>
        <v>1</v>
      </c>
      <c r="X52" t="str">
        <f t="shared" si="10"/>
        <v>009-006</v>
      </c>
      <c r="Y52" t="str">
        <f t="shared" si="11"/>
        <v>015-003</v>
      </c>
    </row>
    <row r="53" spans="1:25" x14ac:dyDescent="0.35">
      <c r="A53">
        <v>43</v>
      </c>
      <c r="B53" t="s">
        <v>332</v>
      </c>
      <c r="C53">
        <v>7</v>
      </c>
      <c r="D53">
        <v>43</v>
      </c>
      <c r="E53" t="s">
        <v>47</v>
      </c>
      <c r="F53" t="s">
        <v>333</v>
      </c>
      <c r="G53">
        <v>271</v>
      </c>
      <c r="H53">
        <v>79</v>
      </c>
      <c r="I53">
        <v>5</v>
      </c>
      <c r="J53">
        <v>16</v>
      </c>
      <c r="K53">
        <v>1545</v>
      </c>
      <c r="L53" s="7">
        <v>0.24012944983818771</v>
      </c>
      <c r="M53" s="8">
        <f t="shared" si="4"/>
        <v>0.60711425841655142</v>
      </c>
      <c r="N53">
        <f t="shared" si="4"/>
        <v>6.3035458768930325E-2</v>
      </c>
      <c r="O53">
        <f t="shared" si="4"/>
        <v>-0.32375678124844814</v>
      </c>
      <c r="P53">
        <f t="shared" si="4"/>
        <v>0.11454466239733337</v>
      </c>
      <c r="Q53">
        <f t="shared" si="4"/>
        <v>0.71180382299909406</v>
      </c>
      <c r="R53" s="9">
        <f t="shared" si="4"/>
        <v>-0.16823450392360539</v>
      </c>
      <c r="S53">
        <f t="shared" si="5"/>
        <v>5.9012956116857431</v>
      </c>
      <c r="T53">
        <f t="shared" si="6"/>
        <v>0.95426860187208318</v>
      </c>
      <c r="U53">
        <f t="shared" si="7"/>
        <v>5.4450909448335194</v>
      </c>
      <c r="V53" s="8">
        <f t="shared" si="8"/>
        <v>0.95426860187208318</v>
      </c>
      <c r="W53">
        <f t="shared" si="9"/>
        <v>2</v>
      </c>
      <c r="X53" t="str">
        <f t="shared" si="10"/>
        <v>009-007</v>
      </c>
      <c r="Y53" t="str">
        <f t="shared" si="11"/>
        <v>003-003</v>
      </c>
    </row>
    <row r="54" spans="1:25" x14ac:dyDescent="0.35">
      <c r="A54">
        <v>44</v>
      </c>
      <c r="B54" t="s">
        <v>332</v>
      </c>
      <c r="C54">
        <v>7</v>
      </c>
      <c r="D54">
        <v>43</v>
      </c>
      <c r="E54" t="s">
        <v>48</v>
      </c>
      <c r="F54" t="s">
        <v>333</v>
      </c>
      <c r="G54">
        <v>115</v>
      </c>
      <c r="H54">
        <v>46</v>
      </c>
      <c r="I54">
        <v>1</v>
      </c>
      <c r="J54">
        <v>4</v>
      </c>
      <c r="K54">
        <v>1212</v>
      </c>
      <c r="L54" s="7">
        <v>0.13696369636963696</v>
      </c>
      <c r="M54" s="8">
        <f t="shared" si="4"/>
        <v>-0.63586295168554496</v>
      </c>
      <c r="N54">
        <f t="shared" si="4"/>
        <v>-0.39578001161475868</v>
      </c>
      <c r="O54">
        <f t="shared" si="4"/>
        <v>-0.65364320895771022</v>
      </c>
      <c r="P54">
        <f t="shared" si="4"/>
        <v>-0.75855113338663238</v>
      </c>
      <c r="Q54">
        <f t="shared" si="4"/>
        <v>0.145787823568855</v>
      </c>
      <c r="R54" s="9">
        <f t="shared" si="4"/>
        <v>-1.2125741450683321</v>
      </c>
      <c r="S54">
        <f t="shared" si="5"/>
        <v>16.93482823110422</v>
      </c>
      <c r="T54">
        <f t="shared" si="6"/>
        <v>4.1121645801268896</v>
      </c>
      <c r="U54">
        <f t="shared" si="7"/>
        <v>1.0331174871596418</v>
      </c>
      <c r="V54" s="8">
        <f t="shared" si="8"/>
        <v>1.0331174871596418</v>
      </c>
      <c r="W54">
        <f t="shared" si="9"/>
        <v>3</v>
      </c>
      <c r="X54" t="str">
        <f t="shared" si="10"/>
        <v>009-008</v>
      </c>
      <c r="Y54" t="str">
        <f t="shared" si="11"/>
        <v>026-011</v>
      </c>
    </row>
    <row r="55" spans="1:25" x14ac:dyDescent="0.35">
      <c r="A55">
        <v>45</v>
      </c>
      <c r="B55" t="s">
        <v>332</v>
      </c>
      <c r="C55">
        <v>7</v>
      </c>
      <c r="D55">
        <v>43</v>
      </c>
      <c r="E55" t="s">
        <v>49</v>
      </c>
      <c r="F55" t="s">
        <v>333</v>
      </c>
      <c r="G55">
        <v>124</v>
      </c>
      <c r="H55">
        <v>59</v>
      </c>
      <c r="I55">
        <v>0</v>
      </c>
      <c r="J55">
        <v>6</v>
      </c>
      <c r="K55">
        <v>721</v>
      </c>
      <c r="L55" s="7">
        <v>0.26213592233009708</v>
      </c>
      <c r="M55" s="8">
        <f t="shared" si="4"/>
        <v>-0.56415272802580863</v>
      </c>
      <c r="N55">
        <f t="shared" si="4"/>
        <v>-0.21503452328179026</v>
      </c>
      <c r="O55">
        <f t="shared" si="4"/>
        <v>-0.73611481588502581</v>
      </c>
      <c r="P55">
        <f t="shared" si="4"/>
        <v>-0.61303516742263808</v>
      </c>
      <c r="Q55">
        <f t="shared" si="4"/>
        <v>-0.68878831973519128</v>
      </c>
      <c r="R55" s="9">
        <f t="shared" si="4"/>
        <v>5.4535463942406284E-2</v>
      </c>
      <c r="S55">
        <f t="shared" si="5"/>
        <v>17.028481199898426</v>
      </c>
      <c r="T55">
        <f t="shared" si="6"/>
        <v>2.4184644696664246</v>
      </c>
      <c r="U55">
        <f t="shared" si="7"/>
        <v>0.71842235019514733</v>
      </c>
      <c r="V55" s="8">
        <f t="shared" si="8"/>
        <v>0.71842235019514733</v>
      </c>
      <c r="W55">
        <f t="shared" si="9"/>
        <v>3</v>
      </c>
      <c r="X55" t="str">
        <f t="shared" si="10"/>
        <v>009-009</v>
      </c>
      <c r="Y55" t="str">
        <f t="shared" si="11"/>
        <v>026-011</v>
      </c>
    </row>
    <row r="56" spans="1:25" x14ac:dyDescent="0.35">
      <c r="A56">
        <v>46</v>
      </c>
      <c r="B56" t="s">
        <v>332</v>
      </c>
      <c r="C56">
        <v>7</v>
      </c>
      <c r="D56">
        <v>43</v>
      </c>
      <c r="E56" t="s">
        <v>50</v>
      </c>
      <c r="F56" t="s">
        <v>333</v>
      </c>
      <c r="G56">
        <v>182</v>
      </c>
      <c r="H56">
        <v>32</v>
      </c>
      <c r="I56">
        <v>9</v>
      </c>
      <c r="J56">
        <v>27</v>
      </c>
      <c r="K56">
        <v>1007</v>
      </c>
      <c r="L56" s="7">
        <v>0.24826216484607747</v>
      </c>
      <c r="M56" s="8">
        <f t="shared" si="4"/>
        <v>-0.10202017555195228</v>
      </c>
      <c r="N56">
        <f t="shared" si="4"/>
        <v>-0.59042899905026303</v>
      </c>
      <c r="O56">
        <f t="shared" si="4"/>
        <v>6.1296464608140118E-3</v>
      </c>
      <c r="P56">
        <f t="shared" si="4"/>
        <v>0.91488247519930199</v>
      </c>
      <c r="Q56">
        <f t="shared" si="4"/>
        <v>-0.20266046436867957</v>
      </c>
      <c r="R56" s="9">
        <f t="shared" si="4"/>
        <v>-8.590760388830404E-2</v>
      </c>
      <c r="S56">
        <f t="shared" si="5"/>
        <v>10.330717369368456</v>
      </c>
      <c r="T56">
        <f t="shared" si="6"/>
        <v>1.0152100634833197</v>
      </c>
      <c r="U56">
        <f t="shared" si="7"/>
        <v>4.2545835635109235</v>
      </c>
      <c r="V56" s="8">
        <f t="shared" si="8"/>
        <v>1.0152100634833197</v>
      </c>
      <c r="W56">
        <f t="shared" si="9"/>
        <v>2</v>
      </c>
      <c r="X56" t="str">
        <f t="shared" si="10"/>
        <v>009-010</v>
      </c>
      <c r="Y56" t="str">
        <f t="shared" si="11"/>
        <v>003-003</v>
      </c>
    </row>
    <row r="57" spans="1:25" x14ac:dyDescent="0.35">
      <c r="A57">
        <v>47</v>
      </c>
      <c r="B57" t="s">
        <v>332</v>
      </c>
      <c r="C57">
        <v>7</v>
      </c>
      <c r="D57">
        <v>43</v>
      </c>
      <c r="E57" t="s">
        <v>51</v>
      </c>
      <c r="F57" t="s">
        <v>333</v>
      </c>
      <c r="G57">
        <v>10</v>
      </c>
      <c r="H57">
        <v>10</v>
      </c>
      <c r="I57">
        <v>0</v>
      </c>
      <c r="J57">
        <v>6</v>
      </c>
      <c r="K57">
        <v>266</v>
      </c>
      <c r="L57" s="7">
        <v>9.7744360902255634E-2</v>
      </c>
      <c r="M57" s="8">
        <f t="shared" si="4"/>
        <v>-1.4724822277158021</v>
      </c>
      <c r="N57">
        <f t="shared" si="4"/>
        <v>-0.89630597930605571</v>
      </c>
      <c r="O57">
        <f t="shared" si="4"/>
        <v>-0.73611481588502581</v>
      </c>
      <c r="P57">
        <f t="shared" si="4"/>
        <v>-0.61303516742263808</v>
      </c>
      <c r="Q57">
        <f t="shared" si="4"/>
        <v>-1.4621735441819144</v>
      </c>
      <c r="R57" s="9">
        <f t="shared" si="4"/>
        <v>-1.6095887099881285</v>
      </c>
      <c r="S57">
        <f t="shared" si="5"/>
        <v>31.194568857320316</v>
      </c>
      <c r="T57">
        <f t="shared" si="6"/>
        <v>10.058401503745264</v>
      </c>
      <c r="U57">
        <f t="shared" si="7"/>
        <v>2.01976324361069</v>
      </c>
      <c r="V57" s="8">
        <f t="shared" si="8"/>
        <v>2.01976324361069</v>
      </c>
      <c r="W57">
        <f t="shared" si="9"/>
        <v>3</v>
      </c>
      <c r="X57" t="str">
        <f t="shared" si="10"/>
        <v>009-011</v>
      </c>
      <c r="Y57" t="str">
        <f t="shared" si="11"/>
        <v>026-011</v>
      </c>
    </row>
    <row r="58" spans="1:25" x14ac:dyDescent="0.35">
      <c r="A58">
        <v>48</v>
      </c>
      <c r="B58" t="s">
        <v>332</v>
      </c>
      <c r="C58">
        <v>7</v>
      </c>
      <c r="D58">
        <v>43</v>
      </c>
      <c r="E58" t="s">
        <v>52</v>
      </c>
      <c r="F58" t="s">
        <v>333</v>
      </c>
      <c r="G58">
        <v>175</v>
      </c>
      <c r="H58">
        <v>51</v>
      </c>
      <c r="I58">
        <v>0</v>
      </c>
      <c r="J58">
        <v>4</v>
      </c>
      <c r="K58">
        <v>1293</v>
      </c>
      <c r="L58" s="7">
        <v>0.17788089713843774</v>
      </c>
      <c r="M58" s="8">
        <f t="shared" si="4"/>
        <v>-0.15779479395396942</v>
      </c>
      <c r="N58">
        <f t="shared" si="4"/>
        <v>-0.32626251610207851</v>
      </c>
      <c r="O58">
        <f t="shared" si="4"/>
        <v>-0.73611481588502581</v>
      </c>
      <c r="P58">
        <f t="shared" si="4"/>
        <v>-0.75855113338663238</v>
      </c>
      <c r="Q58">
        <f t="shared" si="4"/>
        <v>0.28346739099783208</v>
      </c>
      <c r="R58" s="9">
        <f t="shared" si="4"/>
        <v>-0.79837220953395449</v>
      </c>
      <c r="S58">
        <f t="shared" si="5"/>
        <v>14.05605212814185</v>
      </c>
      <c r="T58">
        <f t="shared" si="6"/>
        <v>2.5939340755228923</v>
      </c>
      <c r="U58">
        <f t="shared" si="7"/>
        <v>1.5066866648474744</v>
      </c>
      <c r="V58" s="8">
        <f t="shared" si="8"/>
        <v>1.5066866648474744</v>
      </c>
      <c r="W58">
        <f t="shared" si="9"/>
        <v>3</v>
      </c>
      <c r="X58" t="str">
        <f t="shared" si="10"/>
        <v>009-012</v>
      </c>
      <c r="Y58" t="str">
        <f t="shared" si="11"/>
        <v>026-011</v>
      </c>
    </row>
    <row r="59" spans="1:25" x14ac:dyDescent="0.35">
      <c r="A59">
        <v>49</v>
      </c>
      <c r="B59" t="s">
        <v>332</v>
      </c>
      <c r="C59">
        <v>7</v>
      </c>
      <c r="D59">
        <v>45</v>
      </c>
      <c r="E59" t="s">
        <v>53</v>
      </c>
      <c r="F59" t="s">
        <v>333</v>
      </c>
      <c r="G59">
        <v>54</v>
      </c>
      <c r="H59">
        <v>19</v>
      </c>
      <c r="I59">
        <v>2</v>
      </c>
      <c r="J59">
        <v>12</v>
      </c>
      <c r="K59">
        <v>478</v>
      </c>
      <c r="L59" s="7">
        <v>0.18200836820083682</v>
      </c>
      <c r="M59" s="8">
        <f t="shared" si="4"/>
        <v>-1.1218989120459801</v>
      </c>
      <c r="N59">
        <f t="shared" si="4"/>
        <v>-0.77117448738323147</v>
      </c>
      <c r="O59">
        <f t="shared" si="4"/>
        <v>-0.57117160203039474</v>
      </c>
      <c r="P59">
        <f t="shared" si="4"/>
        <v>-0.17648726953065524</v>
      </c>
      <c r="Q59">
        <f t="shared" si="4"/>
        <v>-1.1018270220221225</v>
      </c>
      <c r="R59" s="9">
        <f t="shared" si="4"/>
        <v>-0.75659011127733566</v>
      </c>
      <c r="S59">
        <f t="shared" si="5"/>
        <v>22.644290761699118</v>
      </c>
      <c r="T59">
        <f t="shared" si="6"/>
        <v>4.860956482095288</v>
      </c>
      <c r="U59">
        <f t="shared" si="7"/>
        <v>0.62520222119504154</v>
      </c>
      <c r="V59" s="8">
        <f t="shared" si="8"/>
        <v>0.62520222119504154</v>
      </c>
      <c r="W59">
        <f t="shared" si="9"/>
        <v>3</v>
      </c>
      <c r="X59" t="str">
        <f t="shared" si="10"/>
        <v>009-013</v>
      </c>
      <c r="Y59" t="str">
        <f t="shared" si="11"/>
        <v>026-011</v>
      </c>
    </row>
    <row r="60" spans="1:25" x14ac:dyDescent="0.35">
      <c r="A60">
        <v>50</v>
      </c>
      <c r="B60" t="s">
        <v>332</v>
      </c>
      <c r="C60">
        <v>7</v>
      </c>
      <c r="D60">
        <v>43</v>
      </c>
      <c r="E60" t="s">
        <v>54</v>
      </c>
      <c r="F60" t="s">
        <v>333</v>
      </c>
      <c r="G60">
        <v>184</v>
      </c>
      <c r="H60">
        <v>26</v>
      </c>
      <c r="I60">
        <v>4</v>
      </c>
      <c r="J60">
        <v>5</v>
      </c>
      <c r="K60">
        <v>1277</v>
      </c>
      <c r="L60" s="7">
        <v>0.17149569303054032</v>
      </c>
      <c r="M60" s="8">
        <f t="shared" si="4"/>
        <v>-8.6084570294233095E-2</v>
      </c>
      <c r="N60">
        <f t="shared" si="4"/>
        <v>-0.67384999366547926</v>
      </c>
      <c r="O60">
        <f t="shared" si="4"/>
        <v>-0.40622838817576368</v>
      </c>
      <c r="P60">
        <f t="shared" si="4"/>
        <v>-0.68579315040463529</v>
      </c>
      <c r="Q60">
        <f t="shared" si="4"/>
        <v>0.25627142706124401</v>
      </c>
      <c r="R60" s="9">
        <f t="shared" si="4"/>
        <v>-0.86300918006420135</v>
      </c>
      <c r="S60">
        <f t="shared" si="5"/>
        <v>14.072594682988463</v>
      </c>
      <c r="T60">
        <f t="shared" si="6"/>
        <v>2.2539935330420375</v>
      </c>
      <c r="U60">
        <f t="shared" si="7"/>
        <v>1.6925414723862193</v>
      </c>
      <c r="V60" s="8">
        <f t="shared" si="8"/>
        <v>1.6925414723862193</v>
      </c>
      <c r="W60">
        <f t="shared" si="9"/>
        <v>3</v>
      </c>
      <c r="X60" t="str">
        <f t="shared" si="10"/>
        <v>009-014</v>
      </c>
      <c r="Y60" t="str">
        <f t="shared" si="11"/>
        <v>026-011</v>
      </c>
    </row>
    <row r="61" spans="1:25" x14ac:dyDescent="0.35">
      <c r="A61">
        <v>51</v>
      </c>
      <c r="B61" t="s">
        <v>332</v>
      </c>
      <c r="C61">
        <v>7</v>
      </c>
      <c r="D61">
        <v>45</v>
      </c>
      <c r="E61" t="s">
        <v>55</v>
      </c>
      <c r="F61" t="s">
        <v>333</v>
      </c>
      <c r="G61">
        <v>183</v>
      </c>
      <c r="H61">
        <v>37</v>
      </c>
      <c r="I61">
        <v>1</v>
      </c>
      <c r="J61">
        <v>23</v>
      </c>
      <c r="K61">
        <v>1459</v>
      </c>
      <c r="L61" s="7">
        <v>0.16723783413296778</v>
      </c>
      <c r="M61" s="8">
        <f t="shared" si="4"/>
        <v>-9.4052372923092695E-2</v>
      </c>
      <c r="N61">
        <f t="shared" si="4"/>
        <v>-0.52091150353758287</v>
      </c>
      <c r="O61">
        <f t="shared" si="4"/>
        <v>-0.65364320895771022</v>
      </c>
      <c r="P61">
        <f t="shared" si="4"/>
        <v>0.6238505432713134</v>
      </c>
      <c r="Q61">
        <f t="shared" si="4"/>
        <v>0.56562551683993323</v>
      </c>
      <c r="R61" s="9">
        <f t="shared" si="4"/>
        <v>-0.90611118517378764</v>
      </c>
      <c r="S61">
        <f t="shared" si="5"/>
        <v>10.951240101496587</v>
      </c>
      <c r="T61">
        <f t="shared" si="6"/>
        <v>2.4033407159720608</v>
      </c>
      <c r="U61">
        <f t="shared" si="7"/>
        <v>3.9750187734363998</v>
      </c>
      <c r="V61" s="8">
        <f t="shared" si="8"/>
        <v>2.4033407159720608</v>
      </c>
      <c r="W61">
        <f t="shared" si="9"/>
        <v>2</v>
      </c>
      <c r="X61" t="str">
        <f t="shared" si="10"/>
        <v>009-015</v>
      </c>
      <c r="Y61" t="str">
        <f t="shared" si="11"/>
        <v>003-003</v>
      </c>
    </row>
    <row r="62" spans="1:25" x14ac:dyDescent="0.35">
      <c r="A62">
        <v>52</v>
      </c>
      <c r="B62" t="s">
        <v>332</v>
      </c>
      <c r="C62">
        <v>7</v>
      </c>
      <c r="D62">
        <v>45</v>
      </c>
      <c r="E62" t="s">
        <v>56</v>
      </c>
      <c r="F62" t="s">
        <v>333</v>
      </c>
      <c r="G62">
        <v>139</v>
      </c>
      <c r="H62">
        <v>31</v>
      </c>
      <c r="I62">
        <v>4</v>
      </c>
      <c r="J62">
        <v>2</v>
      </c>
      <c r="K62">
        <v>945</v>
      </c>
      <c r="L62" s="7">
        <v>0.18624338624338624</v>
      </c>
      <c r="M62" s="8">
        <f t="shared" si="4"/>
        <v>-0.44463568859291475</v>
      </c>
      <c r="N62">
        <f t="shared" si="4"/>
        <v>-0.6043324981527991</v>
      </c>
      <c r="O62">
        <f t="shared" si="4"/>
        <v>-0.40622838817576368</v>
      </c>
      <c r="P62">
        <f t="shared" si="4"/>
        <v>-0.90406709935062679</v>
      </c>
      <c r="Q62">
        <f t="shared" si="4"/>
        <v>-0.30804482462295835</v>
      </c>
      <c r="R62" s="9">
        <f t="shared" si="4"/>
        <v>-0.71371932253109005</v>
      </c>
      <c r="S62">
        <f t="shared" si="5"/>
        <v>17.179786613533985</v>
      </c>
      <c r="T62">
        <f t="shared" si="6"/>
        <v>2.7966681173743568</v>
      </c>
      <c r="U62">
        <f t="shared" si="7"/>
        <v>0.48659240271781923</v>
      </c>
      <c r="V62" s="8">
        <f t="shared" si="8"/>
        <v>0.48659240271781923</v>
      </c>
      <c r="W62">
        <f t="shared" si="9"/>
        <v>3</v>
      </c>
      <c r="X62" t="str">
        <f t="shared" si="10"/>
        <v>010-001</v>
      </c>
      <c r="Y62" t="str">
        <f t="shared" si="11"/>
        <v>026-011</v>
      </c>
    </row>
    <row r="63" spans="1:25" x14ac:dyDescent="0.35">
      <c r="A63">
        <v>53</v>
      </c>
      <c r="B63" t="s">
        <v>332</v>
      </c>
      <c r="C63">
        <v>7</v>
      </c>
      <c r="D63">
        <v>45</v>
      </c>
      <c r="E63" t="s">
        <v>57</v>
      </c>
      <c r="F63" t="s">
        <v>333</v>
      </c>
      <c r="G63">
        <v>183</v>
      </c>
      <c r="H63">
        <v>34</v>
      </c>
      <c r="I63">
        <v>3</v>
      </c>
      <c r="J63">
        <v>17</v>
      </c>
      <c r="K63">
        <v>1061</v>
      </c>
      <c r="L63" s="7">
        <v>0.22337417530631479</v>
      </c>
      <c r="M63" s="8">
        <f t="shared" si="4"/>
        <v>-9.4052372923092695E-2</v>
      </c>
      <c r="N63">
        <f t="shared" si="4"/>
        <v>-0.56262200084519098</v>
      </c>
      <c r="O63">
        <f t="shared" si="4"/>
        <v>-0.48869999510307921</v>
      </c>
      <c r="P63">
        <f t="shared" si="4"/>
        <v>0.18730264537933053</v>
      </c>
      <c r="Q63">
        <f t="shared" si="4"/>
        <v>-0.11087408608269486</v>
      </c>
      <c r="R63" s="9">
        <f t="shared" si="4"/>
        <v>-0.33784696545844728</v>
      </c>
      <c r="S63">
        <f t="shared" si="5"/>
        <v>12.021973122979126</v>
      </c>
      <c r="T63">
        <f t="shared" si="6"/>
        <v>0.77253405768938799</v>
      </c>
      <c r="U63">
        <f t="shared" si="7"/>
        <v>1.9030122924379582</v>
      </c>
      <c r="V63" s="8">
        <f t="shared" si="8"/>
        <v>0.77253405768938799</v>
      </c>
      <c r="W63">
        <f t="shared" si="9"/>
        <v>2</v>
      </c>
      <c r="X63" t="str">
        <f t="shared" si="10"/>
        <v>010-002</v>
      </c>
      <c r="Y63" t="str">
        <f t="shared" si="11"/>
        <v>003-003</v>
      </c>
    </row>
    <row r="64" spans="1:25" x14ac:dyDescent="0.35">
      <c r="A64">
        <v>54</v>
      </c>
      <c r="B64" t="s">
        <v>332</v>
      </c>
      <c r="C64">
        <v>7</v>
      </c>
      <c r="D64">
        <v>46</v>
      </c>
      <c r="E64" t="s">
        <v>58</v>
      </c>
      <c r="F64" t="s">
        <v>333</v>
      </c>
      <c r="G64">
        <v>24</v>
      </c>
      <c r="H64">
        <v>6</v>
      </c>
      <c r="I64">
        <v>1</v>
      </c>
      <c r="J64">
        <v>12</v>
      </c>
      <c r="K64">
        <v>464</v>
      </c>
      <c r="L64" s="7">
        <v>9.2672413793103453E-2</v>
      </c>
      <c r="M64" s="8">
        <f t="shared" si="4"/>
        <v>-1.3609329909117678</v>
      </c>
      <c r="N64">
        <f t="shared" si="4"/>
        <v>-0.9519199757161998</v>
      </c>
      <c r="O64">
        <f t="shared" si="4"/>
        <v>-0.65364320895771022</v>
      </c>
      <c r="P64">
        <f t="shared" si="4"/>
        <v>-0.17648726953065524</v>
      </c>
      <c r="Q64">
        <f t="shared" si="4"/>
        <v>-1.1256234904666369</v>
      </c>
      <c r="R64" s="9">
        <f t="shared" si="4"/>
        <v>-1.6609316726069372</v>
      </c>
      <c r="S64">
        <f t="shared" si="5"/>
        <v>27.600761020262386</v>
      </c>
      <c r="T64">
        <f t="shared" si="6"/>
        <v>8.4777987260097962</v>
      </c>
      <c r="U64">
        <f t="shared" si="7"/>
        <v>1.8963749238123222</v>
      </c>
      <c r="V64" s="8">
        <f t="shared" si="8"/>
        <v>1.8963749238123222</v>
      </c>
      <c r="W64">
        <f t="shared" si="9"/>
        <v>3</v>
      </c>
      <c r="X64" t="str">
        <f t="shared" si="10"/>
        <v>010-003</v>
      </c>
      <c r="Y64" t="str">
        <f t="shared" si="11"/>
        <v>026-011</v>
      </c>
    </row>
    <row r="65" spans="1:25" x14ac:dyDescent="0.35">
      <c r="A65">
        <v>55</v>
      </c>
      <c r="B65" t="s">
        <v>332</v>
      </c>
      <c r="C65">
        <v>7</v>
      </c>
      <c r="D65">
        <v>45</v>
      </c>
      <c r="E65" t="s">
        <v>59</v>
      </c>
      <c r="F65" t="s">
        <v>333</v>
      </c>
      <c r="G65">
        <v>79</v>
      </c>
      <c r="H65">
        <v>9</v>
      </c>
      <c r="I65">
        <v>1</v>
      </c>
      <c r="J65">
        <v>0</v>
      </c>
      <c r="K65">
        <v>519</v>
      </c>
      <c r="L65" s="7">
        <v>0.17148362235067438</v>
      </c>
      <c r="M65" s="8">
        <f t="shared" si="4"/>
        <v>-0.92270384632449021</v>
      </c>
      <c r="N65">
        <f t="shared" si="4"/>
        <v>-0.91020947840859179</v>
      </c>
      <c r="O65">
        <f t="shared" si="4"/>
        <v>-0.65364320895771022</v>
      </c>
      <c r="P65">
        <f t="shared" si="4"/>
        <v>-1.049583065314621</v>
      </c>
      <c r="Q65">
        <f t="shared" si="4"/>
        <v>-1.0321373644346155</v>
      </c>
      <c r="R65" s="9">
        <f t="shared" si="4"/>
        <v>-0.86313137070456158</v>
      </c>
      <c r="S65">
        <f t="shared" si="5"/>
        <v>25.299465343072015</v>
      </c>
      <c r="T65">
        <f t="shared" si="6"/>
        <v>5.8923431009727096</v>
      </c>
      <c r="U65">
        <f t="shared" si="7"/>
        <v>0.5271721684070706</v>
      </c>
      <c r="V65" s="8">
        <f t="shared" si="8"/>
        <v>0.5271721684070706</v>
      </c>
      <c r="W65">
        <f t="shared" si="9"/>
        <v>3</v>
      </c>
      <c r="X65" t="str">
        <f t="shared" si="10"/>
        <v>010-004</v>
      </c>
      <c r="Y65" t="str">
        <f t="shared" si="11"/>
        <v>026-011</v>
      </c>
    </row>
    <row r="66" spans="1:25" x14ac:dyDescent="0.35">
      <c r="A66">
        <v>56</v>
      </c>
      <c r="B66" t="s">
        <v>332</v>
      </c>
      <c r="C66">
        <v>7</v>
      </c>
      <c r="D66">
        <v>45</v>
      </c>
      <c r="E66" t="s">
        <v>60</v>
      </c>
      <c r="F66" t="s">
        <v>333</v>
      </c>
      <c r="G66">
        <v>308</v>
      </c>
      <c r="H66">
        <v>60</v>
      </c>
      <c r="I66">
        <v>22</v>
      </c>
      <c r="J66">
        <v>24</v>
      </c>
      <c r="K66">
        <v>1076</v>
      </c>
      <c r="L66" s="7">
        <v>0.38475836431226768</v>
      </c>
      <c r="M66" s="8">
        <f t="shared" si="4"/>
        <v>0.90192295568435632</v>
      </c>
      <c r="N66">
        <f t="shared" si="4"/>
        <v>-0.20113102417925424</v>
      </c>
      <c r="O66">
        <f t="shared" si="4"/>
        <v>1.0782605365159159</v>
      </c>
      <c r="P66">
        <f t="shared" si="4"/>
        <v>0.6966085262533106</v>
      </c>
      <c r="Q66">
        <f t="shared" si="4"/>
        <v>-8.5377869892143562E-2</v>
      </c>
      <c r="R66" s="9">
        <f t="shared" si="4"/>
        <v>1.2958337896991992</v>
      </c>
      <c r="S66">
        <f t="shared" si="5"/>
        <v>6.9177158889779573</v>
      </c>
      <c r="T66">
        <f t="shared" si="6"/>
        <v>3.0746520345604829</v>
      </c>
      <c r="U66">
        <f t="shared" si="7"/>
        <v>12.484509220645782</v>
      </c>
      <c r="V66" s="8">
        <f t="shared" si="8"/>
        <v>3.0746520345604829</v>
      </c>
      <c r="W66">
        <f t="shared" si="9"/>
        <v>2</v>
      </c>
      <c r="X66" t="str">
        <f t="shared" si="10"/>
        <v>011-001</v>
      </c>
      <c r="Y66" t="str">
        <f t="shared" si="11"/>
        <v>003-003</v>
      </c>
    </row>
    <row r="67" spans="1:25" x14ac:dyDescent="0.35">
      <c r="A67">
        <v>57</v>
      </c>
      <c r="B67" t="s">
        <v>332</v>
      </c>
      <c r="C67">
        <v>7</v>
      </c>
      <c r="D67">
        <v>45</v>
      </c>
      <c r="E67" t="s">
        <v>61</v>
      </c>
      <c r="F67" t="s">
        <v>333</v>
      </c>
      <c r="G67">
        <v>110</v>
      </c>
      <c r="H67">
        <v>17</v>
      </c>
      <c r="I67">
        <v>2</v>
      </c>
      <c r="J67">
        <v>5</v>
      </c>
      <c r="K67">
        <v>362</v>
      </c>
      <c r="L67" s="7">
        <v>0.37016574585635359</v>
      </c>
      <c r="M67" s="8">
        <f t="shared" ref="M67:R109" si="12">STANDARDIZE(G67,G$7,G$8)</f>
        <v>-0.6757019648298429</v>
      </c>
      <c r="N67">
        <f t="shared" si="12"/>
        <v>-0.79898148558830351</v>
      </c>
      <c r="O67">
        <f t="shared" si="12"/>
        <v>-0.57117160203039474</v>
      </c>
      <c r="P67">
        <f t="shared" si="12"/>
        <v>-0.68579315040463529</v>
      </c>
      <c r="Q67">
        <f t="shared" si="12"/>
        <v>-1.2989977605623859</v>
      </c>
      <c r="R67" s="9">
        <f t="shared" si="12"/>
        <v>1.1481137429856654</v>
      </c>
      <c r="S67">
        <f t="shared" si="5"/>
        <v>23.42248138530238</v>
      </c>
      <c r="T67">
        <f t="shared" si="6"/>
        <v>4.8648433774679205</v>
      </c>
      <c r="U67">
        <f t="shared" si="7"/>
        <v>3.9789503319529977</v>
      </c>
      <c r="V67" s="8">
        <f t="shared" si="8"/>
        <v>3.9789503319529977</v>
      </c>
      <c r="W67">
        <f t="shared" si="9"/>
        <v>3</v>
      </c>
      <c r="X67" t="str">
        <f t="shared" si="10"/>
        <v>011-002</v>
      </c>
      <c r="Y67" t="str">
        <f t="shared" si="11"/>
        <v>026-011</v>
      </c>
    </row>
    <row r="68" spans="1:25" x14ac:dyDescent="0.35">
      <c r="A68">
        <v>58</v>
      </c>
      <c r="B68" t="s">
        <v>332</v>
      </c>
      <c r="C68">
        <v>7</v>
      </c>
      <c r="D68">
        <v>40</v>
      </c>
      <c r="E68" t="s">
        <v>62</v>
      </c>
      <c r="F68" t="s">
        <v>333</v>
      </c>
      <c r="G68">
        <v>355</v>
      </c>
      <c r="H68">
        <v>73</v>
      </c>
      <c r="I68">
        <v>18</v>
      </c>
      <c r="J68">
        <v>24</v>
      </c>
      <c r="K68">
        <v>1203</v>
      </c>
      <c r="L68" s="7">
        <v>0.39068994181213634</v>
      </c>
      <c r="M68" s="8">
        <f t="shared" si="12"/>
        <v>1.2764096792407571</v>
      </c>
      <c r="N68">
        <f t="shared" si="12"/>
        <v>-2.0385535846285854E-2</v>
      </c>
      <c r="O68">
        <f t="shared" si="12"/>
        <v>0.74837410880665378</v>
      </c>
      <c r="P68">
        <f t="shared" si="12"/>
        <v>0.6966085262533106</v>
      </c>
      <c r="Q68">
        <f t="shared" si="12"/>
        <v>0.1304900938545242</v>
      </c>
      <c r="R68" s="9">
        <f t="shared" si="12"/>
        <v>1.3558787300923631</v>
      </c>
      <c r="S68">
        <f t="shared" si="5"/>
        <v>5.8266460969260025</v>
      </c>
      <c r="T68">
        <f t="shared" si="6"/>
        <v>3.263458691556921</v>
      </c>
      <c r="U68">
        <f t="shared" si="7"/>
        <v>13.587397323948359</v>
      </c>
      <c r="V68" s="8">
        <f t="shared" si="8"/>
        <v>3.263458691556921</v>
      </c>
      <c r="W68">
        <f t="shared" si="9"/>
        <v>2</v>
      </c>
      <c r="X68" t="str">
        <f t="shared" si="10"/>
        <v>011-003</v>
      </c>
      <c r="Y68" t="str">
        <f t="shared" si="11"/>
        <v>003-003</v>
      </c>
    </row>
    <row r="69" spans="1:25" x14ac:dyDescent="0.35">
      <c r="A69">
        <v>59</v>
      </c>
      <c r="B69" t="s">
        <v>332</v>
      </c>
      <c r="C69">
        <v>7</v>
      </c>
      <c r="D69" t="s">
        <v>334</v>
      </c>
      <c r="E69" t="s">
        <v>63</v>
      </c>
      <c r="F69" t="s">
        <v>333</v>
      </c>
      <c r="G69">
        <v>8</v>
      </c>
      <c r="H69">
        <v>1</v>
      </c>
      <c r="I69">
        <v>0</v>
      </c>
      <c r="J69">
        <v>5</v>
      </c>
      <c r="K69">
        <v>56</v>
      </c>
      <c r="L69" s="7">
        <v>0.25</v>
      </c>
      <c r="M69" s="8">
        <f t="shared" si="12"/>
        <v>-1.4884178329735214</v>
      </c>
      <c r="N69">
        <f t="shared" si="12"/>
        <v>-1.0214374712288801</v>
      </c>
      <c r="O69">
        <f t="shared" si="12"/>
        <v>-0.73611481588502581</v>
      </c>
      <c r="P69">
        <f t="shared" si="12"/>
        <v>-0.68579315040463529</v>
      </c>
      <c r="Q69">
        <f t="shared" si="12"/>
        <v>-1.8191205708496327</v>
      </c>
      <c r="R69" s="9">
        <f t="shared" si="12"/>
        <v>-6.8315621277820759E-2</v>
      </c>
      <c r="S69">
        <f t="shared" si="5"/>
        <v>31.236867346973863</v>
      </c>
      <c r="T69">
        <f t="shared" si="6"/>
        <v>8.41200227996449</v>
      </c>
      <c r="U69">
        <f t="shared" si="7"/>
        <v>2.4146708333209852</v>
      </c>
      <c r="V69" s="8">
        <f t="shared" si="8"/>
        <v>2.4146708333209852</v>
      </c>
      <c r="W69">
        <f t="shared" si="9"/>
        <v>3</v>
      </c>
      <c r="X69" t="str">
        <f t="shared" si="10"/>
        <v>011-004</v>
      </c>
      <c r="Y69" t="str">
        <f t="shared" si="11"/>
        <v>026-011</v>
      </c>
    </row>
    <row r="70" spans="1:25" x14ac:dyDescent="0.35">
      <c r="A70">
        <v>60</v>
      </c>
      <c r="B70" t="s">
        <v>332</v>
      </c>
      <c r="C70">
        <v>7</v>
      </c>
      <c r="D70">
        <v>40</v>
      </c>
      <c r="E70" t="s">
        <v>64</v>
      </c>
      <c r="F70" t="s">
        <v>333</v>
      </c>
      <c r="G70">
        <v>181</v>
      </c>
      <c r="H70">
        <v>49</v>
      </c>
      <c r="I70">
        <v>17</v>
      </c>
      <c r="J70">
        <v>24</v>
      </c>
      <c r="K70">
        <v>1155</v>
      </c>
      <c r="L70" s="7">
        <v>0.23463203463203464</v>
      </c>
      <c r="M70" s="8">
        <f t="shared" si="12"/>
        <v>-0.10998797818081187</v>
      </c>
      <c r="N70">
        <f t="shared" si="12"/>
        <v>-0.35406951430715056</v>
      </c>
      <c r="O70">
        <f t="shared" si="12"/>
        <v>0.6659025018793383</v>
      </c>
      <c r="P70">
        <f t="shared" si="12"/>
        <v>0.6966085262533106</v>
      </c>
      <c r="Q70">
        <f t="shared" si="12"/>
        <v>4.8902202044760014E-2</v>
      </c>
      <c r="R70" s="9">
        <f t="shared" si="12"/>
        <v>-0.22388445005972907</v>
      </c>
      <c r="S70">
        <f t="shared" si="5"/>
        <v>7.8015622475223907</v>
      </c>
      <c r="T70">
        <f t="shared" si="6"/>
        <v>1.1406176645241439</v>
      </c>
      <c r="U70">
        <f t="shared" si="7"/>
        <v>5.0270072115532241</v>
      </c>
      <c r="V70" s="8">
        <f t="shared" si="8"/>
        <v>1.1406176645241439</v>
      </c>
      <c r="W70">
        <f t="shared" si="9"/>
        <v>2</v>
      </c>
      <c r="X70" t="str">
        <f t="shared" si="10"/>
        <v>011-005</v>
      </c>
      <c r="Y70" t="str">
        <f t="shared" si="11"/>
        <v>003-003</v>
      </c>
    </row>
    <row r="71" spans="1:25" x14ac:dyDescent="0.35">
      <c r="A71">
        <v>61</v>
      </c>
      <c r="B71" t="s">
        <v>332</v>
      </c>
      <c r="C71">
        <v>7</v>
      </c>
      <c r="D71">
        <v>40</v>
      </c>
      <c r="E71" t="s">
        <v>65</v>
      </c>
      <c r="F71" t="s">
        <v>333</v>
      </c>
      <c r="G71">
        <v>371</v>
      </c>
      <c r="H71">
        <v>65</v>
      </c>
      <c r="I71">
        <v>23</v>
      </c>
      <c r="J71">
        <v>57</v>
      </c>
      <c r="K71">
        <v>1759</v>
      </c>
      <c r="L71" s="7">
        <v>0.29334849346219444</v>
      </c>
      <c r="M71" s="8">
        <f t="shared" si="12"/>
        <v>1.4038945213025107</v>
      </c>
      <c r="N71">
        <f t="shared" si="12"/>
        <v>-0.13161352866657408</v>
      </c>
      <c r="O71">
        <f t="shared" si="12"/>
        <v>1.1607321434432314</v>
      </c>
      <c r="P71">
        <f t="shared" si="12"/>
        <v>3.0976219646592162</v>
      </c>
      <c r="Q71">
        <f t="shared" si="12"/>
        <v>1.0755498406509594</v>
      </c>
      <c r="R71" s="9">
        <f t="shared" si="12"/>
        <v>0.37049811859636173</v>
      </c>
      <c r="S71">
        <f t="shared" si="5"/>
        <v>7.2396777101261023</v>
      </c>
      <c r="T71">
        <f t="shared" si="6"/>
        <v>12.57518133387385</v>
      </c>
      <c r="U71">
        <f t="shared" si="7"/>
        <v>27.180130782148463</v>
      </c>
      <c r="V71" s="8">
        <f t="shared" si="8"/>
        <v>7.2396777101261023</v>
      </c>
      <c r="W71">
        <f t="shared" si="9"/>
        <v>1</v>
      </c>
      <c r="X71" t="str">
        <f t="shared" si="10"/>
        <v>011-006</v>
      </c>
      <c r="Y71" t="str">
        <f t="shared" si="11"/>
        <v>015-003</v>
      </c>
    </row>
    <row r="72" spans="1:25" x14ac:dyDescent="0.35">
      <c r="A72">
        <v>62</v>
      </c>
      <c r="B72" t="s">
        <v>332</v>
      </c>
      <c r="C72">
        <v>7</v>
      </c>
      <c r="D72">
        <v>45</v>
      </c>
      <c r="E72" t="s">
        <v>66</v>
      </c>
      <c r="F72" t="s">
        <v>333</v>
      </c>
      <c r="G72">
        <v>271</v>
      </c>
      <c r="H72">
        <v>48</v>
      </c>
      <c r="I72">
        <v>14</v>
      </c>
      <c r="J72">
        <v>34</v>
      </c>
      <c r="K72">
        <v>991</v>
      </c>
      <c r="L72" s="7">
        <v>0.37033299697275479</v>
      </c>
      <c r="M72" s="8">
        <f t="shared" si="12"/>
        <v>0.60711425841655142</v>
      </c>
      <c r="N72">
        <f t="shared" si="12"/>
        <v>-0.36797301340968658</v>
      </c>
      <c r="O72">
        <f t="shared" si="12"/>
        <v>0.41848768109739165</v>
      </c>
      <c r="P72">
        <f t="shared" si="12"/>
        <v>1.424188356073282</v>
      </c>
      <c r="Q72">
        <f t="shared" si="12"/>
        <v>-0.22985642830526765</v>
      </c>
      <c r="R72" s="9">
        <f t="shared" si="12"/>
        <v>1.14980681423277</v>
      </c>
      <c r="S72">
        <f t="shared" si="5"/>
        <v>8.5129387950204922</v>
      </c>
      <c r="T72">
        <f t="shared" si="6"/>
        <v>2.9527509057729264</v>
      </c>
      <c r="U72">
        <f t="shared" si="7"/>
        <v>11.452730748237625</v>
      </c>
      <c r="V72" s="8">
        <f t="shared" si="8"/>
        <v>2.9527509057729264</v>
      </c>
      <c r="W72">
        <f t="shared" si="9"/>
        <v>2</v>
      </c>
      <c r="X72" t="str">
        <f t="shared" si="10"/>
        <v>011-007</v>
      </c>
      <c r="Y72" t="str">
        <f t="shared" si="11"/>
        <v>003-003</v>
      </c>
    </row>
    <row r="73" spans="1:25" x14ac:dyDescent="0.35">
      <c r="A73">
        <v>63</v>
      </c>
      <c r="B73" t="s">
        <v>332</v>
      </c>
      <c r="C73">
        <v>3</v>
      </c>
      <c r="D73">
        <v>43</v>
      </c>
      <c r="E73" t="s">
        <v>67</v>
      </c>
      <c r="F73" t="s">
        <v>333</v>
      </c>
      <c r="G73">
        <v>731</v>
      </c>
      <c r="H73">
        <v>197</v>
      </c>
      <c r="I73">
        <v>43</v>
      </c>
      <c r="J73">
        <v>27</v>
      </c>
      <c r="K73">
        <v>2078</v>
      </c>
      <c r="L73" s="7">
        <v>0.48026948989412899</v>
      </c>
      <c r="M73" s="8">
        <f t="shared" si="12"/>
        <v>4.2723034676919633</v>
      </c>
      <c r="N73">
        <f t="shared" si="12"/>
        <v>1.7036483528681818</v>
      </c>
      <c r="O73">
        <f t="shared" si="12"/>
        <v>2.8101642819895418</v>
      </c>
      <c r="P73">
        <f t="shared" si="12"/>
        <v>0.91488247519930199</v>
      </c>
      <c r="Q73">
        <f t="shared" si="12"/>
        <v>1.6177693716366839</v>
      </c>
      <c r="R73" s="9">
        <f t="shared" si="12"/>
        <v>2.2626861729941727</v>
      </c>
      <c r="S73">
        <f t="shared" si="5"/>
        <v>16.698687638892498</v>
      </c>
      <c r="T73">
        <f t="shared" si="6"/>
        <v>35.064756452739346</v>
      </c>
      <c r="U73">
        <f t="shared" si="7"/>
        <v>59.705746485979688</v>
      </c>
      <c r="V73" s="8">
        <f t="shared" si="8"/>
        <v>16.698687638892498</v>
      </c>
      <c r="W73">
        <f t="shared" si="9"/>
        <v>1</v>
      </c>
      <c r="X73" t="str">
        <f t="shared" si="10"/>
        <v>012-001</v>
      </c>
      <c r="Y73" t="str">
        <f t="shared" si="11"/>
        <v>015-003</v>
      </c>
    </row>
    <row r="74" spans="1:25" x14ac:dyDescent="0.35">
      <c r="A74">
        <v>64</v>
      </c>
      <c r="B74" t="s">
        <v>332</v>
      </c>
      <c r="C74">
        <v>7</v>
      </c>
      <c r="D74">
        <v>43</v>
      </c>
      <c r="E74" t="s">
        <v>68</v>
      </c>
      <c r="F74" t="s">
        <v>333</v>
      </c>
      <c r="G74">
        <v>50</v>
      </c>
      <c r="H74">
        <v>18</v>
      </c>
      <c r="I74">
        <v>0</v>
      </c>
      <c r="J74">
        <v>11</v>
      </c>
      <c r="K74">
        <v>206</v>
      </c>
      <c r="L74" s="7">
        <v>0.38349514563106796</v>
      </c>
      <c r="M74" s="8">
        <f t="shared" si="12"/>
        <v>-1.1537701225614183</v>
      </c>
      <c r="N74">
        <f t="shared" si="12"/>
        <v>-0.78507798648576743</v>
      </c>
      <c r="O74">
        <f t="shared" si="12"/>
        <v>-0.73611481588502581</v>
      </c>
      <c r="P74">
        <f t="shared" si="12"/>
        <v>-0.24924525251265239</v>
      </c>
      <c r="Q74">
        <f t="shared" si="12"/>
        <v>-1.5641584089441196</v>
      </c>
      <c r="R74" s="9">
        <f t="shared" si="12"/>
        <v>1.2830463161446772</v>
      </c>
      <c r="S74">
        <f t="shared" si="5"/>
        <v>26.585176472348504</v>
      </c>
      <c r="T74">
        <f t="shared" si="6"/>
        <v>6.8033908378324677</v>
      </c>
      <c r="U74">
        <f t="shared" si="7"/>
        <v>5.097985526248813</v>
      </c>
      <c r="V74" s="8">
        <f t="shared" si="8"/>
        <v>5.097985526248813</v>
      </c>
      <c r="W74">
        <f t="shared" si="9"/>
        <v>3</v>
      </c>
      <c r="X74" t="str">
        <f t="shared" si="10"/>
        <v>012-002</v>
      </c>
      <c r="Y74" t="str">
        <f t="shared" si="11"/>
        <v>026-011</v>
      </c>
    </row>
    <row r="75" spans="1:25" x14ac:dyDescent="0.35">
      <c r="A75">
        <v>65</v>
      </c>
      <c r="B75" t="s">
        <v>332</v>
      </c>
      <c r="C75">
        <v>7</v>
      </c>
      <c r="D75">
        <v>43</v>
      </c>
      <c r="E75" t="s">
        <v>69</v>
      </c>
      <c r="F75" t="s">
        <v>333</v>
      </c>
      <c r="G75">
        <v>203</v>
      </c>
      <c r="H75">
        <v>27</v>
      </c>
      <c r="I75">
        <v>2</v>
      </c>
      <c r="J75">
        <v>15</v>
      </c>
      <c r="K75">
        <v>551</v>
      </c>
      <c r="L75" s="7">
        <v>0.44827586206896552</v>
      </c>
      <c r="M75" s="8">
        <f t="shared" si="12"/>
        <v>6.5303679654099153E-2</v>
      </c>
      <c r="N75">
        <f t="shared" si="12"/>
        <v>-0.65994649456294319</v>
      </c>
      <c r="O75">
        <f t="shared" si="12"/>
        <v>-0.57117160203039474</v>
      </c>
      <c r="P75">
        <f t="shared" si="12"/>
        <v>4.1786679415336217E-2</v>
      </c>
      <c r="Q75">
        <f t="shared" si="12"/>
        <v>-0.97774543656143942</v>
      </c>
      <c r="R75" s="9">
        <f t="shared" si="12"/>
        <v>1.9388169365616137</v>
      </c>
      <c r="S75">
        <f t="shared" si="5"/>
        <v>19.024108124179602</v>
      </c>
      <c r="T75">
        <f t="shared" si="6"/>
        <v>4.580215447221474</v>
      </c>
      <c r="U75">
        <f t="shared" si="7"/>
        <v>8.5340684236018625</v>
      </c>
      <c r="V75" s="8">
        <f t="shared" si="8"/>
        <v>4.580215447221474</v>
      </c>
      <c r="W75">
        <f t="shared" si="9"/>
        <v>2</v>
      </c>
      <c r="X75" t="str">
        <f t="shared" si="10"/>
        <v>012-003</v>
      </c>
      <c r="Y75" t="str">
        <f t="shared" si="11"/>
        <v>003-003</v>
      </c>
    </row>
    <row r="76" spans="1:25" x14ac:dyDescent="0.35">
      <c r="A76">
        <v>66</v>
      </c>
      <c r="B76" t="s">
        <v>332</v>
      </c>
      <c r="C76">
        <v>7</v>
      </c>
      <c r="D76">
        <v>43</v>
      </c>
      <c r="E76" t="s">
        <v>70</v>
      </c>
      <c r="F76" t="s">
        <v>333</v>
      </c>
      <c r="G76">
        <v>243</v>
      </c>
      <c r="H76">
        <v>57</v>
      </c>
      <c r="I76">
        <v>19</v>
      </c>
      <c r="J76">
        <v>22</v>
      </c>
      <c r="K76">
        <v>1097</v>
      </c>
      <c r="L76" s="7">
        <v>0.31084776663628078</v>
      </c>
      <c r="M76" s="8">
        <f t="shared" si="12"/>
        <v>0.38401578480848281</v>
      </c>
      <c r="N76">
        <f t="shared" si="12"/>
        <v>-0.24284152148686233</v>
      </c>
      <c r="O76">
        <f t="shared" si="12"/>
        <v>0.83084571573396937</v>
      </c>
      <c r="P76">
        <f t="shared" si="12"/>
        <v>0.5510925602893163</v>
      </c>
      <c r="Q76">
        <f t="shared" si="12"/>
        <v>-4.9683167225371722E-2</v>
      </c>
      <c r="R76" s="9">
        <f t="shared" si="12"/>
        <v>0.54764202587650301</v>
      </c>
      <c r="S76">
        <f t="shared" ref="S76:S139" si="13">SUMXMY2($G$3:$L$3,$M76:$R76)</f>
        <v>6.6120916725049934</v>
      </c>
      <c r="T76">
        <f t="shared" ref="T76:T139" si="14">SUMXMY2($G$4:$L$4,$M76:$R76)</f>
        <v>1.0191556021845747</v>
      </c>
      <c r="U76">
        <f t="shared" ref="U76:U139" si="15">SUMXMY2($G$5:$L$5,$M76:$R76)</f>
        <v>7.3317468191630955</v>
      </c>
      <c r="V76" s="8">
        <f t="shared" ref="V76:V139" si="16">MIN(S76:U76)</f>
        <v>1.0191556021845747</v>
      </c>
      <c r="W76">
        <f t="shared" ref="W76:W139" si="17">MATCH(V76,S76:U76,0)</f>
        <v>2</v>
      </c>
      <c r="X76" t="str">
        <f t="shared" ref="X76:X139" si="18">E76</f>
        <v>012-004</v>
      </c>
      <c r="Y76" t="str">
        <f t="shared" ref="Y76:Y139" si="19">VLOOKUP(W76,$D$3:$F$5,3)</f>
        <v>003-003</v>
      </c>
    </row>
    <row r="77" spans="1:25" x14ac:dyDescent="0.35">
      <c r="A77">
        <v>67</v>
      </c>
      <c r="B77" t="s">
        <v>332</v>
      </c>
      <c r="C77">
        <v>7</v>
      </c>
      <c r="D77">
        <v>43</v>
      </c>
      <c r="E77" t="s">
        <v>71</v>
      </c>
      <c r="F77" t="s">
        <v>333</v>
      </c>
      <c r="G77">
        <v>300</v>
      </c>
      <c r="H77">
        <v>52</v>
      </c>
      <c r="I77">
        <v>17</v>
      </c>
      <c r="J77">
        <v>29</v>
      </c>
      <c r="K77">
        <v>851</v>
      </c>
      <c r="L77" s="7">
        <v>0.46768507638072854</v>
      </c>
      <c r="M77" s="8">
        <f t="shared" si="12"/>
        <v>0.83818053465347953</v>
      </c>
      <c r="N77">
        <f t="shared" si="12"/>
        <v>-0.31235901699954249</v>
      </c>
      <c r="O77">
        <f t="shared" si="12"/>
        <v>0.6659025018793383</v>
      </c>
      <c r="P77">
        <f t="shared" si="12"/>
        <v>1.0603984411632963</v>
      </c>
      <c r="Q77">
        <f t="shared" si="12"/>
        <v>-0.46782111275041321</v>
      </c>
      <c r="R77" s="9">
        <f t="shared" si="12"/>
        <v>2.1352950431789104</v>
      </c>
      <c r="S77">
        <f t="shared" si="13"/>
        <v>11.417374470102443</v>
      </c>
      <c r="T77">
        <f t="shared" si="14"/>
        <v>5.6246615998663625</v>
      </c>
      <c r="U77">
        <f t="shared" si="15"/>
        <v>15.841790056496755</v>
      </c>
      <c r="V77" s="8">
        <f t="shared" si="16"/>
        <v>5.6246615998663625</v>
      </c>
      <c r="W77">
        <f t="shared" si="17"/>
        <v>2</v>
      </c>
      <c r="X77" t="str">
        <f t="shared" si="18"/>
        <v>012-005</v>
      </c>
      <c r="Y77" t="str">
        <f t="shared" si="19"/>
        <v>003-003</v>
      </c>
    </row>
    <row r="78" spans="1:25" x14ac:dyDescent="0.35">
      <c r="A78">
        <v>68</v>
      </c>
      <c r="B78" t="s">
        <v>332</v>
      </c>
      <c r="C78">
        <v>7</v>
      </c>
      <c r="D78">
        <v>43</v>
      </c>
      <c r="E78" t="s">
        <v>72</v>
      </c>
      <c r="F78" t="s">
        <v>333</v>
      </c>
      <c r="G78">
        <v>178</v>
      </c>
      <c r="H78">
        <v>36</v>
      </c>
      <c r="I78">
        <v>9</v>
      </c>
      <c r="J78">
        <v>16</v>
      </c>
      <c r="K78">
        <v>600</v>
      </c>
      <c r="L78" s="7">
        <v>0.39833333333333332</v>
      </c>
      <c r="M78" s="8">
        <f t="shared" si="12"/>
        <v>-0.13389138606739065</v>
      </c>
      <c r="N78">
        <f t="shared" si="12"/>
        <v>-0.53481500264011894</v>
      </c>
      <c r="O78">
        <f t="shared" si="12"/>
        <v>6.1296464608140118E-3</v>
      </c>
      <c r="P78">
        <f t="shared" si="12"/>
        <v>0.11454466239733337</v>
      </c>
      <c r="Q78">
        <f t="shared" si="12"/>
        <v>-0.89445779700563843</v>
      </c>
      <c r="R78" s="9">
        <f t="shared" si="12"/>
        <v>1.4332522430072747</v>
      </c>
      <c r="S78">
        <f t="shared" si="13"/>
        <v>15.383562095448308</v>
      </c>
      <c r="T78">
        <f t="shared" si="14"/>
        <v>2.6473512301611741</v>
      </c>
      <c r="U78">
        <f t="shared" si="15"/>
        <v>6.2371390078781861</v>
      </c>
      <c r="V78" s="8">
        <f t="shared" si="16"/>
        <v>2.6473512301611741</v>
      </c>
      <c r="W78">
        <f t="shared" si="17"/>
        <v>2</v>
      </c>
      <c r="X78" t="str">
        <f t="shared" si="18"/>
        <v>012-006</v>
      </c>
      <c r="Y78" t="str">
        <f t="shared" si="19"/>
        <v>003-003</v>
      </c>
    </row>
    <row r="79" spans="1:25" x14ac:dyDescent="0.35">
      <c r="A79">
        <v>69</v>
      </c>
      <c r="B79" t="s">
        <v>332</v>
      </c>
      <c r="C79">
        <v>7</v>
      </c>
      <c r="D79">
        <v>43</v>
      </c>
      <c r="E79" t="s">
        <v>73</v>
      </c>
      <c r="F79" t="s">
        <v>333</v>
      </c>
      <c r="G79">
        <v>304</v>
      </c>
      <c r="H79">
        <v>56</v>
      </c>
      <c r="I79">
        <v>7</v>
      </c>
      <c r="J79">
        <v>32</v>
      </c>
      <c r="K79">
        <v>1163</v>
      </c>
      <c r="L79" s="7">
        <v>0.34307824591573516</v>
      </c>
      <c r="M79" s="8">
        <f t="shared" si="12"/>
        <v>0.87005174516891792</v>
      </c>
      <c r="N79">
        <f t="shared" si="12"/>
        <v>-0.25674502058939835</v>
      </c>
      <c r="O79">
        <f t="shared" si="12"/>
        <v>-0.15881356739381705</v>
      </c>
      <c r="P79">
        <f t="shared" si="12"/>
        <v>1.2786723901092876</v>
      </c>
      <c r="Q79">
        <f t="shared" si="12"/>
        <v>6.2500184013054044E-2</v>
      </c>
      <c r="R79" s="9">
        <f t="shared" si="12"/>
        <v>0.87390889286438178</v>
      </c>
      <c r="S79">
        <f t="shared" si="13"/>
        <v>7.4252722329394469</v>
      </c>
      <c r="T79">
        <f t="shared" si="14"/>
        <v>2.1530792320153465</v>
      </c>
      <c r="U79">
        <f t="shared" si="15"/>
        <v>10.24166782246489</v>
      </c>
      <c r="V79" s="8">
        <f t="shared" si="16"/>
        <v>2.1530792320153465</v>
      </c>
      <c r="W79">
        <f t="shared" si="17"/>
        <v>2</v>
      </c>
      <c r="X79" t="str">
        <f t="shared" si="18"/>
        <v>012-007</v>
      </c>
      <c r="Y79" t="str">
        <f t="shared" si="19"/>
        <v>003-003</v>
      </c>
    </row>
    <row r="80" spans="1:25" x14ac:dyDescent="0.35">
      <c r="A80">
        <v>70</v>
      </c>
      <c r="B80" t="s">
        <v>332</v>
      </c>
      <c r="C80">
        <v>7</v>
      </c>
      <c r="D80">
        <v>43</v>
      </c>
      <c r="E80" t="s">
        <v>74</v>
      </c>
      <c r="F80" t="s">
        <v>333</v>
      </c>
      <c r="G80">
        <v>368</v>
      </c>
      <c r="H80">
        <v>53</v>
      </c>
      <c r="I80">
        <v>42</v>
      </c>
      <c r="J80">
        <v>38</v>
      </c>
      <c r="K80">
        <v>1040</v>
      </c>
      <c r="L80" s="7">
        <v>0.48173076923076924</v>
      </c>
      <c r="M80" s="8">
        <f t="shared" si="12"/>
        <v>1.3799911134159317</v>
      </c>
      <c r="N80">
        <f t="shared" si="12"/>
        <v>-0.29845551789700642</v>
      </c>
      <c r="O80">
        <f t="shared" si="12"/>
        <v>2.7276926750622263</v>
      </c>
      <c r="P80">
        <f t="shared" si="12"/>
        <v>1.7152202880012706</v>
      </c>
      <c r="Q80">
        <f t="shared" si="12"/>
        <v>-0.14656878874946669</v>
      </c>
      <c r="R80" s="9">
        <f t="shared" si="12"/>
        <v>2.2774786005850234</v>
      </c>
      <c r="S80">
        <f t="shared" si="13"/>
        <v>13.667635840215578</v>
      </c>
      <c r="T80">
        <f t="shared" si="14"/>
        <v>15.470511769303688</v>
      </c>
      <c r="U80">
        <f t="shared" si="15"/>
        <v>31.484495332106242</v>
      </c>
      <c r="V80" s="8">
        <f t="shared" si="16"/>
        <v>13.667635840215578</v>
      </c>
      <c r="W80">
        <f t="shared" si="17"/>
        <v>1</v>
      </c>
      <c r="X80" t="str">
        <f t="shared" si="18"/>
        <v>012-008</v>
      </c>
      <c r="Y80" t="str">
        <f t="shared" si="19"/>
        <v>015-003</v>
      </c>
    </row>
    <row r="81" spans="1:25" x14ac:dyDescent="0.35">
      <c r="A81">
        <v>71</v>
      </c>
      <c r="B81" t="s">
        <v>332</v>
      </c>
      <c r="C81">
        <v>7</v>
      </c>
      <c r="D81">
        <v>43</v>
      </c>
      <c r="E81" t="s">
        <v>75</v>
      </c>
      <c r="F81" t="s">
        <v>333</v>
      </c>
      <c r="G81">
        <v>304</v>
      </c>
      <c r="H81">
        <v>55</v>
      </c>
      <c r="I81">
        <v>14</v>
      </c>
      <c r="J81">
        <v>19</v>
      </c>
      <c r="K81">
        <v>1288</v>
      </c>
      <c r="L81" s="7">
        <v>0.30434782608695654</v>
      </c>
      <c r="M81" s="8">
        <f t="shared" si="12"/>
        <v>0.87005174516891792</v>
      </c>
      <c r="N81">
        <f t="shared" si="12"/>
        <v>-0.27064851969193437</v>
      </c>
      <c r="O81">
        <f t="shared" si="12"/>
        <v>0.41848768109739165</v>
      </c>
      <c r="P81">
        <f t="shared" si="12"/>
        <v>0.3328186113433248</v>
      </c>
      <c r="Q81">
        <f t="shared" si="12"/>
        <v>0.27496865226764827</v>
      </c>
      <c r="R81" s="9">
        <f t="shared" si="12"/>
        <v>0.48184358644754427</v>
      </c>
      <c r="S81">
        <f t="shared" si="13"/>
        <v>5.732165557393297</v>
      </c>
      <c r="T81">
        <f t="shared" si="14"/>
        <v>0.66405912812422796</v>
      </c>
      <c r="U81">
        <f t="shared" si="15"/>
        <v>7.6073512830283132</v>
      </c>
      <c r="V81" s="8">
        <f t="shared" si="16"/>
        <v>0.66405912812422796</v>
      </c>
      <c r="W81">
        <f t="shared" si="17"/>
        <v>2</v>
      </c>
      <c r="X81" t="str">
        <f t="shared" si="18"/>
        <v>012-009</v>
      </c>
      <c r="Y81" t="str">
        <f t="shared" si="19"/>
        <v>003-003</v>
      </c>
    </row>
    <row r="82" spans="1:25" x14ac:dyDescent="0.35">
      <c r="A82">
        <v>72</v>
      </c>
      <c r="B82" t="s">
        <v>332</v>
      </c>
      <c r="C82">
        <v>7</v>
      </c>
      <c r="D82">
        <v>43</v>
      </c>
      <c r="E82" t="s">
        <v>76</v>
      </c>
      <c r="F82" t="s">
        <v>333</v>
      </c>
      <c r="G82">
        <v>217</v>
      </c>
      <c r="H82">
        <v>49</v>
      </c>
      <c r="I82">
        <v>21</v>
      </c>
      <c r="J82">
        <v>26</v>
      </c>
      <c r="K82">
        <v>1249</v>
      </c>
      <c r="L82" s="7">
        <v>0.25060048038430743</v>
      </c>
      <c r="M82" s="8">
        <f t="shared" si="12"/>
        <v>0.17685291645813345</v>
      </c>
      <c r="N82">
        <f t="shared" si="12"/>
        <v>-0.35406951430715056</v>
      </c>
      <c r="O82">
        <f t="shared" si="12"/>
        <v>0.99578892958860044</v>
      </c>
      <c r="P82">
        <f t="shared" si="12"/>
        <v>0.8421244922173049</v>
      </c>
      <c r="Q82">
        <f t="shared" si="12"/>
        <v>0.20867849017221488</v>
      </c>
      <c r="R82" s="9">
        <f t="shared" si="12"/>
        <v>-6.2237000728093073E-2</v>
      </c>
      <c r="S82">
        <f t="shared" si="13"/>
        <v>6.3127047219706451</v>
      </c>
      <c r="T82">
        <f t="shared" si="14"/>
        <v>1.6323897127416855</v>
      </c>
      <c r="U82">
        <f t="shared" si="15"/>
        <v>7.3974644531557896</v>
      </c>
      <c r="V82" s="8">
        <f t="shared" si="16"/>
        <v>1.6323897127416855</v>
      </c>
      <c r="W82">
        <f t="shared" si="17"/>
        <v>2</v>
      </c>
      <c r="X82" t="str">
        <f t="shared" si="18"/>
        <v>012-010</v>
      </c>
      <c r="Y82" t="str">
        <f t="shared" si="19"/>
        <v>003-003</v>
      </c>
    </row>
    <row r="83" spans="1:25" x14ac:dyDescent="0.35">
      <c r="A83">
        <v>73</v>
      </c>
      <c r="B83" t="s">
        <v>332</v>
      </c>
      <c r="C83">
        <v>7</v>
      </c>
      <c r="D83">
        <v>43</v>
      </c>
      <c r="E83" t="s">
        <v>77</v>
      </c>
      <c r="F83" t="s">
        <v>333</v>
      </c>
      <c r="G83">
        <v>131</v>
      </c>
      <c r="H83">
        <v>14</v>
      </c>
      <c r="I83">
        <v>4</v>
      </c>
      <c r="J83">
        <v>21</v>
      </c>
      <c r="K83">
        <v>815</v>
      </c>
      <c r="L83" s="7">
        <v>0.20858895705521471</v>
      </c>
      <c r="M83" s="8">
        <f t="shared" si="12"/>
        <v>-0.50837810962379149</v>
      </c>
      <c r="N83">
        <f t="shared" si="12"/>
        <v>-0.84069198289591163</v>
      </c>
      <c r="O83">
        <f t="shared" si="12"/>
        <v>-0.40622838817576368</v>
      </c>
      <c r="P83">
        <f t="shared" si="12"/>
        <v>0.4783345773073191</v>
      </c>
      <c r="Q83">
        <f t="shared" si="12"/>
        <v>-0.52901203160773635</v>
      </c>
      <c r="R83" s="9">
        <f t="shared" si="12"/>
        <v>-0.48751668630536876</v>
      </c>
      <c r="S83">
        <f t="shared" si="13"/>
        <v>15.627669925528187</v>
      </c>
      <c r="T83">
        <f t="shared" si="14"/>
        <v>2.012539005056202</v>
      </c>
      <c r="U83">
        <f t="shared" si="15"/>
        <v>1.8134968295075942</v>
      </c>
      <c r="V83" s="8">
        <f t="shared" si="16"/>
        <v>1.8134968295075942</v>
      </c>
      <c r="W83">
        <f t="shared" si="17"/>
        <v>3</v>
      </c>
      <c r="X83" t="str">
        <f t="shared" si="18"/>
        <v>012-011</v>
      </c>
      <c r="Y83" t="str">
        <f t="shared" si="19"/>
        <v>026-011</v>
      </c>
    </row>
    <row r="84" spans="1:25" x14ac:dyDescent="0.35">
      <c r="A84">
        <v>74</v>
      </c>
      <c r="B84" t="s">
        <v>332</v>
      </c>
      <c r="C84">
        <v>7</v>
      </c>
      <c r="D84">
        <v>45</v>
      </c>
      <c r="E84" t="s">
        <v>78</v>
      </c>
      <c r="F84" t="s">
        <v>333</v>
      </c>
      <c r="G84">
        <v>239</v>
      </c>
      <c r="H84">
        <v>37</v>
      </c>
      <c r="I84">
        <v>8</v>
      </c>
      <c r="J84">
        <v>32</v>
      </c>
      <c r="K84">
        <v>1136</v>
      </c>
      <c r="L84" s="7">
        <v>0.27816901408450706</v>
      </c>
      <c r="M84" s="8">
        <f t="shared" si="12"/>
        <v>0.35214457429304447</v>
      </c>
      <c r="N84">
        <f t="shared" si="12"/>
        <v>-0.52091150353758287</v>
      </c>
      <c r="O84">
        <f t="shared" si="12"/>
        <v>-7.6341960466501518E-2</v>
      </c>
      <c r="P84">
        <f t="shared" si="12"/>
        <v>1.2786723901092876</v>
      </c>
      <c r="Q84">
        <f t="shared" si="12"/>
        <v>1.6606994870061686E-2</v>
      </c>
      <c r="R84" s="9">
        <f t="shared" si="12"/>
        <v>0.21683732019110091</v>
      </c>
      <c r="S84">
        <f t="shared" si="13"/>
        <v>8.5002626197048397</v>
      </c>
      <c r="T84">
        <f t="shared" si="14"/>
        <v>1.3960225757978757</v>
      </c>
      <c r="U84">
        <f t="shared" si="15"/>
        <v>7.0699956330044591</v>
      </c>
      <c r="V84" s="8">
        <f t="shared" si="16"/>
        <v>1.3960225757978757</v>
      </c>
      <c r="W84">
        <f t="shared" si="17"/>
        <v>2</v>
      </c>
      <c r="X84" t="str">
        <f t="shared" si="18"/>
        <v>012-012</v>
      </c>
      <c r="Y84" t="str">
        <f t="shared" si="19"/>
        <v>003-003</v>
      </c>
    </row>
    <row r="85" spans="1:25" x14ac:dyDescent="0.35">
      <c r="A85">
        <v>75</v>
      </c>
      <c r="B85" t="s">
        <v>332</v>
      </c>
      <c r="C85">
        <v>3</v>
      </c>
      <c r="D85">
        <v>41</v>
      </c>
      <c r="E85" t="s">
        <v>79</v>
      </c>
      <c r="F85" t="s">
        <v>333</v>
      </c>
      <c r="G85">
        <v>330</v>
      </c>
      <c r="H85">
        <v>50</v>
      </c>
      <c r="I85">
        <v>62</v>
      </c>
      <c r="J85">
        <v>16</v>
      </c>
      <c r="K85">
        <v>992</v>
      </c>
      <c r="L85" s="7">
        <v>0.46169354838709675</v>
      </c>
      <c r="M85" s="8">
        <f t="shared" si="12"/>
        <v>1.0772146135192673</v>
      </c>
      <c r="N85">
        <f t="shared" si="12"/>
        <v>-0.34016601520461454</v>
      </c>
      <c r="O85">
        <f t="shared" si="12"/>
        <v>4.3771248136085372</v>
      </c>
      <c r="P85">
        <f t="shared" si="12"/>
        <v>0.11454466239733337</v>
      </c>
      <c r="Q85">
        <f t="shared" si="12"/>
        <v>-0.22815668055923088</v>
      </c>
      <c r="R85" s="9">
        <f t="shared" si="12"/>
        <v>2.0746432281685596</v>
      </c>
      <c r="S85">
        <f t="shared" si="13"/>
        <v>21.69066718134696</v>
      </c>
      <c r="T85">
        <f t="shared" si="14"/>
        <v>23.289650981848226</v>
      </c>
      <c r="U85">
        <f t="shared" si="15"/>
        <v>37.70077712909935</v>
      </c>
      <c r="V85" s="8">
        <f t="shared" si="16"/>
        <v>21.69066718134696</v>
      </c>
      <c r="W85">
        <f t="shared" si="17"/>
        <v>1</v>
      </c>
      <c r="X85" t="str">
        <f t="shared" si="18"/>
        <v>013-001</v>
      </c>
      <c r="Y85" t="str">
        <f t="shared" si="19"/>
        <v>015-003</v>
      </c>
    </row>
    <row r="86" spans="1:25" x14ac:dyDescent="0.35">
      <c r="A86">
        <v>76</v>
      </c>
      <c r="B86" t="s">
        <v>332</v>
      </c>
      <c r="C86">
        <v>3</v>
      </c>
      <c r="D86">
        <v>40</v>
      </c>
      <c r="E86" t="s">
        <v>80</v>
      </c>
      <c r="F86" t="s">
        <v>333</v>
      </c>
      <c r="G86">
        <v>271</v>
      </c>
      <c r="H86">
        <v>42</v>
      </c>
      <c r="I86">
        <v>16</v>
      </c>
      <c r="J86">
        <v>23</v>
      </c>
      <c r="K86">
        <v>916</v>
      </c>
      <c r="L86" s="7">
        <v>0.38427947598253276</v>
      </c>
      <c r="M86" s="8">
        <f t="shared" si="12"/>
        <v>0.60711425841655142</v>
      </c>
      <c r="N86">
        <f t="shared" si="12"/>
        <v>-0.45139400802490276</v>
      </c>
      <c r="O86">
        <f t="shared" si="12"/>
        <v>0.58343089495202272</v>
      </c>
      <c r="P86">
        <f t="shared" si="12"/>
        <v>0.6238505432713134</v>
      </c>
      <c r="Q86">
        <f t="shared" si="12"/>
        <v>-0.35733750925802421</v>
      </c>
      <c r="R86" s="9">
        <f t="shared" si="12"/>
        <v>1.290986036936203</v>
      </c>
      <c r="S86">
        <f t="shared" si="13"/>
        <v>9.3450752766125262</v>
      </c>
      <c r="T86">
        <f t="shared" si="14"/>
        <v>2.0432058584625761</v>
      </c>
      <c r="U86">
        <f t="shared" si="15"/>
        <v>9.5369142649040892</v>
      </c>
      <c r="V86" s="8">
        <f t="shared" si="16"/>
        <v>2.0432058584625761</v>
      </c>
      <c r="W86">
        <f t="shared" si="17"/>
        <v>2</v>
      </c>
      <c r="X86" t="str">
        <f t="shared" si="18"/>
        <v>013-002</v>
      </c>
      <c r="Y86" t="str">
        <f t="shared" si="19"/>
        <v>003-003</v>
      </c>
    </row>
    <row r="87" spans="1:25" x14ac:dyDescent="0.35">
      <c r="A87">
        <v>77</v>
      </c>
      <c r="B87" t="s">
        <v>332</v>
      </c>
      <c r="C87">
        <v>3</v>
      </c>
      <c r="D87">
        <v>40</v>
      </c>
      <c r="E87" t="s">
        <v>81</v>
      </c>
      <c r="F87" t="s">
        <v>333</v>
      </c>
      <c r="G87">
        <v>469</v>
      </c>
      <c r="H87">
        <v>46</v>
      </c>
      <c r="I87">
        <v>14</v>
      </c>
      <c r="J87">
        <v>41</v>
      </c>
      <c r="K87">
        <v>1536</v>
      </c>
      <c r="L87" s="7">
        <v>0.37109375</v>
      </c>
      <c r="M87" s="8">
        <f t="shared" si="12"/>
        <v>2.1847391789307506</v>
      </c>
      <c r="N87">
        <f t="shared" si="12"/>
        <v>-0.39578001161475868</v>
      </c>
      <c r="O87">
        <f t="shared" si="12"/>
        <v>0.41848768109739165</v>
      </c>
      <c r="P87">
        <f t="shared" si="12"/>
        <v>1.9334942369472621</v>
      </c>
      <c r="Q87">
        <f t="shared" si="12"/>
        <v>0.69650609328476332</v>
      </c>
      <c r="R87" s="9">
        <f t="shared" si="12"/>
        <v>1.1575078634352578</v>
      </c>
      <c r="S87">
        <f t="shared" si="13"/>
        <v>7.3517468022367201</v>
      </c>
      <c r="T87">
        <f t="shared" si="14"/>
        <v>8.311763795036617</v>
      </c>
      <c r="U87">
        <f t="shared" si="15"/>
        <v>22.79323082753638</v>
      </c>
      <c r="V87" s="8">
        <f t="shared" si="16"/>
        <v>7.3517468022367201</v>
      </c>
      <c r="W87">
        <f t="shared" si="17"/>
        <v>1</v>
      </c>
      <c r="X87" t="str">
        <f t="shared" si="18"/>
        <v>013-003</v>
      </c>
      <c r="Y87" t="str">
        <f t="shared" si="19"/>
        <v>015-003</v>
      </c>
    </row>
    <row r="88" spans="1:25" x14ac:dyDescent="0.35">
      <c r="A88">
        <v>78</v>
      </c>
      <c r="B88" t="s">
        <v>332</v>
      </c>
      <c r="C88">
        <v>3</v>
      </c>
      <c r="D88">
        <v>40</v>
      </c>
      <c r="E88" t="s">
        <v>82</v>
      </c>
      <c r="F88" t="s">
        <v>333</v>
      </c>
      <c r="G88">
        <v>225</v>
      </c>
      <c r="H88">
        <v>38</v>
      </c>
      <c r="I88">
        <v>9</v>
      </c>
      <c r="J88">
        <v>2</v>
      </c>
      <c r="K88">
        <v>812</v>
      </c>
      <c r="L88" s="7">
        <v>0.33743842364532017</v>
      </c>
      <c r="M88" s="8">
        <f t="shared" si="12"/>
        <v>0.24059533748901016</v>
      </c>
      <c r="N88">
        <f t="shared" si="12"/>
        <v>-0.5070080044350469</v>
      </c>
      <c r="O88">
        <f t="shared" si="12"/>
        <v>6.1296464608140118E-3</v>
      </c>
      <c r="P88">
        <f t="shared" si="12"/>
        <v>-0.90406709935062679</v>
      </c>
      <c r="Q88">
        <f t="shared" si="12"/>
        <v>-0.53411127484584664</v>
      </c>
      <c r="R88" s="9">
        <f t="shared" si="12"/>
        <v>0.81681737006751964</v>
      </c>
      <c r="S88">
        <f t="shared" si="13"/>
        <v>14.404426741842045</v>
      </c>
      <c r="T88">
        <f t="shared" si="14"/>
        <v>1.7768795687148082</v>
      </c>
      <c r="U88">
        <f t="shared" si="15"/>
        <v>4.0753257631169237</v>
      </c>
      <c r="V88" s="8">
        <f t="shared" si="16"/>
        <v>1.7768795687148082</v>
      </c>
      <c r="W88">
        <f t="shared" si="17"/>
        <v>2</v>
      </c>
      <c r="X88" t="str">
        <f t="shared" si="18"/>
        <v>013-004</v>
      </c>
      <c r="Y88" t="str">
        <f t="shared" si="19"/>
        <v>003-003</v>
      </c>
    </row>
    <row r="89" spans="1:25" x14ac:dyDescent="0.35">
      <c r="A89">
        <v>79</v>
      </c>
      <c r="B89" t="s">
        <v>332</v>
      </c>
      <c r="C89">
        <v>3</v>
      </c>
      <c r="D89">
        <v>40</v>
      </c>
      <c r="E89" t="s">
        <v>83</v>
      </c>
      <c r="F89" t="s">
        <v>333</v>
      </c>
      <c r="G89">
        <v>176</v>
      </c>
      <c r="H89">
        <v>26</v>
      </c>
      <c r="I89">
        <v>6</v>
      </c>
      <c r="J89">
        <v>19</v>
      </c>
      <c r="K89">
        <v>639</v>
      </c>
      <c r="L89" s="7">
        <v>0.35524256651017216</v>
      </c>
      <c r="M89" s="8">
        <f t="shared" si="12"/>
        <v>-0.14982699132510982</v>
      </c>
      <c r="N89">
        <f t="shared" si="12"/>
        <v>-0.67384999366547926</v>
      </c>
      <c r="O89">
        <f t="shared" si="12"/>
        <v>-0.24128517432113258</v>
      </c>
      <c r="P89">
        <f t="shared" si="12"/>
        <v>0.3328186113433248</v>
      </c>
      <c r="Q89">
        <f t="shared" si="12"/>
        <v>-0.82816763491020506</v>
      </c>
      <c r="R89" s="9">
        <f t="shared" si="12"/>
        <v>0.99704745171023335</v>
      </c>
      <c r="S89">
        <f t="shared" si="13"/>
        <v>15.03545798801826</v>
      </c>
      <c r="T89">
        <f t="shared" si="14"/>
        <v>1.8288360212128243</v>
      </c>
      <c r="U89">
        <f t="shared" si="15"/>
        <v>4.7076305655004766</v>
      </c>
      <c r="V89" s="8">
        <f t="shared" si="16"/>
        <v>1.8288360212128243</v>
      </c>
      <c r="W89">
        <f t="shared" si="17"/>
        <v>2</v>
      </c>
      <c r="X89" t="str">
        <f t="shared" si="18"/>
        <v>013-005</v>
      </c>
      <c r="Y89" t="str">
        <f t="shared" si="19"/>
        <v>003-003</v>
      </c>
    </row>
    <row r="90" spans="1:25" x14ac:dyDescent="0.35">
      <c r="A90">
        <v>80</v>
      </c>
      <c r="B90" t="s">
        <v>332</v>
      </c>
      <c r="C90">
        <v>7</v>
      </c>
      <c r="D90">
        <v>40</v>
      </c>
      <c r="E90" t="s">
        <v>84</v>
      </c>
      <c r="F90" t="s">
        <v>333</v>
      </c>
      <c r="G90">
        <v>93</v>
      </c>
      <c r="H90">
        <v>14</v>
      </c>
      <c r="I90">
        <v>4</v>
      </c>
      <c r="J90">
        <v>5</v>
      </c>
      <c r="K90">
        <v>509</v>
      </c>
      <c r="L90" s="7">
        <v>0.22789783889980353</v>
      </c>
      <c r="M90" s="8">
        <f t="shared" si="12"/>
        <v>-0.81115460952045593</v>
      </c>
      <c r="N90">
        <f t="shared" si="12"/>
        <v>-0.84069198289591163</v>
      </c>
      <c r="O90">
        <f t="shared" si="12"/>
        <v>-0.40622838817576368</v>
      </c>
      <c r="P90">
        <f t="shared" si="12"/>
        <v>-0.68579315040463529</v>
      </c>
      <c r="Q90">
        <f t="shared" si="12"/>
        <v>-1.0491348418949831</v>
      </c>
      <c r="R90" s="9">
        <f t="shared" si="12"/>
        <v>-0.29205423817202619</v>
      </c>
      <c r="S90">
        <f t="shared" si="13"/>
        <v>21.572174199021415</v>
      </c>
      <c r="T90">
        <f t="shared" si="14"/>
        <v>3.736022384822316</v>
      </c>
      <c r="U90">
        <f t="shared" si="15"/>
        <v>0.54461938176571123</v>
      </c>
      <c r="V90" s="8">
        <f t="shared" si="16"/>
        <v>0.54461938176571123</v>
      </c>
      <c r="W90">
        <f t="shared" si="17"/>
        <v>3</v>
      </c>
      <c r="X90" t="str">
        <f t="shared" si="18"/>
        <v>013-006</v>
      </c>
      <c r="Y90" t="str">
        <f t="shared" si="19"/>
        <v>026-011</v>
      </c>
    </row>
    <row r="91" spans="1:25" x14ac:dyDescent="0.35">
      <c r="A91">
        <v>81</v>
      </c>
      <c r="B91" t="s">
        <v>332</v>
      </c>
      <c r="C91">
        <v>7</v>
      </c>
      <c r="D91">
        <v>40</v>
      </c>
      <c r="E91" t="s">
        <v>85</v>
      </c>
      <c r="F91" t="s">
        <v>333</v>
      </c>
      <c r="G91">
        <v>192</v>
      </c>
      <c r="H91">
        <v>45</v>
      </c>
      <c r="I91">
        <v>3</v>
      </c>
      <c r="J91">
        <v>15</v>
      </c>
      <c r="K91">
        <v>1229</v>
      </c>
      <c r="L91" s="7">
        <v>0.20748576078112285</v>
      </c>
      <c r="M91" s="8">
        <f t="shared" si="12"/>
        <v>-2.2342149263356363E-2</v>
      </c>
      <c r="N91">
        <f t="shared" si="12"/>
        <v>-0.4096835107172947</v>
      </c>
      <c r="O91">
        <f t="shared" si="12"/>
        <v>-0.48869999510307921</v>
      </c>
      <c r="P91">
        <f t="shared" si="12"/>
        <v>4.1786679415336217E-2</v>
      </c>
      <c r="Q91">
        <f t="shared" si="12"/>
        <v>0.17468353525147981</v>
      </c>
      <c r="R91" s="9">
        <f t="shared" si="12"/>
        <v>-0.49868426432677593</v>
      </c>
      <c r="S91">
        <f t="shared" si="13"/>
        <v>10.804119137212794</v>
      </c>
      <c r="T91">
        <f t="shared" si="14"/>
        <v>0.8746403073428779</v>
      </c>
      <c r="U91">
        <f t="shared" si="15"/>
        <v>2.0884138461972639</v>
      </c>
      <c r="V91" s="8">
        <f t="shared" si="16"/>
        <v>0.8746403073428779</v>
      </c>
      <c r="W91">
        <f t="shared" si="17"/>
        <v>2</v>
      </c>
      <c r="X91" t="str">
        <f t="shared" si="18"/>
        <v>013-007</v>
      </c>
      <c r="Y91" t="str">
        <f t="shared" si="19"/>
        <v>003-003</v>
      </c>
    </row>
    <row r="92" spans="1:25" x14ac:dyDescent="0.35">
      <c r="A92">
        <v>82</v>
      </c>
      <c r="B92" t="s">
        <v>332</v>
      </c>
      <c r="C92">
        <v>7</v>
      </c>
      <c r="D92">
        <v>40</v>
      </c>
      <c r="E92" t="s">
        <v>86</v>
      </c>
      <c r="F92" t="s">
        <v>333</v>
      </c>
      <c r="G92">
        <v>349</v>
      </c>
      <c r="H92">
        <v>75</v>
      </c>
      <c r="I92">
        <v>4</v>
      </c>
      <c r="J92">
        <v>19</v>
      </c>
      <c r="K92">
        <v>1471</v>
      </c>
      <c r="L92" s="7">
        <v>0.30387491502379332</v>
      </c>
      <c r="M92" s="8">
        <f t="shared" si="12"/>
        <v>1.2286028634675996</v>
      </c>
      <c r="N92">
        <f t="shared" si="12"/>
        <v>7.4214623587862041E-3</v>
      </c>
      <c r="O92">
        <f t="shared" si="12"/>
        <v>-0.40622838817576368</v>
      </c>
      <c r="P92">
        <f t="shared" si="12"/>
        <v>0.3328186113433248</v>
      </c>
      <c r="Q92">
        <f t="shared" si="12"/>
        <v>0.58602248979237426</v>
      </c>
      <c r="R92" s="9">
        <f t="shared" si="12"/>
        <v>0.47705634113219064</v>
      </c>
      <c r="S92">
        <f t="shared" si="13"/>
        <v>5.7782505194174663</v>
      </c>
      <c r="T92">
        <f t="shared" si="14"/>
        <v>1.5471307362969484</v>
      </c>
      <c r="U92">
        <f t="shared" si="15"/>
        <v>8.7464788959849606</v>
      </c>
      <c r="V92" s="8">
        <f t="shared" si="16"/>
        <v>1.5471307362969484</v>
      </c>
      <c r="W92">
        <f t="shared" si="17"/>
        <v>2</v>
      </c>
      <c r="X92" t="str">
        <f t="shared" si="18"/>
        <v>013-008</v>
      </c>
      <c r="Y92" t="str">
        <f t="shared" si="19"/>
        <v>003-003</v>
      </c>
    </row>
    <row r="93" spans="1:25" x14ac:dyDescent="0.35">
      <c r="A93">
        <v>83</v>
      </c>
      <c r="B93" t="s">
        <v>332</v>
      </c>
      <c r="C93">
        <v>7</v>
      </c>
      <c r="D93">
        <v>40</v>
      </c>
      <c r="E93" t="s">
        <v>87</v>
      </c>
      <c r="F93" t="s">
        <v>333</v>
      </c>
      <c r="G93">
        <v>147</v>
      </c>
      <c r="H93">
        <v>48</v>
      </c>
      <c r="I93">
        <v>4</v>
      </c>
      <c r="J93">
        <v>18</v>
      </c>
      <c r="K93">
        <v>973</v>
      </c>
      <c r="L93" s="7">
        <v>0.22302158273381295</v>
      </c>
      <c r="M93" s="8">
        <f t="shared" si="12"/>
        <v>-0.38089326756203801</v>
      </c>
      <c r="N93">
        <f t="shared" si="12"/>
        <v>-0.36797301340968658</v>
      </c>
      <c r="O93">
        <f t="shared" si="12"/>
        <v>-0.40622838817576368</v>
      </c>
      <c r="P93">
        <f t="shared" si="12"/>
        <v>0.26006062836132765</v>
      </c>
      <c r="Q93">
        <f t="shared" si="12"/>
        <v>-0.26045188773392924</v>
      </c>
      <c r="R93" s="9">
        <f t="shared" si="12"/>
        <v>-0.34141623518465652</v>
      </c>
      <c r="S93">
        <f t="shared" si="13"/>
        <v>12.297292979195714</v>
      </c>
      <c r="T93">
        <f t="shared" si="14"/>
        <v>1.0577324874529468</v>
      </c>
      <c r="U93">
        <f t="shared" si="15"/>
        <v>1.5233726341002791</v>
      </c>
      <c r="V93" s="8">
        <f t="shared" si="16"/>
        <v>1.0577324874529468</v>
      </c>
      <c r="W93">
        <f t="shared" si="17"/>
        <v>2</v>
      </c>
      <c r="X93" t="str">
        <f t="shared" si="18"/>
        <v>013-009</v>
      </c>
      <c r="Y93" t="str">
        <f t="shared" si="19"/>
        <v>003-003</v>
      </c>
    </row>
    <row r="94" spans="1:25" x14ac:dyDescent="0.35">
      <c r="A94">
        <v>84</v>
      </c>
      <c r="B94" t="s">
        <v>332</v>
      </c>
      <c r="C94">
        <v>7</v>
      </c>
      <c r="D94">
        <v>40</v>
      </c>
      <c r="E94" t="s">
        <v>88</v>
      </c>
      <c r="F94" t="s">
        <v>333</v>
      </c>
      <c r="G94">
        <v>264</v>
      </c>
      <c r="H94">
        <v>72</v>
      </c>
      <c r="I94">
        <v>15</v>
      </c>
      <c r="J94">
        <v>23</v>
      </c>
      <c r="K94">
        <v>1283</v>
      </c>
      <c r="L94" s="7">
        <v>0.29150428682774748</v>
      </c>
      <c r="M94" s="8">
        <f t="shared" si="12"/>
        <v>0.55133964001453428</v>
      </c>
      <c r="N94">
        <f t="shared" si="12"/>
        <v>-3.4289034948821885E-2</v>
      </c>
      <c r="O94">
        <f t="shared" si="12"/>
        <v>0.50095928802470724</v>
      </c>
      <c r="P94">
        <f t="shared" si="12"/>
        <v>0.6238505432713134</v>
      </c>
      <c r="Q94">
        <f t="shared" si="12"/>
        <v>0.26646991353746452</v>
      </c>
      <c r="R94" s="9">
        <f t="shared" si="12"/>
        <v>0.35182934499600049</v>
      </c>
      <c r="S94">
        <f t="shared" si="13"/>
        <v>4.874111709176848</v>
      </c>
      <c r="T94">
        <f t="shared" si="14"/>
        <v>0.73566129156359472</v>
      </c>
      <c r="U94">
        <f t="shared" si="15"/>
        <v>7.2680569293887451</v>
      </c>
      <c r="V94" s="8">
        <f t="shared" si="16"/>
        <v>0.73566129156359472</v>
      </c>
      <c r="W94">
        <f t="shared" si="17"/>
        <v>2</v>
      </c>
      <c r="X94" t="str">
        <f t="shared" si="18"/>
        <v>013-010</v>
      </c>
      <c r="Y94" t="str">
        <f t="shared" si="19"/>
        <v>003-003</v>
      </c>
    </row>
    <row r="95" spans="1:25" x14ac:dyDescent="0.35">
      <c r="A95">
        <v>85</v>
      </c>
      <c r="B95" t="s">
        <v>332</v>
      </c>
      <c r="C95">
        <v>7</v>
      </c>
      <c r="D95">
        <v>43</v>
      </c>
      <c r="E95" t="s">
        <v>89</v>
      </c>
      <c r="F95" t="s">
        <v>333</v>
      </c>
      <c r="G95">
        <v>502</v>
      </c>
      <c r="H95">
        <v>65</v>
      </c>
      <c r="I95">
        <v>16</v>
      </c>
      <c r="J95">
        <v>36</v>
      </c>
      <c r="K95">
        <v>1460</v>
      </c>
      <c r="L95" s="7">
        <v>0.42397260273972603</v>
      </c>
      <c r="M95" s="8">
        <f t="shared" si="12"/>
        <v>2.447676665683117</v>
      </c>
      <c r="N95">
        <f t="shared" si="12"/>
        <v>-0.13161352866657408</v>
      </c>
      <c r="O95">
        <f t="shared" si="12"/>
        <v>0.58343089495202272</v>
      </c>
      <c r="P95">
        <f t="shared" si="12"/>
        <v>1.5697043220372762</v>
      </c>
      <c r="Q95">
        <f t="shared" si="12"/>
        <v>0.56732526458596999</v>
      </c>
      <c r="R95" s="9">
        <f t="shared" si="12"/>
        <v>1.6927967576435938</v>
      </c>
      <c r="S95">
        <f t="shared" si="13"/>
        <v>7.8588711132989602</v>
      </c>
      <c r="T95">
        <f t="shared" si="14"/>
        <v>9.5352678122855661</v>
      </c>
      <c r="U95">
        <f t="shared" si="15"/>
        <v>25.091449183286208</v>
      </c>
      <c r="V95" s="8">
        <f t="shared" si="16"/>
        <v>7.8588711132989602</v>
      </c>
      <c r="W95">
        <f t="shared" si="17"/>
        <v>1</v>
      </c>
      <c r="X95" t="str">
        <f t="shared" si="18"/>
        <v>013-011</v>
      </c>
      <c r="Y95" t="str">
        <f t="shared" si="19"/>
        <v>015-003</v>
      </c>
    </row>
    <row r="96" spans="1:25" x14ac:dyDescent="0.35">
      <c r="A96">
        <v>86</v>
      </c>
      <c r="B96" t="s">
        <v>332</v>
      </c>
      <c r="C96">
        <v>3</v>
      </c>
      <c r="D96">
        <v>40</v>
      </c>
      <c r="E96" t="s">
        <v>90</v>
      </c>
      <c r="F96" t="s">
        <v>333</v>
      </c>
      <c r="G96">
        <v>443</v>
      </c>
      <c r="H96">
        <v>58</v>
      </c>
      <c r="I96">
        <v>10</v>
      </c>
      <c r="J96">
        <v>21</v>
      </c>
      <c r="K96">
        <v>1232</v>
      </c>
      <c r="L96" s="7">
        <v>0.43181818181818182</v>
      </c>
      <c r="M96" s="8">
        <f t="shared" si="12"/>
        <v>1.9775763105804012</v>
      </c>
      <c r="N96">
        <f t="shared" si="12"/>
        <v>-0.22893802238432628</v>
      </c>
      <c r="O96">
        <f t="shared" si="12"/>
        <v>8.8601253388129547E-2</v>
      </c>
      <c r="P96">
        <f t="shared" si="12"/>
        <v>0.4783345773073191</v>
      </c>
      <c r="Q96">
        <f t="shared" si="12"/>
        <v>0.17978277848959007</v>
      </c>
      <c r="R96" s="9">
        <f t="shared" si="12"/>
        <v>1.7722170009306726</v>
      </c>
      <c r="S96">
        <f t="shared" si="13"/>
        <v>9.0916317953278689</v>
      </c>
      <c r="T96">
        <f t="shared" si="14"/>
        <v>5.3963551626126867</v>
      </c>
      <c r="U96">
        <f t="shared" si="15"/>
        <v>16.984990498317778</v>
      </c>
      <c r="V96" s="8">
        <f t="shared" si="16"/>
        <v>5.3963551626126867</v>
      </c>
      <c r="W96">
        <f t="shared" si="17"/>
        <v>2</v>
      </c>
      <c r="X96" t="str">
        <f t="shared" si="18"/>
        <v>013-012</v>
      </c>
      <c r="Y96" t="str">
        <f t="shared" si="19"/>
        <v>003-003</v>
      </c>
    </row>
    <row r="97" spans="1:25" x14ac:dyDescent="0.35">
      <c r="A97">
        <v>87</v>
      </c>
      <c r="B97" t="s">
        <v>332</v>
      </c>
      <c r="C97">
        <v>7</v>
      </c>
      <c r="D97">
        <v>40</v>
      </c>
      <c r="E97" t="s">
        <v>91</v>
      </c>
      <c r="F97" t="s">
        <v>333</v>
      </c>
      <c r="G97">
        <v>30</v>
      </c>
      <c r="H97">
        <v>1</v>
      </c>
      <c r="I97">
        <v>4</v>
      </c>
      <c r="J97">
        <v>0</v>
      </c>
      <c r="K97">
        <v>73</v>
      </c>
      <c r="L97" s="7">
        <v>0.47945205479452052</v>
      </c>
      <c r="M97" s="8">
        <f t="shared" si="12"/>
        <v>-1.3131261751386103</v>
      </c>
      <c r="N97">
        <f t="shared" si="12"/>
        <v>-1.0214374712288801</v>
      </c>
      <c r="O97">
        <f t="shared" si="12"/>
        <v>-0.40622838817576368</v>
      </c>
      <c r="P97">
        <f t="shared" si="12"/>
        <v>-1.049583065314621</v>
      </c>
      <c r="Q97">
        <f t="shared" si="12"/>
        <v>-1.7902248591670078</v>
      </c>
      <c r="R97" s="9">
        <f t="shared" si="12"/>
        <v>2.2544113351736508</v>
      </c>
      <c r="S97">
        <f t="shared" si="13"/>
        <v>34.533896084759355</v>
      </c>
      <c r="T97">
        <f t="shared" si="14"/>
        <v>12.256254166837795</v>
      </c>
      <c r="U97">
        <f t="shared" si="15"/>
        <v>10.677462126327166</v>
      </c>
      <c r="V97" s="8">
        <f t="shared" si="16"/>
        <v>10.677462126327166</v>
      </c>
      <c r="W97">
        <f t="shared" si="17"/>
        <v>3</v>
      </c>
      <c r="X97" t="str">
        <f t="shared" si="18"/>
        <v>013-013</v>
      </c>
      <c r="Y97" t="str">
        <f t="shared" si="19"/>
        <v>026-011</v>
      </c>
    </row>
    <row r="98" spans="1:25" x14ac:dyDescent="0.35">
      <c r="A98">
        <v>88</v>
      </c>
      <c r="B98" t="s">
        <v>332</v>
      </c>
      <c r="C98">
        <v>7</v>
      </c>
      <c r="D98">
        <v>40</v>
      </c>
      <c r="E98" t="s">
        <v>92</v>
      </c>
      <c r="F98" t="s">
        <v>333</v>
      </c>
      <c r="G98">
        <v>211</v>
      </c>
      <c r="H98">
        <v>25</v>
      </c>
      <c r="I98">
        <v>13</v>
      </c>
      <c r="J98">
        <v>18</v>
      </c>
      <c r="K98">
        <v>699</v>
      </c>
      <c r="L98" s="7">
        <v>0.38197424892703863</v>
      </c>
      <c r="M98" s="8">
        <f t="shared" si="12"/>
        <v>0.12904610068497588</v>
      </c>
      <c r="N98">
        <f t="shared" si="12"/>
        <v>-0.68775349276801523</v>
      </c>
      <c r="O98">
        <f t="shared" si="12"/>
        <v>0.33601607417007612</v>
      </c>
      <c r="P98">
        <f t="shared" si="12"/>
        <v>0.26006062836132765</v>
      </c>
      <c r="Q98">
        <f t="shared" si="12"/>
        <v>-0.72618277014799981</v>
      </c>
      <c r="R98" s="9">
        <f t="shared" si="12"/>
        <v>1.2676503861514128</v>
      </c>
      <c r="S98">
        <f t="shared" si="13"/>
        <v>13.339039281132951</v>
      </c>
      <c r="T98">
        <f t="shared" si="14"/>
        <v>2.0180204199325158</v>
      </c>
      <c r="U98">
        <f t="shared" si="15"/>
        <v>6.8416995497985331</v>
      </c>
      <c r="V98" s="8">
        <f t="shared" si="16"/>
        <v>2.0180204199325158</v>
      </c>
      <c r="W98">
        <f t="shared" si="17"/>
        <v>2</v>
      </c>
      <c r="X98" t="str">
        <f t="shared" si="18"/>
        <v>014-001</v>
      </c>
      <c r="Y98" t="str">
        <f t="shared" si="19"/>
        <v>003-003</v>
      </c>
    </row>
    <row r="99" spans="1:25" x14ac:dyDescent="0.35">
      <c r="A99">
        <v>89</v>
      </c>
      <c r="B99" t="s">
        <v>332</v>
      </c>
      <c r="C99">
        <v>7</v>
      </c>
      <c r="D99">
        <v>40</v>
      </c>
      <c r="E99" t="s">
        <v>93</v>
      </c>
      <c r="F99" t="s">
        <v>333</v>
      </c>
      <c r="G99">
        <v>186</v>
      </c>
      <c r="H99">
        <v>42</v>
      </c>
      <c r="I99">
        <v>8</v>
      </c>
      <c r="J99">
        <v>12</v>
      </c>
      <c r="K99">
        <v>649</v>
      </c>
      <c r="L99" s="7">
        <v>0.38212634822804314</v>
      </c>
      <c r="M99" s="8">
        <f t="shared" si="12"/>
        <v>-7.0148965036513911E-2</v>
      </c>
      <c r="N99">
        <f t="shared" si="12"/>
        <v>-0.45139400802490276</v>
      </c>
      <c r="O99">
        <f t="shared" si="12"/>
        <v>-7.6341960466501518E-2</v>
      </c>
      <c r="P99">
        <f t="shared" si="12"/>
        <v>-0.17648726953065524</v>
      </c>
      <c r="Q99">
        <f t="shared" si="12"/>
        <v>-0.81117015744983756</v>
      </c>
      <c r="R99" s="9">
        <f t="shared" si="12"/>
        <v>1.2691900766406394</v>
      </c>
      <c r="S99">
        <f t="shared" si="13"/>
        <v>14.883624944070863</v>
      </c>
      <c r="T99">
        <f t="shared" si="14"/>
        <v>2.1298164559104942</v>
      </c>
      <c r="U99">
        <f t="shared" si="15"/>
        <v>5.1403216919750427</v>
      </c>
      <c r="V99" s="8">
        <f t="shared" si="16"/>
        <v>2.1298164559104942</v>
      </c>
      <c r="W99">
        <f t="shared" si="17"/>
        <v>2</v>
      </c>
      <c r="X99" t="str">
        <f t="shared" si="18"/>
        <v>014-002</v>
      </c>
      <c r="Y99" t="str">
        <f t="shared" si="19"/>
        <v>003-003</v>
      </c>
    </row>
    <row r="100" spans="1:25" x14ac:dyDescent="0.35">
      <c r="A100">
        <v>90</v>
      </c>
      <c r="B100" t="s">
        <v>332</v>
      </c>
      <c r="C100">
        <v>7</v>
      </c>
      <c r="D100" t="s">
        <v>334</v>
      </c>
      <c r="E100" t="s">
        <v>94</v>
      </c>
      <c r="F100" t="s">
        <v>333</v>
      </c>
      <c r="G100">
        <v>87</v>
      </c>
      <c r="H100">
        <v>12</v>
      </c>
      <c r="I100">
        <v>3</v>
      </c>
      <c r="J100">
        <v>6</v>
      </c>
      <c r="K100">
        <v>689</v>
      </c>
      <c r="L100" s="7">
        <v>0.15674891146589259</v>
      </c>
      <c r="M100" s="8">
        <f t="shared" si="12"/>
        <v>-0.85896142529361352</v>
      </c>
      <c r="N100">
        <f t="shared" si="12"/>
        <v>-0.86849898110098367</v>
      </c>
      <c r="O100">
        <f t="shared" si="12"/>
        <v>-0.48869999510307921</v>
      </c>
      <c r="P100">
        <f t="shared" si="12"/>
        <v>-0.61303516742263808</v>
      </c>
      <c r="Q100">
        <f t="shared" si="12"/>
        <v>-0.74318024760836732</v>
      </c>
      <c r="R100" s="9">
        <f t="shared" si="12"/>
        <v>-1.0122898090469445</v>
      </c>
      <c r="S100">
        <f t="shared" si="13"/>
        <v>21.59934712551048</v>
      </c>
      <c r="T100">
        <f t="shared" si="14"/>
        <v>4.4867481227859258</v>
      </c>
      <c r="U100">
        <f t="shared" si="15"/>
        <v>0.34473586296638647</v>
      </c>
      <c r="V100" s="8">
        <f t="shared" si="16"/>
        <v>0.34473586296638647</v>
      </c>
      <c r="W100">
        <f t="shared" si="17"/>
        <v>3</v>
      </c>
      <c r="X100" t="str">
        <f t="shared" si="18"/>
        <v>014-003</v>
      </c>
      <c r="Y100" t="str">
        <f t="shared" si="19"/>
        <v>026-011</v>
      </c>
    </row>
    <row r="101" spans="1:25" x14ac:dyDescent="0.35">
      <c r="A101">
        <v>91</v>
      </c>
      <c r="B101" t="s">
        <v>332</v>
      </c>
      <c r="C101">
        <v>7</v>
      </c>
      <c r="D101" t="s">
        <v>334</v>
      </c>
      <c r="E101" t="s">
        <v>95</v>
      </c>
      <c r="F101" t="s">
        <v>333</v>
      </c>
      <c r="G101">
        <v>386</v>
      </c>
      <c r="H101">
        <v>84</v>
      </c>
      <c r="I101">
        <v>9</v>
      </c>
      <c r="J101">
        <v>24</v>
      </c>
      <c r="K101">
        <v>1972</v>
      </c>
      <c r="L101" s="7">
        <v>0.25507099391480731</v>
      </c>
      <c r="M101" s="8">
        <f t="shared" si="12"/>
        <v>1.5234115607354044</v>
      </c>
      <c r="N101">
        <f t="shared" si="12"/>
        <v>0.13255295428161046</v>
      </c>
      <c r="O101">
        <f t="shared" si="12"/>
        <v>6.1296464608140118E-3</v>
      </c>
      <c r="P101">
        <f t="shared" si="12"/>
        <v>0.6966085262533106</v>
      </c>
      <c r="Q101">
        <f t="shared" si="12"/>
        <v>1.437596110556788</v>
      </c>
      <c r="R101" s="9">
        <f t="shared" si="12"/>
        <v>-1.6982307778090903E-2</v>
      </c>
      <c r="S101">
        <f t="shared" si="13"/>
        <v>3.0809164907084612</v>
      </c>
      <c r="T101">
        <f t="shared" si="14"/>
        <v>4.0360055770907133</v>
      </c>
      <c r="U101">
        <f t="shared" si="15"/>
        <v>13.430774666395408</v>
      </c>
      <c r="V101" s="8">
        <f t="shared" si="16"/>
        <v>3.0809164907084612</v>
      </c>
      <c r="W101">
        <f t="shared" si="17"/>
        <v>1</v>
      </c>
      <c r="X101" t="str">
        <f t="shared" si="18"/>
        <v>014-004</v>
      </c>
      <c r="Y101" t="str">
        <f t="shared" si="19"/>
        <v>015-003</v>
      </c>
    </row>
    <row r="102" spans="1:25" x14ac:dyDescent="0.35">
      <c r="A102">
        <v>92</v>
      </c>
      <c r="B102" t="s">
        <v>332</v>
      </c>
      <c r="C102">
        <v>7</v>
      </c>
      <c r="D102">
        <v>40</v>
      </c>
      <c r="E102" t="s">
        <v>96</v>
      </c>
      <c r="F102" t="s">
        <v>333</v>
      </c>
      <c r="G102">
        <v>66</v>
      </c>
      <c r="H102">
        <v>14</v>
      </c>
      <c r="I102">
        <v>1</v>
      </c>
      <c r="J102">
        <v>36</v>
      </c>
      <c r="K102">
        <v>437</v>
      </c>
      <c r="L102" s="7">
        <v>0.26773455377574373</v>
      </c>
      <c r="M102" s="8">
        <f t="shared" si="12"/>
        <v>-1.0262852804996649</v>
      </c>
      <c r="N102">
        <f t="shared" si="12"/>
        <v>-0.84069198289591163</v>
      </c>
      <c r="O102">
        <f t="shared" si="12"/>
        <v>-0.65364320895771022</v>
      </c>
      <c r="P102">
        <f t="shared" si="12"/>
        <v>1.5697043220372762</v>
      </c>
      <c r="Q102">
        <f t="shared" si="12"/>
        <v>-1.1715166796096295</v>
      </c>
      <c r="R102" s="9">
        <f t="shared" si="12"/>
        <v>0.11121001492729855</v>
      </c>
      <c r="S102">
        <f t="shared" si="13"/>
        <v>21.256203869941775</v>
      </c>
      <c r="T102">
        <f t="shared" si="14"/>
        <v>6.0725549157854859</v>
      </c>
      <c r="U102">
        <f t="shared" si="15"/>
        <v>6.1787645062274343</v>
      </c>
      <c r="V102" s="8">
        <f t="shared" si="16"/>
        <v>6.0725549157854859</v>
      </c>
      <c r="W102">
        <f t="shared" si="17"/>
        <v>2</v>
      </c>
      <c r="X102" t="str">
        <f t="shared" si="18"/>
        <v>014-005</v>
      </c>
      <c r="Y102" t="str">
        <f t="shared" si="19"/>
        <v>003-003</v>
      </c>
    </row>
    <row r="103" spans="1:25" x14ac:dyDescent="0.35">
      <c r="A103">
        <v>93</v>
      </c>
      <c r="B103" t="s">
        <v>332</v>
      </c>
      <c r="C103">
        <v>7</v>
      </c>
      <c r="D103">
        <v>41</v>
      </c>
      <c r="E103" t="s">
        <v>97</v>
      </c>
      <c r="F103" t="s">
        <v>333</v>
      </c>
      <c r="G103">
        <v>223</v>
      </c>
      <c r="H103">
        <v>82</v>
      </c>
      <c r="I103">
        <v>13</v>
      </c>
      <c r="J103">
        <v>5</v>
      </c>
      <c r="K103">
        <v>1283</v>
      </c>
      <c r="L103" s="7">
        <v>0.25175370226032734</v>
      </c>
      <c r="M103" s="8">
        <f t="shared" si="12"/>
        <v>0.22465973223129099</v>
      </c>
      <c r="N103">
        <f t="shared" si="12"/>
        <v>0.10474595607653842</v>
      </c>
      <c r="O103">
        <f t="shared" si="12"/>
        <v>0.33601607417007612</v>
      </c>
      <c r="P103">
        <f t="shared" si="12"/>
        <v>-0.68579315040463529</v>
      </c>
      <c r="Q103">
        <f t="shared" si="12"/>
        <v>0.26646991353746452</v>
      </c>
      <c r="R103" s="9">
        <f t="shared" si="12"/>
        <v>-5.0563017069067941E-2</v>
      </c>
      <c r="S103">
        <f t="shared" si="13"/>
        <v>7.951616902950903</v>
      </c>
      <c r="T103">
        <f t="shared" si="14"/>
        <v>1.0778916826404723</v>
      </c>
      <c r="U103">
        <f t="shared" si="15"/>
        <v>3.8093379364211115</v>
      </c>
      <c r="V103" s="8">
        <f t="shared" si="16"/>
        <v>1.0778916826404723</v>
      </c>
      <c r="W103">
        <f t="shared" si="17"/>
        <v>2</v>
      </c>
      <c r="X103" t="str">
        <f t="shared" si="18"/>
        <v>015-001</v>
      </c>
      <c r="Y103" t="str">
        <f t="shared" si="19"/>
        <v>003-003</v>
      </c>
    </row>
    <row r="104" spans="1:25" x14ac:dyDescent="0.35">
      <c r="A104">
        <v>94</v>
      </c>
      <c r="B104" t="s">
        <v>332</v>
      </c>
      <c r="C104">
        <v>7</v>
      </c>
      <c r="D104">
        <v>41</v>
      </c>
      <c r="E104" t="s">
        <v>98</v>
      </c>
      <c r="F104" t="s">
        <v>333</v>
      </c>
      <c r="G104">
        <v>128</v>
      </c>
      <c r="H104">
        <v>51</v>
      </c>
      <c r="I104">
        <v>14</v>
      </c>
      <c r="J104">
        <v>17</v>
      </c>
      <c r="K104">
        <v>769</v>
      </c>
      <c r="L104" s="7">
        <v>0.27308192457737324</v>
      </c>
      <c r="M104" s="8">
        <f t="shared" si="12"/>
        <v>-0.53228151751037023</v>
      </c>
      <c r="N104">
        <f t="shared" si="12"/>
        <v>-0.32626251610207851</v>
      </c>
      <c r="O104">
        <f t="shared" si="12"/>
        <v>0.41848768109739165</v>
      </c>
      <c r="P104">
        <f t="shared" si="12"/>
        <v>0.18730264537933053</v>
      </c>
      <c r="Q104">
        <f t="shared" si="12"/>
        <v>-0.60720042792542706</v>
      </c>
      <c r="R104" s="9">
        <f t="shared" si="12"/>
        <v>0.16534107214624211</v>
      </c>
      <c r="S104">
        <f t="shared" si="13"/>
        <v>12.126200679533236</v>
      </c>
      <c r="T104">
        <f t="shared" si="14"/>
        <v>1.3171548162463225</v>
      </c>
      <c r="U104">
        <f t="shared" si="15"/>
        <v>2.7948290735915089</v>
      </c>
      <c r="V104" s="8">
        <f t="shared" si="16"/>
        <v>1.3171548162463225</v>
      </c>
      <c r="W104">
        <f t="shared" si="17"/>
        <v>2</v>
      </c>
      <c r="X104" t="str">
        <f t="shared" si="18"/>
        <v>015-002</v>
      </c>
      <c r="Y104" t="str">
        <f t="shared" si="19"/>
        <v>003-003</v>
      </c>
    </row>
    <row r="105" spans="1:25" x14ac:dyDescent="0.35">
      <c r="A105">
        <v>95</v>
      </c>
      <c r="B105" t="s">
        <v>332</v>
      </c>
      <c r="C105">
        <v>7</v>
      </c>
      <c r="D105">
        <v>41</v>
      </c>
      <c r="E105" t="s">
        <v>99</v>
      </c>
      <c r="F105" t="s">
        <v>333</v>
      </c>
      <c r="G105">
        <v>347</v>
      </c>
      <c r="H105">
        <v>177</v>
      </c>
      <c r="I105">
        <v>22</v>
      </c>
      <c r="J105">
        <v>28</v>
      </c>
      <c r="K105">
        <v>2076</v>
      </c>
      <c r="L105" s="7">
        <v>0.27649325626204241</v>
      </c>
      <c r="M105" s="8">
        <f t="shared" si="12"/>
        <v>1.2126672582098803</v>
      </c>
      <c r="N105">
        <f t="shared" si="12"/>
        <v>1.4255783708174612</v>
      </c>
      <c r="O105">
        <f t="shared" si="12"/>
        <v>1.0782605365159159</v>
      </c>
      <c r="P105">
        <f t="shared" si="12"/>
        <v>0.9876404581812992</v>
      </c>
      <c r="Q105">
        <f t="shared" si="12"/>
        <v>1.6143698761446104</v>
      </c>
      <c r="R105" s="9">
        <f t="shared" si="12"/>
        <v>0.19987374202568098</v>
      </c>
      <c r="S105">
        <f t="shared" si="13"/>
        <v>0</v>
      </c>
      <c r="T105">
        <f t="shared" si="14"/>
        <v>8.3563374300562483</v>
      </c>
      <c r="U105">
        <f t="shared" si="15"/>
        <v>19.68634174425447</v>
      </c>
      <c r="V105" s="8">
        <f t="shared" si="16"/>
        <v>0</v>
      </c>
      <c r="W105">
        <f t="shared" si="17"/>
        <v>1</v>
      </c>
      <c r="X105" t="str">
        <f t="shared" si="18"/>
        <v>015-003</v>
      </c>
      <c r="Y105" t="str">
        <f t="shared" si="19"/>
        <v>015-003</v>
      </c>
    </row>
    <row r="106" spans="1:25" x14ac:dyDescent="0.35">
      <c r="A106">
        <v>96</v>
      </c>
      <c r="B106" t="s">
        <v>332</v>
      </c>
      <c r="C106">
        <v>7</v>
      </c>
      <c r="D106">
        <v>40</v>
      </c>
      <c r="E106" t="s">
        <v>100</v>
      </c>
      <c r="F106" t="s">
        <v>333</v>
      </c>
      <c r="G106">
        <v>129</v>
      </c>
      <c r="H106">
        <v>44</v>
      </c>
      <c r="I106">
        <v>0</v>
      </c>
      <c r="J106">
        <v>12</v>
      </c>
      <c r="K106">
        <v>689</v>
      </c>
      <c r="L106" s="7">
        <v>0.26850507982583455</v>
      </c>
      <c r="M106" s="8">
        <f t="shared" si="12"/>
        <v>-0.52431371488151068</v>
      </c>
      <c r="N106">
        <f t="shared" si="12"/>
        <v>-0.42358700981983072</v>
      </c>
      <c r="O106">
        <f t="shared" si="12"/>
        <v>-0.73611481588502581</v>
      </c>
      <c r="P106">
        <f t="shared" si="12"/>
        <v>-0.17648726953065524</v>
      </c>
      <c r="Q106">
        <f t="shared" si="12"/>
        <v>-0.74318024760836732</v>
      </c>
      <c r="R106" s="9">
        <f t="shared" si="12"/>
        <v>0.11900999575029335</v>
      </c>
      <c r="S106">
        <f t="shared" si="13"/>
        <v>16.648248323126186</v>
      </c>
      <c r="T106">
        <f t="shared" si="14"/>
        <v>1.9619588222982292</v>
      </c>
      <c r="U106">
        <f t="shared" si="15"/>
        <v>1.0656383392936768</v>
      </c>
      <c r="V106" s="8">
        <f t="shared" si="16"/>
        <v>1.0656383392936768</v>
      </c>
      <c r="W106">
        <f t="shared" si="17"/>
        <v>3</v>
      </c>
      <c r="X106" t="str">
        <f t="shared" si="18"/>
        <v>015-004</v>
      </c>
      <c r="Y106" t="str">
        <f t="shared" si="19"/>
        <v>026-011</v>
      </c>
    </row>
    <row r="107" spans="1:25" x14ac:dyDescent="0.35">
      <c r="A107">
        <v>97</v>
      </c>
      <c r="B107" t="s">
        <v>332</v>
      </c>
      <c r="C107">
        <v>7</v>
      </c>
      <c r="D107">
        <v>40</v>
      </c>
      <c r="E107" t="s">
        <v>101</v>
      </c>
      <c r="F107" t="s">
        <v>333</v>
      </c>
      <c r="G107">
        <v>248</v>
      </c>
      <c r="H107">
        <v>119</v>
      </c>
      <c r="I107">
        <v>18</v>
      </c>
      <c r="J107">
        <v>14</v>
      </c>
      <c r="K107">
        <v>1075</v>
      </c>
      <c r="L107" s="7">
        <v>0.37116279069767444</v>
      </c>
      <c r="M107" s="8">
        <f t="shared" si="12"/>
        <v>0.4238547979527808</v>
      </c>
      <c r="N107">
        <f t="shared" si="12"/>
        <v>0.61917542287037153</v>
      </c>
      <c r="O107">
        <f t="shared" si="12"/>
        <v>0.74837410880665378</v>
      </c>
      <c r="P107">
        <f t="shared" si="12"/>
        <v>-3.0971303566660932E-2</v>
      </c>
      <c r="Q107">
        <f t="shared" si="12"/>
        <v>-8.707761763818031E-2</v>
      </c>
      <c r="R107" s="9">
        <f t="shared" si="12"/>
        <v>1.1582067575450719</v>
      </c>
      <c r="S107">
        <f t="shared" si="13"/>
        <v>6.2322315310069039</v>
      </c>
      <c r="T107">
        <f t="shared" si="14"/>
        <v>2.4602954336101637</v>
      </c>
      <c r="U107">
        <f t="shared" si="15"/>
        <v>8.9735053689876949</v>
      </c>
      <c r="V107" s="8">
        <f t="shared" si="16"/>
        <v>2.4602954336101637</v>
      </c>
      <c r="W107">
        <f t="shared" si="17"/>
        <v>2</v>
      </c>
      <c r="X107" t="str">
        <f t="shared" si="18"/>
        <v>015-005</v>
      </c>
      <c r="Y107" t="str">
        <f t="shared" si="19"/>
        <v>003-003</v>
      </c>
    </row>
    <row r="108" spans="1:25" x14ac:dyDescent="0.35">
      <c r="A108">
        <v>98</v>
      </c>
      <c r="B108" t="s">
        <v>332</v>
      </c>
      <c r="C108">
        <v>7</v>
      </c>
      <c r="D108">
        <v>40</v>
      </c>
      <c r="E108" t="s">
        <v>102</v>
      </c>
      <c r="F108" t="s">
        <v>333</v>
      </c>
      <c r="G108">
        <v>290</v>
      </c>
      <c r="H108">
        <v>97</v>
      </c>
      <c r="I108">
        <v>9</v>
      </c>
      <c r="J108">
        <v>25</v>
      </c>
      <c r="K108">
        <v>1499</v>
      </c>
      <c r="L108" s="7">
        <v>0.28085390260173448</v>
      </c>
      <c r="M108" s="8">
        <f t="shared" si="12"/>
        <v>0.75850250836488364</v>
      </c>
      <c r="N108">
        <f t="shared" si="12"/>
        <v>0.31329844261457884</v>
      </c>
      <c r="O108">
        <f t="shared" si="12"/>
        <v>6.1296464608140118E-3</v>
      </c>
      <c r="P108">
        <f t="shared" si="12"/>
        <v>0.76936650923530769</v>
      </c>
      <c r="Q108">
        <f t="shared" si="12"/>
        <v>0.63361542668140336</v>
      </c>
      <c r="R108" s="9">
        <f t="shared" si="12"/>
        <v>0.24401625715732628</v>
      </c>
      <c r="S108">
        <f t="shared" si="13"/>
        <v>3.6043682726676258</v>
      </c>
      <c r="T108">
        <f t="shared" si="14"/>
        <v>1.4205840533983716</v>
      </c>
      <c r="U108">
        <f t="shared" si="15"/>
        <v>8.4154046160812594</v>
      </c>
      <c r="V108" s="8">
        <f t="shared" si="16"/>
        <v>1.4205840533983716</v>
      </c>
      <c r="W108">
        <f t="shared" si="17"/>
        <v>2</v>
      </c>
      <c r="X108" t="str">
        <f t="shared" si="18"/>
        <v>015-006</v>
      </c>
      <c r="Y108" t="str">
        <f t="shared" si="19"/>
        <v>003-003</v>
      </c>
    </row>
    <row r="109" spans="1:25" x14ac:dyDescent="0.35">
      <c r="A109">
        <v>99</v>
      </c>
      <c r="B109" t="s">
        <v>332</v>
      </c>
      <c r="C109">
        <v>7</v>
      </c>
      <c r="D109">
        <v>41</v>
      </c>
      <c r="E109" t="s">
        <v>103</v>
      </c>
      <c r="F109" t="s">
        <v>333</v>
      </c>
      <c r="G109">
        <v>174</v>
      </c>
      <c r="H109">
        <v>72</v>
      </c>
      <c r="I109">
        <v>6</v>
      </c>
      <c r="J109">
        <v>27</v>
      </c>
      <c r="K109">
        <v>1195</v>
      </c>
      <c r="L109" s="7">
        <v>0.23347280334728032</v>
      </c>
      <c r="M109" s="8">
        <f t="shared" si="12"/>
        <v>-0.16576259658282902</v>
      </c>
      <c r="N109">
        <f t="shared" si="12"/>
        <v>-3.4289034948821885E-2</v>
      </c>
      <c r="O109">
        <f t="shared" si="12"/>
        <v>-0.24128517432113258</v>
      </c>
      <c r="P109">
        <f t="shared" ref="P109:R172" si="20">STANDARDIZE(J109,J$7,J$8)</f>
        <v>0.91488247519930199</v>
      </c>
      <c r="Q109">
        <f t="shared" si="20"/>
        <v>0.11689211188623017</v>
      </c>
      <c r="R109" s="9">
        <f t="shared" si="20"/>
        <v>-0.23561926653924145</v>
      </c>
      <c r="S109">
        <f t="shared" si="13"/>
        <v>8.2098701290358918</v>
      </c>
      <c r="T109">
        <f t="shared" si="14"/>
        <v>1.2334724425638077</v>
      </c>
      <c r="U109">
        <f t="shared" si="15"/>
        <v>4.2560965009778231</v>
      </c>
      <c r="V109" s="8">
        <f t="shared" si="16"/>
        <v>1.2334724425638077</v>
      </c>
      <c r="W109">
        <f t="shared" si="17"/>
        <v>2</v>
      </c>
      <c r="X109" t="str">
        <f t="shared" si="18"/>
        <v>015-007</v>
      </c>
      <c r="Y109" t="str">
        <f t="shared" si="19"/>
        <v>003-003</v>
      </c>
    </row>
    <row r="110" spans="1:25" x14ac:dyDescent="0.35">
      <c r="A110">
        <v>100</v>
      </c>
      <c r="B110" t="s">
        <v>332</v>
      </c>
      <c r="C110">
        <v>7</v>
      </c>
      <c r="D110">
        <v>41</v>
      </c>
      <c r="E110" t="s">
        <v>104</v>
      </c>
      <c r="F110" t="s">
        <v>333</v>
      </c>
      <c r="G110">
        <v>157</v>
      </c>
      <c r="H110">
        <v>70</v>
      </c>
      <c r="I110">
        <v>3</v>
      </c>
      <c r="J110">
        <v>8</v>
      </c>
      <c r="K110">
        <v>582</v>
      </c>
      <c r="L110" s="7">
        <v>0.40893470790378006</v>
      </c>
      <c r="M110" s="8">
        <f t="shared" ref="M110:R173" si="21">STANDARDIZE(G110,G$7,G$8)</f>
        <v>-0.30121524127344207</v>
      </c>
      <c r="N110">
        <f t="shared" si="21"/>
        <v>-6.2096033153893941E-2</v>
      </c>
      <c r="O110">
        <f t="shared" si="21"/>
        <v>-0.48869999510307921</v>
      </c>
      <c r="P110">
        <f t="shared" si="20"/>
        <v>-0.46751920145864384</v>
      </c>
      <c r="Q110">
        <f t="shared" si="20"/>
        <v>-0.92505325643430003</v>
      </c>
      <c r="R110" s="9">
        <f t="shared" si="20"/>
        <v>1.5405692095616481</v>
      </c>
      <c r="S110">
        <f t="shared" si="13"/>
        <v>17.324004480116887</v>
      </c>
      <c r="T110">
        <f t="shared" si="14"/>
        <v>3.7920624080727023</v>
      </c>
      <c r="U110">
        <f t="shared" si="15"/>
        <v>5.6010083159714963</v>
      </c>
      <c r="V110" s="8">
        <f t="shared" si="16"/>
        <v>3.7920624080727023</v>
      </c>
      <c r="W110">
        <f t="shared" si="17"/>
        <v>2</v>
      </c>
      <c r="X110" t="str">
        <f t="shared" si="18"/>
        <v>015-008</v>
      </c>
      <c r="Y110" t="str">
        <f t="shared" si="19"/>
        <v>003-003</v>
      </c>
    </row>
    <row r="111" spans="1:25" x14ac:dyDescent="0.35">
      <c r="A111">
        <v>101</v>
      </c>
      <c r="B111" t="s">
        <v>332</v>
      </c>
      <c r="C111">
        <v>7</v>
      </c>
      <c r="D111">
        <v>41</v>
      </c>
      <c r="E111" t="s">
        <v>105</v>
      </c>
      <c r="F111" t="s">
        <v>333</v>
      </c>
      <c r="G111">
        <v>319</v>
      </c>
      <c r="H111">
        <v>128</v>
      </c>
      <c r="I111">
        <v>13</v>
      </c>
      <c r="J111">
        <v>14</v>
      </c>
      <c r="K111">
        <v>2278</v>
      </c>
      <c r="L111" s="7">
        <v>0.20807726075504829</v>
      </c>
      <c r="M111" s="8">
        <f t="shared" si="21"/>
        <v>0.98956878460181186</v>
      </c>
      <c r="N111">
        <f t="shared" si="21"/>
        <v>0.74430691479319577</v>
      </c>
      <c r="O111">
        <f t="shared" si="21"/>
        <v>0.33601607417007612</v>
      </c>
      <c r="P111">
        <f t="shared" si="20"/>
        <v>-3.0971303566660932E-2</v>
      </c>
      <c r="Q111">
        <f t="shared" si="20"/>
        <v>1.9577189208440346</v>
      </c>
      <c r="R111" s="9">
        <f t="shared" si="20"/>
        <v>-0.49269655183752709</v>
      </c>
      <c r="S111">
        <f t="shared" si="13"/>
        <v>2.6999426672117983</v>
      </c>
      <c r="T111">
        <f t="shared" si="14"/>
        <v>5.9649125924763036</v>
      </c>
      <c r="U111">
        <f t="shared" si="15"/>
        <v>13.310221399538284</v>
      </c>
      <c r="V111" s="8">
        <f t="shared" si="16"/>
        <v>2.6999426672117983</v>
      </c>
      <c r="W111">
        <f t="shared" si="17"/>
        <v>1</v>
      </c>
      <c r="X111" t="str">
        <f t="shared" si="18"/>
        <v>015-009</v>
      </c>
      <c r="Y111" t="str">
        <f t="shared" si="19"/>
        <v>015-003</v>
      </c>
    </row>
    <row r="112" spans="1:25" x14ac:dyDescent="0.35">
      <c r="A112">
        <v>102</v>
      </c>
      <c r="B112" t="s">
        <v>332</v>
      </c>
      <c r="C112">
        <v>7</v>
      </c>
      <c r="D112">
        <v>41</v>
      </c>
      <c r="E112" t="s">
        <v>106</v>
      </c>
      <c r="F112" t="s">
        <v>333</v>
      </c>
      <c r="G112">
        <v>248</v>
      </c>
      <c r="H112">
        <v>85</v>
      </c>
      <c r="I112">
        <v>6</v>
      </c>
      <c r="J112">
        <v>17</v>
      </c>
      <c r="K112">
        <v>1140</v>
      </c>
      <c r="L112" s="7">
        <v>0.31228070175438599</v>
      </c>
      <c r="M112" s="8">
        <f t="shared" si="21"/>
        <v>0.4238547979527808</v>
      </c>
      <c r="N112">
        <f t="shared" si="21"/>
        <v>0.14645645338414651</v>
      </c>
      <c r="O112">
        <f t="shared" si="21"/>
        <v>-0.24128517432113258</v>
      </c>
      <c r="P112">
        <f t="shared" si="20"/>
        <v>0.18730264537933053</v>
      </c>
      <c r="Q112">
        <f t="shared" si="20"/>
        <v>2.3405985854208701E-2</v>
      </c>
      <c r="R112" s="9">
        <f t="shared" si="20"/>
        <v>0.5621475269435976</v>
      </c>
      <c r="S112">
        <f t="shared" si="13"/>
        <v>7.30252787015095</v>
      </c>
      <c r="T112">
        <f t="shared" si="14"/>
        <v>0.45432912743635756</v>
      </c>
      <c r="U112">
        <f t="shared" si="15"/>
        <v>5.0500941215940491</v>
      </c>
      <c r="V112" s="8">
        <f t="shared" si="16"/>
        <v>0.45432912743635756</v>
      </c>
      <c r="W112">
        <f t="shared" si="17"/>
        <v>2</v>
      </c>
      <c r="X112" t="str">
        <f t="shared" si="18"/>
        <v>015-010</v>
      </c>
      <c r="Y112" t="str">
        <f t="shared" si="19"/>
        <v>003-003</v>
      </c>
    </row>
    <row r="113" spans="1:25" x14ac:dyDescent="0.35">
      <c r="A113">
        <v>103</v>
      </c>
      <c r="B113" t="s">
        <v>332</v>
      </c>
      <c r="C113">
        <v>7</v>
      </c>
      <c r="D113">
        <v>41</v>
      </c>
      <c r="E113" t="s">
        <v>107</v>
      </c>
      <c r="F113" t="s">
        <v>333</v>
      </c>
      <c r="G113">
        <v>161</v>
      </c>
      <c r="H113">
        <v>60</v>
      </c>
      <c r="I113">
        <v>3</v>
      </c>
      <c r="J113">
        <v>12</v>
      </c>
      <c r="K113">
        <v>1101</v>
      </c>
      <c r="L113" s="7">
        <v>0.21435059037238874</v>
      </c>
      <c r="M113" s="8">
        <f t="shared" si="21"/>
        <v>-0.26934403075800373</v>
      </c>
      <c r="N113">
        <f t="shared" si="21"/>
        <v>-0.20113102417925424</v>
      </c>
      <c r="O113">
        <f t="shared" si="21"/>
        <v>-0.48869999510307921</v>
      </c>
      <c r="P113">
        <f t="shared" si="20"/>
        <v>-0.17648726953065524</v>
      </c>
      <c r="Q113">
        <f t="shared" si="20"/>
        <v>-4.2884176241224703E-2</v>
      </c>
      <c r="R113" s="9">
        <f t="shared" si="20"/>
        <v>-0.42919207887932709</v>
      </c>
      <c r="S113">
        <f t="shared" si="13"/>
        <v>11.795314391658478</v>
      </c>
      <c r="T113">
        <f t="shared" si="14"/>
        <v>1.0944875051190406</v>
      </c>
      <c r="U113">
        <f t="shared" si="15"/>
        <v>1.2005466326408993</v>
      </c>
      <c r="V113" s="8">
        <f t="shared" si="16"/>
        <v>1.0944875051190406</v>
      </c>
      <c r="W113">
        <f t="shared" si="17"/>
        <v>2</v>
      </c>
      <c r="X113" t="str">
        <f t="shared" si="18"/>
        <v>015-011</v>
      </c>
      <c r="Y113" t="str">
        <f t="shared" si="19"/>
        <v>003-003</v>
      </c>
    </row>
    <row r="114" spans="1:25" x14ac:dyDescent="0.35">
      <c r="A114">
        <v>104</v>
      </c>
      <c r="B114" t="s">
        <v>332</v>
      </c>
      <c r="C114">
        <v>7</v>
      </c>
      <c r="D114">
        <v>41</v>
      </c>
      <c r="E114" t="s">
        <v>108</v>
      </c>
      <c r="F114" t="s">
        <v>333</v>
      </c>
      <c r="G114">
        <v>19</v>
      </c>
      <c r="H114">
        <v>4</v>
      </c>
      <c r="I114">
        <v>0</v>
      </c>
      <c r="J114">
        <v>7</v>
      </c>
      <c r="K114">
        <v>243</v>
      </c>
      <c r="L114" s="7">
        <v>0.12345679012345678</v>
      </c>
      <c r="M114" s="8">
        <f t="shared" si="21"/>
        <v>-1.4007720040560658</v>
      </c>
      <c r="N114">
        <f t="shared" si="21"/>
        <v>-0.97972697392127184</v>
      </c>
      <c r="O114">
        <f t="shared" si="21"/>
        <v>-0.73611481588502581</v>
      </c>
      <c r="P114">
        <f t="shared" si="20"/>
        <v>-0.54027718444064099</v>
      </c>
      <c r="Q114">
        <f t="shared" si="20"/>
        <v>-1.5012677423407597</v>
      </c>
      <c r="R114" s="9">
        <f t="shared" si="20"/>
        <v>-1.3493036037099666</v>
      </c>
      <c r="S114">
        <f t="shared" si="13"/>
        <v>30.349197039279055</v>
      </c>
      <c r="T114">
        <f t="shared" si="14"/>
        <v>9.0545707487058849</v>
      </c>
      <c r="U114">
        <f t="shared" si="15"/>
        <v>1.6994932322757004</v>
      </c>
      <c r="V114" s="8">
        <f t="shared" si="16"/>
        <v>1.6994932322757004</v>
      </c>
      <c r="W114">
        <f t="shared" si="17"/>
        <v>3</v>
      </c>
      <c r="X114" t="str">
        <f t="shared" si="18"/>
        <v>015-012</v>
      </c>
      <c r="Y114" t="str">
        <f t="shared" si="19"/>
        <v>026-011</v>
      </c>
    </row>
    <row r="115" spans="1:25" x14ac:dyDescent="0.35">
      <c r="A115">
        <v>105</v>
      </c>
      <c r="B115" t="s">
        <v>332</v>
      </c>
      <c r="C115">
        <v>7</v>
      </c>
      <c r="D115">
        <v>40</v>
      </c>
      <c r="E115" t="s">
        <v>109</v>
      </c>
      <c r="F115" t="s">
        <v>333</v>
      </c>
      <c r="G115">
        <v>78</v>
      </c>
      <c r="H115">
        <v>26</v>
      </c>
      <c r="I115">
        <v>3</v>
      </c>
      <c r="J115">
        <v>12</v>
      </c>
      <c r="K115">
        <v>648</v>
      </c>
      <c r="L115" s="7">
        <v>0.18364197530864199</v>
      </c>
      <c r="M115" s="8">
        <f t="shared" si="21"/>
        <v>-0.93067164895334986</v>
      </c>
      <c r="N115">
        <f t="shared" si="21"/>
        <v>-0.67384999366547926</v>
      </c>
      <c r="O115">
        <f t="shared" si="21"/>
        <v>-0.48869999510307921</v>
      </c>
      <c r="P115">
        <f t="shared" si="20"/>
        <v>-0.17648726953065524</v>
      </c>
      <c r="Q115">
        <f t="shared" si="20"/>
        <v>-0.81286990519587432</v>
      </c>
      <c r="R115" s="9">
        <f t="shared" si="20"/>
        <v>-0.74005322182150679</v>
      </c>
      <c r="S115">
        <f t="shared" si="13"/>
        <v>19.587015456123467</v>
      </c>
      <c r="T115">
        <f t="shared" si="14"/>
        <v>3.5843167273235315</v>
      </c>
      <c r="U115">
        <f t="shared" si="15"/>
        <v>0.37497075273607655</v>
      </c>
      <c r="V115" s="8">
        <f t="shared" si="16"/>
        <v>0.37497075273607655</v>
      </c>
      <c r="W115">
        <f t="shared" si="17"/>
        <v>3</v>
      </c>
      <c r="X115" t="str">
        <f t="shared" si="18"/>
        <v>015-013</v>
      </c>
      <c r="Y115" t="str">
        <f t="shared" si="19"/>
        <v>026-011</v>
      </c>
    </row>
    <row r="116" spans="1:25" x14ac:dyDescent="0.35">
      <c r="A116">
        <v>106</v>
      </c>
      <c r="B116" t="s">
        <v>332</v>
      </c>
      <c r="C116">
        <v>7</v>
      </c>
      <c r="D116">
        <v>40</v>
      </c>
      <c r="E116" t="s">
        <v>110</v>
      </c>
      <c r="F116" t="s">
        <v>333</v>
      </c>
      <c r="G116">
        <v>173</v>
      </c>
      <c r="H116">
        <v>66</v>
      </c>
      <c r="I116">
        <v>8</v>
      </c>
      <c r="J116">
        <v>10</v>
      </c>
      <c r="K116">
        <v>1161</v>
      </c>
      <c r="L116" s="7">
        <v>0.22136089577950044</v>
      </c>
      <c r="M116" s="8">
        <f t="shared" si="21"/>
        <v>-0.17373039921168862</v>
      </c>
      <c r="N116">
        <f t="shared" si="21"/>
        <v>-0.11771002956403806</v>
      </c>
      <c r="O116">
        <f t="shared" si="21"/>
        <v>-7.6341960466501518E-2</v>
      </c>
      <c r="P116">
        <f t="shared" si="20"/>
        <v>-0.32200323549464954</v>
      </c>
      <c r="Q116">
        <f t="shared" si="20"/>
        <v>5.9100688520980535E-2</v>
      </c>
      <c r="R116" s="9">
        <f t="shared" si="20"/>
        <v>-0.35822725201544187</v>
      </c>
      <c r="S116">
        <f t="shared" si="13"/>
        <v>10.082450047200473</v>
      </c>
      <c r="T116">
        <f t="shared" si="14"/>
        <v>0.80247662184493818</v>
      </c>
      <c r="U116">
        <f t="shared" si="15"/>
        <v>1.7338639222889427</v>
      </c>
      <c r="V116" s="8">
        <f t="shared" si="16"/>
        <v>0.80247662184493818</v>
      </c>
      <c r="W116">
        <f t="shared" si="17"/>
        <v>2</v>
      </c>
      <c r="X116" t="str">
        <f t="shared" si="18"/>
        <v>015-014</v>
      </c>
      <c r="Y116" t="str">
        <f t="shared" si="19"/>
        <v>003-003</v>
      </c>
    </row>
    <row r="117" spans="1:25" x14ac:dyDescent="0.35">
      <c r="A117">
        <v>107</v>
      </c>
      <c r="B117" t="s">
        <v>332</v>
      </c>
      <c r="C117">
        <v>7</v>
      </c>
      <c r="D117">
        <v>40</v>
      </c>
      <c r="E117" t="s">
        <v>111</v>
      </c>
      <c r="F117" t="s">
        <v>333</v>
      </c>
      <c r="G117">
        <v>66</v>
      </c>
      <c r="H117">
        <v>17</v>
      </c>
      <c r="I117">
        <v>0</v>
      </c>
      <c r="J117">
        <v>4</v>
      </c>
      <c r="K117">
        <v>659</v>
      </c>
      <c r="L117" s="7">
        <v>0.13201820940819423</v>
      </c>
      <c r="M117" s="8">
        <f t="shared" si="21"/>
        <v>-1.0262852804996649</v>
      </c>
      <c r="N117">
        <f t="shared" si="21"/>
        <v>-0.79898148558830351</v>
      </c>
      <c r="O117">
        <f t="shared" si="21"/>
        <v>-0.73611481588502581</v>
      </c>
      <c r="P117">
        <f t="shared" si="20"/>
        <v>-0.75855113338663238</v>
      </c>
      <c r="Q117">
        <f t="shared" si="20"/>
        <v>-0.79417267998946994</v>
      </c>
      <c r="R117" s="9">
        <f t="shared" si="20"/>
        <v>-1.2626369605371637</v>
      </c>
      <c r="S117">
        <f t="shared" si="13"/>
        <v>24.242732819008296</v>
      </c>
      <c r="T117">
        <f t="shared" si="14"/>
        <v>6.1264606681174119</v>
      </c>
      <c r="U117">
        <f t="shared" si="15"/>
        <v>0.51302831066259058</v>
      </c>
      <c r="V117" s="8">
        <f t="shared" si="16"/>
        <v>0.51302831066259058</v>
      </c>
      <c r="W117">
        <f t="shared" si="17"/>
        <v>3</v>
      </c>
      <c r="X117" t="str">
        <f t="shared" si="18"/>
        <v>015-015</v>
      </c>
      <c r="Y117" t="str">
        <f t="shared" si="19"/>
        <v>026-011</v>
      </c>
    </row>
    <row r="118" spans="1:25" x14ac:dyDescent="0.35">
      <c r="A118">
        <v>108</v>
      </c>
      <c r="B118" t="s">
        <v>332</v>
      </c>
      <c r="C118">
        <v>7</v>
      </c>
      <c r="D118">
        <v>40</v>
      </c>
      <c r="E118" t="s">
        <v>112</v>
      </c>
      <c r="F118" t="s">
        <v>333</v>
      </c>
      <c r="G118">
        <v>88</v>
      </c>
      <c r="H118">
        <v>27</v>
      </c>
      <c r="I118">
        <v>6</v>
      </c>
      <c r="J118">
        <v>0</v>
      </c>
      <c r="K118">
        <v>684</v>
      </c>
      <c r="L118" s="7">
        <v>0.17690058479532164</v>
      </c>
      <c r="M118" s="8">
        <f t="shared" si="21"/>
        <v>-0.85099362266475387</v>
      </c>
      <c r="N118">
        <f t="shared" si="21"/>
        <v>-0.65994649456294319</v>
      </c>
      <c r="O118">
        <f t="shared" si="21"/>
        <v>-0.24128517432113258</v>
      </c>
      <c r="P118">
        <f t="shared" si="20"/>
        <v>-1.049583065314621</v>
      </c>
      <c r="Q118">
        <f t="shared" si="20"/>
        <v>-0.75167898633855113</v>
      </c>
      <c r="R118" s="9">
        <f t="shared" si="20"/>
        <v>-0.80829584219497808</v>
      </c>
      <c r="S118">
        <f t="shared" si="13"/>
        <v>21.114183893251326</v>
      </c>
      <c r="T118">
        <f t="shared" si="14"/>
        <v>4.4997136410553056</v>
      </c>
      <c r="U118">
        <f t="shared" si="15"/>
        <v>0.3816549246395734</v>
      </c>
      <c r="V118" s="8">
        <f t="shared" si="16"/>
        <v>0.3816549246395734</v>
      </c>
      <c r="W118">
        <f t="shared" si="17"/>
        <v>3</v>
      </c>
      <c r="X118" t="str">
        <f t="shared" si="18"/>
        <v>015-016</v>
      </c>
      <c r="Y118" t="str">
        <f t="shared" si="19"/>
        <v>026-011</v>
      </c>
    </row>
    <row r="119" spans="1:25" x14ac:dyDescent="0.35">
      <c r="A119">
        <v>109</v>
      </c>
      <c r="B119" t="s">
        <v>332</v>
      </c>
      <c r="C119">
        <v>7</v>
      </c>
      <c r="D119">
        <v>40</v>
      </c>
      <c r="E119" t="s">
        <v>113</v>
      </c>
      <c r="F119" t="s">
        <v>333</v>
      </c>
      <c r="G119">
        <v>225</v>
      </c>
      <c r="H119">
        <v>48</v>
      </c>
      <c r="I119">
        <v>1</v>
      </c>
      <c r="J119">
        <v>27</v>
      </c>
      <c r="K119">
        <v>1410</v>
      </c>
      <c r="L119" s="7">
        <v>0.21347517730496454</v>
      </c>
      <c r="M119" s="8">
        <f t="shared" si="21"/>
        <v>0.24059533748901016</v>
      </c>
      <c r="N119">
        <f t="shared" si="21"/>
        <v>-0.36797301340968658</v>
      </c>
      <c r="O119">
        <f t="shared" si="21"/>
        <v>-0.65364320895771022</v>
      </c>
      <c r="P119">
        <f t="shared" si="20"/>
        <v>0.91488247519930199</v>
      </c>
      <c r="Q119">
        <f t="shared" si="20"/>
        <v>0.4823378772841323</v>
      </c>
      <c r="R119" s="9">
        <f t="shared" si="20"/>
        <v>-0.43805382357608719</v>
      </c>
      <c r="S119">
        <f t="shared" si="13"/>
        <v>8.8549827199889091</v>
      </c>
      <c r="T119">
        <f t="shared" si="14"/>
        <v>1.690754059873889</v>
      </c>
      <c r="U119">
        <f t="shared" si="15"/>
        <v>5.2733342955974027</v>
      </c>
      <c r="V119" s="8">
        <f t="shared" si="16"/>
        <v>1.690754059873889</v>
      </c>
      <c r="W119">
        <f t="shared" si="17"/>
        <v>2</v>
      </c>
      <c r="X119" t="str">
        <f t="shared" si="18"/>
        <v>015-017</v>
      </c>
      <c r="Y119" t="str">
        <f t="shared" si="19"/>
        <v>003-003</v>
      </c>
    </row>
    <row r="120" spans="1:25" x14ac:dyDescent="0.35">
      <c r="A120">
        <v>110</v>
      </c>
      <c r="B120" t="s">
        <v>332</v>
      </c>
      <c r="C120">
        <v>7</v>
      </c>
      <c r="D120">
        <v>40</v>
      </c>
      <c r="E120" t="s">
        <v>114</v>
      </c>
      <c r="F120" t="s">
        <v>333</v>
      </c>
      <c r="G120">
        <v>245</v>
      </c>
      <c r="H120">
        <v>69</v>
      </c>
      <c r="I120">
        <v>2</v>
      </c>
      <c r="J120">
        <v>7</v>
      </c>
      <c r="K120">
        <v>2449</v>
      </c>
      <c r="L120" s="7">
        <v>0.13189056757860351</v>
      </c>
      <c r="M120" s="8">
        <f t="shared" si="21"/>
        <v>0.39995139006620201</v>
      </c>
      <c r="N120">
        <f t="shared" si="21"/>
        <v>-7.5999532256429969E-2</v>
      </c>
      <c r="O120">
        <f t="shared" si="21"/>
        <v>-0.57117160203039474</v>
      </c>
      <c r="P120">
        <f t="shared" si="20"/>
        <v>-0.54027718444064099</v>
      </c>
      <c r="Q120">
        <f t="shared" si="20"/>
        <v>2.2483757854163198</v>
      </c>
      <c r="R120" s="9">
        <f t="shared" si="20"/>
        <v>-1.2639290697694241</v>
      </c>
      <c r="S120">
        <f t="shared" si="13"/>
        <v>10.515084148447862</v>
      </c>
      <c r="T120">
        <f t="shared" si="14"/>
        <v>7.9197613066707984</v>
      </c>
      <c r="U120">
        <f t="shared" si="15"/>
        <v>10.75172286929446</v>
      </c>
      <c r="V120" s="8">
        <f t="shared" si="16"/>
        <v>7.9197613066707984</v>
      </c>
      <c r="W120">
        <f t="shared" si="17"/>
        <v>2</v>
      </c>
      <c r="X120" t="str">
        <f t="shared" si="18"/>
        <v>015-018</v>
      </c>
      <c r="Y120" t="str">
        <f t="shared" si="19"/>
        <v>003-003</v>
      </c>
    </row>
    <row r="121" spans="1:25" x14ac:dyDescent="0.35">
      <c r="A121">
        <v>111</v>
      </c>
      <c r="B121" t="s">
        <v>332</v>
      </c>
      <c r="C121">
        <v>7</v>
      </c>
      <c r="D121" t="s">
        <v>334</v>
      </c>
      <c r="E121" t="s">
        <v>115</v>
      </c>
      <c r="F121" t="s">
        <v>333</v>
      </c>
      <c r="G121">
        <v>10</v>
      </c>
      <c r="H121">
        <v>1</v>
      </c>
      <c r="I121">
        <v>1</v>
      </c>
      <c r="J121">
        <v>3</v>
      </c>
      <c r="K121">
        <v>81</v>
      </c>
      <c r="L121" s="7">
        <v>0.18518518518518517</v>
      </c>
      <c r="M121" s="8">
        <f t="shared" si="21"/>
        <v>-1.4724822277158021</v>
      </c>
      <c r="N121">
        <f t="shared" si="21"/>
        <v>-1.0214374712288801</v>
      </c>
      <c r="O121">
        <f t="shared" si="21"/>
        <v>-0.65364320895771022</v>
      </c>
      <c r="P121">
        <f t="shared" si="20"/>
        <v>-0.83130911636862959</v>
      </c>
      <c r="Q121">
        <f t="shared" si="20"/>
        <v>-1.7766268771987137</v>
      </c>
      <c r="R121" s="9">
        <f t="shared" si="20"/>
        <v>-0.72443141715770043</v>
      </c>
      <c r="S121">
        <f t="shared" si="13"/>
        <v>31.859181439811646</v>
      </c>
      <c r="T121">
        <f t="shared" si="14"/>
        <v>9.0996274528645387</v>
      </c>
      <c r="U121">
        <f t="shared" si="15"/>
        <v>1.9197543336397029</v>
      </c>
      <c r="V121" s="8">
        <f t="shared" si="16"/>
        <v>1.9197543336397029</v>
      </c>
      <c r="W121">
        <f t="shared" si="17"/>
        <v>3</v>
      </c>
      <c r="X121" t="str">
        <f t="shared" si="18"/>
        <v>015-019</v>
      </c>
      <c r="Y121" t="str">
        <f t="shared" si="19"/>
        <v>026-011</v>
      </c>
    </row>
    <row r="122" spans="1:25" x14ac:dyDescent="0.35">
      <c r="A122">
        <v>112</v>
      </c>
      <c r="B122" t="s">
        <v>332</v>
      </c>
      <c r="C122">
        <v>7</v>
      </c>
      <c r="D122">
        <v>40</v>
      </c>
      <c r="E122" t="s">
        <v>116</v>
      </c>
      <c r="F122" t="s">
        <v>333</v>
      </c>
      <c r="G122">
        <v>266</v>
      </c>
      <c r="H122">
        <v>79</v>
      </c>
      <c r="I122">
        <v>6</v>
      </c>
      <c r="J122">
        <v>7</v>
      </c>
      <c r="K122">
        <v>2026</v>
      </c>
      <c r="L122" s="7">
        <v>0.17670286278381048</v>
      </c>
      <c r="M122" s="8">
        <f t="shared" si="21"/>
        <v>0.56727524527225348</v>
      </c>
      <c r="N122">
        <f t="shared" si="21"/>
        <v>6.3035458768930325E-2</v>
      </c>
      <c r="O122">
        <f t="shared" si="21"/>
        <v>-0.24128517432113258</v>
      </c>
      <c r="P122">
        <f t="shared" si="20"/>
        <v>-0.54027718444064099</v>
      </c>
      <c r="Q122">
        <f t="shared" si="20"/>
        <v>1.5293824888427727</v>
      </c>
      <c r="R122" s="9">
        <f t="shared" si="20"/>
        <v>-0.81029736816271047</v>
      </c>
      <c r="S122">
        <f t="shared" si="13"/>
        <v>7.3764557710208507</v>
      </c>
      <c r="T122">
        <f t="shared" si="14"/>
        <v>3.987521021903325</v>
      </c>
      <c r="U122">
        <f t="shared" si="15"/>
        <v>7.465488360927429</v>
      </c>
      <c r="V122" s="8">
        <f t="shared" si="16"/>
        <v>3.987521021903325</v>
      </c>
      <c r="W122">
        <f t="shared" si="17"/>
        <v>2</v>
      </c>
      <c r="X122" t="str">
        <f t="shared" si="18"/>
        <v>015-020</v>
      </c>
      <c r="Y122" t="str">
        <f t="shared" si="19"/>
        <v>003-003</v>
      </c>
    </row>
    <row r="123" spans="1:25" x14ac:dyDescent="0.35">
      <c r="A123">
        <v>113</v>
      </c>
      <c r="B123" t="s">
        <v>332</v>
      </c>
      <c r="C123">
        <v>7</v>
      </c>
      <c r="D123">
        <v>40</v>
      </c>
      <c r="E123" t="s">
        <v>117</v>
      </c>
      <c r="F123" t="s">
        <v>333</v>
      </c>
      <c r="G123">
        <v>111</v>
      </c>
      <c r="H123">
        <v>63</v>
      </c>
      <c r="I123">
        <v>9</v>
      </c>
      <c r="J123">
        <v>14</v>
      </c>
      <c r="K123">
        <v>897</v>
      </c>
      <c r="L123" s="7">
        <v>0.21962095875139354</v>
      </c>
      <c r="M123" s="8">
        <f t="shared" si="21"/>
        <v>-0.66773416220098325</v>
      </c>
      <c r="N123">
        <f t="shared" si="21"/>
        <v>-0.15942052687164615</v>
      </c>
      <c r="O123">
        <f t="shared" si="21"/>
        <v>6.1296464608140118E-3</v>
      </c>
      <c r="P123">
        <f t="shared" si="20"/>
        <v>-3.0971303566660932E-2</v>
      </c>
      <c r="Q123">
        <f t="shared" si="20"/>
        <v>-0.38963271643272251</v>
      </c>
      <c r="R123" s="9">
        <f t="shared" si="20"/>
        <v>-0.37584051174994776</v>
      </c>
      <c r="S123">
        <f t="shared" si="13"/>
        <v>12.582638867197607</v>
      </c>
      <c r="T123">
        <f t="shared" si="14"/>
        <v>1.5384197456604363</v>
      </c>
      <c r="U123">
        <f t="shared" si="15"/>
        <v>1.1685623139784458</v>
      </c>
      <c r="V123" s="8">
        <f t="shared" si="16"/>
        <v>1.1685623139784458</v>
      </c>
      <c r="W123">
        <f t="shared" si="17"/>
        <v>3</v>
      </c>
      <c r="X123" t="str">
        <f t="shared" si="18"/>
        <v>015-021</v>
      </c>
      <c r="Y123" t="str">
        <f t="shared" si="19"/>
        <v>026-011</v>
      </c>
    </row>
    <row r="124" spans="1:25" x14ac:dyDescent="0.35">
      <c r="A124">
        <v>114</v>
      </c>
      <c r="B124" t="s">
        <v>332</v>
      </c>
      <c r="C124">
        <v>7</v>
      </c>
      <c r="D124">
        <v>40</v>
      </c>
      <c r="E124" t="s">
        <v>118</v>
      </c>
      <c r="F124" t="s">
        <v>333</v>
      </c>
      <c r="G124">
        <v>182</v>
      </c>
      <c r="H124">
        <v>31</v>
      </c>
      <c r="I124">
        <v>0</v>
      </c>
      <c r="J124">
        <v>16</v>
      </c>
      <c r="K124">
        <v>1123</v>
      </c>
      <c r="L124" s="7">
        <v>0.20391807658058772</v>
      </c>
      <c r="M124" s="8">
        <f t="shared" si="21"/>
        <v>-0.10202017555195228</v>
      </c>
      <c r="N124">
        <f t="shared" si="21"/>
        <v>-0.6043324981527991</v>
      </c>
      <c r="O124">
        <f t="shared" si="21"/>
        <v>-0.73611481588502581</v>
      </c>
      <c r="P124">
        <f t="shared" si="20"/>
        <v>0.11454466239733337</v>
      </c>
      <c r="Q124">
        <f t="shared" si="20"/>
        <v>-5.4897258284161178E-3</v>
      </c>
      <c r="R124" s="9">
        <f t="shared" si="20"/>
        <v>-0.53479967968930098</v>
      </c>
      <c r="S124">
        <f t="shared" si="13"/>
        <v>13.06688553914916</v>
      </c>
      <c r="T124">
        <f t="shared" si="14"/>
        <v>1.3293311230909108</v>
      </c>
      <c r="U124">
        <f t="shared" si="15"/>
        <v>1.7932546610187863</v>
      </c>
      <c r="V124" s="8">
        <f t="shared" si="16"/>
        <v>1.3293311230909108</v>
      </c>
      <c r="W124">
        <f t="shared" si="17"/>
        <v>2</v>
      </c>
      <c r="X124" t="str">
        <f t="shared" si="18"/>
        <v>015-022</v>
      </c>
      <c r="Y124" t="str">
        <f t="shared" si="19"/>
        <v>003-003</v>
      </c>
    </row>
    <row r="125" spans="1:25" x14ac:dyDescent="0.35">
      <c r="A125">
        <v>115</v>
      </c>
      <c r="B125" t="s">
        <v>332</v>
      </c>
      <c r="C125">
        <v>7</v>
      </c>
      <c r="D125">
        <v>40</v>
      </c>
      <c r="E125" t="s">
        <v>119</v>
      </c>
      <c r="F125" t="s">
        <v>333</v>
      </c>
      <c r="G125">
        <v>173</v>
      </c>
      <c r="H125">
        <v>61</v>
      </c>
      <c r="I125">
        <v>3</v>
      </c>
      <c r="J125">
        <v>7</v>
      </c>
      <c r="K125">
        <v>1432</v>
      </c>
      <c r="L125" s="7">
        <v>0.17039106145251395</v>
      </c>
      <c r="M125" s="8">
        <f t="shared" si="21"/>
        <v>-0.17373039921168862</v>
      </c>
      <c r="N125">
        <f t="shared" si="21"/>
        <v>-0.18722752507671822</v>
      </c>
      <c r="O125">
        <f t="shared" si="21"/>
        <v>-0.48869999510307921</v>
      </c>
      <c r="P125">
        <f t="shared" si="20"/>
        <v>-0.54027718444064099</v>
      </c>
      <c r="Q125">
        <f t="shared" si="20"/>
        <v>0.51973232769694089</v>
      </c>
      <c r="R125" s="9">
        <f t="shared" si="20"/>
        <v>-0.87419128756603681</v>
      </c>
      <c r="S125">
        <f t="shared" si="13"/>
        <v>11.664986002885493</v>
      </c>
      <c r="T125">
        <f t="shared" si="14"/>
        <v>2.3309375882273358</v>
      </c>
      <c r="U125">
        <f t="shared" si="15"/>
        <v>2.1004069450762524</v>
      </c>
      <c r="V125" s="8">
        <f t="shared" si="16"/>
        <v>2.1004069450762524</v>
      </c>
      <c r="W125">
        <f t="shared" si="17"/>
        <v>3</v>
      </c>
      <c r="X125" t="str">
        <f t="shared" si="18"/>
        <v>015-023</v>
      </c>
      <c r="Y125" t="str">
        <f t="shared" si="19"/>
        <v>026-011</v>
      </c>
    </row>
    <row r="126" spans="1:25" x14ac:dyDescent="0.35">
      <c r="A126">
        <v>116</v>
      </c>
      <c r="B126" t="s">
        <v>332</v>
      </c>
      <c r="C126">
        <v>7</v>
      </c>
      <c r="D126">
        <v>40</v>
      </c>
      <c r="E126" t="s">
        <v>120</v>
      </c>
      <c r="F126" t="s">
        <v>333</v>
      </c>
      <c r="G126">
        <v>172</v>
      </c>
      <c r="H126">
        <v>111</v>
      </c>
      <c r="I126">
        <v>10</v>
      </c>
      <c r="J126">
        <v>11</v>
      </c>
      <c r="K126">
        <v>1556</v>
      </c>
      <c r="L126" s="7">
        <v>0.19537275064267351</v>
      </c>
      <c r="M126" s="8">
        <f t="shared" si="21"/>
        <v>-0.18169820184054819</v>
      </c>
      <c r="N126">
        <f t="shared" si="21"/>
        <v>0.50794743005008325</v>
      </c>
      <c r="O126">
        <f t="shared" si="21"/>
        <v>8.8601253388129547E-2</v>
      </c>
      <c r="P126">
        <f t="shared" si="20"/>
        <v>-0.24924525251265239</v>
      </c>
      <c r="Q126">
        <f t="shared" si="20"/>
        <v>0.73050104820549833</v>
      </c>
      <c r="R126" s="9">
        <f t="shared" si="20"/>
        <v>-0.62130341104804621</v>
      </c>
      <c r="S126">
        <f t="shared" si="13"/>
        <v>6.751169359367883</v>
      </c>
      <c r="T126">
        <f t="shared" si="14"/>
        <v>2.2866817389113971</v>
      </c>
      <c r="U126">
        <f t="shared" si="15"/>
        <v>4.1051632423865581</v>
      </c>
      <c r="V126" s="8">
        <f t="shared" si="16"/>
        <v>2.2866817389113971</v>
      </c>
      <c r="W126">
        <f t="shared" si="17"/>
        <v>2</v>
      </c>
      <c r="X126" t="str">
        <f t="shared" si="18"/>
        <v>015-024</v>
      </c>
      <c r="Y126" t="str">
        <f t="shared" si="19"/>
        <v>003-003</v>
      </c>
    </row>
    <row r="127" spans="1:25" x14ac:dyDescent="0.35">
      <c r="A127">
        <v>117</v>
      </c>
      <c r="B127" t="s">
        <v>332</v>
      </c>
      <c r="C127">
        <v>7</v>
      </c>
      <c r="D127">
        <v>40</v>
      </c>
      <c r="E127" t="s">
        <v>121</v>
      </c>
      <c r="F127" t="s">
        <v>333</v>
      </c>
      <c r="G127">
        <v>74</v>
      </c>
      <c r="H127">
        <v>27</v>
      </c>
      <c r="I127">
        <v>0</v>
      </c>
      <c r="J127">
        <v>1</v>
      </c>
      <c r="K127">
        <v>686</v>
      </c>
      <c r="L127" s="7">
        <v>0.14868804664723032</v>
      </c>
      <c r="M127" s="8">
        <f t="shared" si="21"/>
        <v>-0.96254285946878815</v>
      </c>
      <c r="N127">
        <f t="shared" si="21"/>
        <v>-0.65994649456294319</v>
      </c>
      <c r="O127">
        <f t="shared" si="21"/>
        <v>-0.73611481588502581</v>
      </c>
      <c r="P127">
        <f t="shared" si="20"/>
        <v>-0.97682508233262388</v>
      </c>
      <c r="Q127">
        <f t="shared" si="20"/>
        <v>-0.7482794908464776</v>
      </c>
      <c r="R127" s="9">
        <f t="shared" si="20"/>
        <v>-1.0938893746877283</v>
      </c>
      <c r="S127">
        <f t="shared" si="13"/>
        <v>23.487970832949685</v>
      </c>
      <c r="T127">
        <f t="shared" si="14"/>
        <v>5.7455729659896102</v>
      </c>
      <c r="U127">
        <f t="shared" si="15"/>
        <v>0.32007196112992264</v>
      </c>
      <c r="V127" s="8">
        <f t="shared" si="16"/>
        <v>0.32007196112992264</v>
      </c>
      <c r="W127">
        <f t="shared" si="17"/>
        <v>3</v>
      </c>
      <c r="X127" t="str">
        <f t="shared" si="18"/>
        <v>015-025</v>
      </c>
      <c r="Y127" t="str">
        <f t="shared" si="19"/>
        <v>026-011</v>
      </c>
    </row>
    <row r="128" spans="1:25" x14ac:dyDescent="0.35">
      <c r="A128">
        <v>118</v>
      </c>
      <c r="B128" t="s">
        <v>332</v>
      </c>
      <c r="C128">
        <v>7</v>
      </c>
      <c r="D128" t="s">
        <v>334</v>
      </c>
      <c r="E128" t="s">
        <v>122</v>
      </c>
      <c r="F128" t="s">
        <v>333</v>
      </c>
      <c r="G128">
        <v>82</v>
      </c>
      <c r="H128">
        <v>23</v>
      </c>
      <c r="I128">
        <v>1</v>
      </c>
      <c r="J128">
        <v>1</v>
      </c>
      <c r="K128">
        <v>685</v>
      </c>
      <c r="L128" s="7">
        <v>0.1562043795620438</v>
      </c>
      <c r="M128" s="8">
        <f t="shared" si="21"/>
        <v>-0.89880043843791146</v>
      </c>
      <c r="N128">
        <f t="shared" si="21"/>
        <v>-0.71556049097308738</v>
      </c>
      <c r="O128">
        <f t="shared" si="21"/>
        <v>-0.65364320895771022</v>
      </c>
      <c r="P128">
        <f t="shared" si="20"/>
        <v>-0.97682508233262388</v>
      </c>
      <c r="Q128">
        <f t="shared" si="20"/>
        <v>-0.74997923859251436</v>
      </c>
      <c r="R128" s="9">
        <f t="shared" si="20"/>
        <v>-1.017802067077713</v>
      </c>
      <c r="S128">
        <f t="shared" si="13"/>
        <v>22.974268015342918</v>
      </c>
      <c r="T128">
        <f t="shared" si="14"/>
        <v>5.32107838406837</v>
      </c>
      <c r="U128">
        <f t="shared" si="15"/>
        <v>0.2838980644641782</v>
      </c>
      <c r="V128" s="8">
        <f t="shared" si="16"/>
        <v>0.2838980644641782</v>
      </c>
      <c r="W128">
        <f t="shared" si="17"/>
        <v>3</v>
      </c>
      <c r="X128" t="str">
        <f t="shared" si="18"/>
        <v>016-001</v>
      </c>
      <c r="Y128" t="str">
        <f t="shared" si="19"/>
        <v>026-011</v>
      </c>
    </row>
    <row r="129" spans="1:25" x14ac:dyDescent="0.35">
      <c r="A129">
        <v>119</v>
      </c>
      <c r="B129" t="s">
        <v>332</v>
      </c>
      <c r="C129">
        <v>7</v>
      </c>
      <c r="D129">
        <v>40</v>
      </c>
      <c r="E129" t="s">
        <v>123</v>
      </c>
      <c r="F129" t="s">
        <v>333</v>
      </c>
      <c r="G129">
        <v>139</v>
      </c>
      <c r="H129">
        <v>43</v>
      </c>
      <c r="I129">
        <v>6</v>
      </c>
      <c r="J129">
        <v>6</v>
      </c>
      <c r="K129">
        <v>1056</v>
      </c>
      <c r="L129" s="7">
        <v>0.18371212121212122</v>
      </c>
      <c r="M129" s="8">
        <f t="shared" si="21"/>
        <v>-0.44463568859291475</v>
      </c>
      <c r="N129">
        <f t="shared" si="21"/>
        <v>-0.43749050892236674</v>
      </c>
      <c r="O129">
        <f t="shared" si="21"/>
        <v>-0.24128517432113258</v>
      </c>
      <c r="P129">
        <f t="shared" si="20"/>
        <v>-0.61303516742263808</v>
      </c>
      <c r="Q129">
        <f t="shared" si="20"/>
        <v>-0.11937282481287864</v>
      </c>
      <c r="R129" s="9">
        <f t="shared" si="20"/>
        <v>-0.73934313979133393</v>
      </c>
      <c r="S129">
        <f t="shared" si="13"/>
        <v>14.409034153740699</v>
      </c>
      <c r="T129">
        <f t="shared" si="14"/>
        <v>2.079711036967292</v>
      </c>
      <c r="U129">
        <f t="shared" si="15"/>
        <v>0.69794760922328103</v>
      </c>
      <c r="V129" s="8">
        <f t="shared" si="16"/>
        <v>0.69794760922328103</v>
      </c>
      <c r="W129">
        <f t="shared" si="17"/>
        <v>3</v>
      </c>
      <c r="X129" t="str">
        <f t="shared" si="18"/>
        <v>016-002</v>
      </c>
      <c r="Y129" t="str">
        <f t="shared" si="19"/>
        <v>026-011</v>
      </c>
    </row>
    <row r="130" spans="1:25" x14ac:dyDescent="0.35">
      <c r="A130">
        <v>120</v>
      </c>
      <c r="B130" t="s">
        <v>332</v>
      </c>
      <c r="C130">
        <v>7</v>
      </c>
      <c r="D130" t="s">
        <v>334</v>
      </c>
      <c r="E130" t="s">
        <v>124</v>
      </c>
      <c r="F130" t="s">
        <v>333</v>
      </c>
      <c r="G130">
        <v>75</v>
      </c>
      <c r="H130">
        <v>26</v>
      </c>
      <c r="I130">
        <v>1</v>
      </c>
      <c r="J130">
        <v>9</v>
      </c>
      <c r="K130">
        <v>705</v>
      </c>
      <c r="L130" s="7">
        <v>0.1574468085106383</v>
      </c>
      <c r="M130" s="8">
        <f t="shared" si="21"/>
        <v>-0.9545750568399286</v>
      </c>
      <c r="N130">
        <f t="shared" si="21"/>
        <v>-0.67384999366547926</v>
      </c>
      <c r="O130">
        <f t="shared" si="21"/>
        <v>-0.65364320895771022</v>
      </c>
      <c r="P130">
        <f t="shared" si="20"/>
        <v>-0.39476121847664669</v>
      </c>
      <c r="Q130">
        <f t="shared" si="20"/>
        <v>-0.71598428367177924</v>
      </c>
      <c r="R130" s="9">
        <f t="shared" si="20"/>
        <v>-1.0052250465190591</v>
      </c>
      <c r="S130">
        <f t="shared" si="13"/>
        <v>20.897877289275797</v>
      </c>
      <c r="T130">
        <f t="shared" si="14"/>
        <v>4.4197701773691636</v>
      </c>
      <c r="U130">
        <f t="shared" si="15"/>
        <v>0.25435899807084111</v>
      </c>
      <c r="V130" s="8">
        <f t="shared" si="16"/>
        <v>0.25435899807084111</v>
      </c>
      <c r="W130">
        <f t="shared" si="17"/>
        <v>3</v>
      </c>
      <c r="X130" t="str">
        <f t="shared" si="18"/>
        <v>016-003</v>
      </c>
      <c r="Y130" t="str">
        <f t="shared" si="19"/>
        <v>026-011</v>
      </c>
    </row>
    <row r="131" spans="1:25" x14ac:dyDescent="0.35">
      <c r="A131">
        <v>121</v>
      </c>
      <c r="B131" t="s">
        <v>332</v>
      </c>
      <c r="C131">
        <v>7</v>
      </c>
      <c r="D131" t="s">
        <v>334</v>
      </c>
      <c r="E131" t="s">
        <v>125</v>
      </c>
      <c r="F131" t="s">
        <v>333</v>
      </c>
      <c r="G131">
        <v>50</v>
      </c>
      <c r="H131">
        <v>18</v>
      </c>
      <c r="I131">
        <v>1</v>
      </c>
      <c r="J131">
        <v>2</v>
      </c>
      <c r="K131">
        <v>479</v>
      </c>
      <c r="L131" s="7">
        <v>0.14822546972860126</v>
      </c>
      <c r="M131" s="8">
        <f t="shared" si="21"/>
        <v>-1.1537701225614183</v>
      </c>
      <c r="N131">
        <f t="shared" si="21"/>
        <v>-0.78507798648576743</v>
      </c>
      <c r="O131">
        <f t="shared" si="21"/>
        <v>-0.65364320895771022</v>
      </c>
      <c r="P131">
        <f t="shared" si="20"/>
        <v>-0.90406709935062679</v>
      </c>
      <c r="Q131">
        <f t="shared" si="20"/>
        <v>-1.1001272742760857</v>
      </c>
      <c r="R131" s="9">
        <f t="shared" si="20"/>
        <v>-1.0985720081873243</v>
      </c>
      <c r="S131">
        <f t="shared" si="13"/>
        <v>26.119531619894179</v>
      </c>
      <c r="T131">
        <f t="shared" si="14"/>
        <v>6.7782311783198832</v>
      </c>
      <c r="U131">
        <f t="shared" si="15"/>
        <v>0.58853936793219752</v>
      </c>
      <c r="V131" s="8">
        <f t="shared" si="16"/>
        <v>0.58853936793219752</v>
      </c>
      <c r="W131">
        <f t="shared" si="17"/>
        <v>3</v>
      </c>
      <c r="X131" t="str">
        <f t="shared" si="18"/>
        <v>016-004</v>
      </c>
      <c r="Y131" t="str">
        <f t="shared" si="19"/>
        <v>026-011</v>
      </c>
    </row>
    <row r="132" spans="1:25" x14ac:dyDescent="0.35">
      <c r="A132">
        <v>122</v>
      </c>
      <c r="B132" t="s">
        <v>332</v>
      </c>
      <c r="C132">
        <v>7</v>
      </c>
      <c r="D132" t="s">
        <v>334</v>
      </c>
      <c r="E132" t="s">
        <v>126</v>
      </c>
      <c r="F132" t="s">
        <v>333</v>
      </c>
      <c r="G132">
        <v>185</v>
      </c>
      <c r="H132">
        <v>47</v>
      </c>
      <c r="I132">
        <v>42</v>
      </c>
      <c r="J132">
        <v>3</v>
      </c>
      <c r="K132">
        <v>1494</v>
      </c>
      <c r="L132" s="7">
        <v>0.18540829986613119</v>
      </c>
      <c r="M132" s="8">
        <f t="shared" si="21"/>
        <v>-7.811676766537351E-2</v>
      </c>
      <c r="N132">
        <f t="shared" si="21"/>
        <v>-0.3818765125122226</v>
      </c>
      <c r="O132">
        <f t="shared" si="21"/>
        <v>2.7276926750622263</v>
      </c>
      <c r="P132">
        <f t="shared" si="20"/>
        <v>-0.83130911636862959</v>
      </c>
      <c r="Q132">
        <f t="shared" si="20"/>
        <v>0.62511668795121966</v>
      </c>
      <c r="R132" s="9">
        <f t="shared" si="20"/>
        <v>-0.72217284298943907</v>
      </c>
      <c r="S132">
        <f t="shared" si="13"/>
        <v>12.791012266440704</v>
      </c>
      <c r="T132">
        <f t="shared" si="14"/>
        <v>9.6678077289337434</v>
      </c>
      <c r="U132">
        <f t="shared" si="15"/>
        <v>13.838858194691758</v>
      </c>
      <c r="V132" s="8">
        <f t="shared" si="16"/>
        <v>9.6678077289337434</v>
      </c>
      <c r="W132">
        <f t="shared" si="17"/>
        <v>2</v>
      </c>
      <c r="X132" t="str">
        <f t="shared" si="18"/>
        <v>016-005</v>
      </c>
      <c r="Y132" t="str">
        <f t="shared" si="19"/>
        <v>003-003</v>
      </c>
    </row>
    <row r="133" spans="1:25" x14ac:dyDescent="0.35">
      <c r="A133">
        <v>123</v>
      </c>
      <c r="B133" t="s">
        <v>332</v>
      </c>
      <c r="C133">
        <v>7</v>
      </c>
      <c r="D133">
        <v>40</v>
      </c>
      <c r="E133" t="s">
        <v>127</v>
      </c>
      <c r="F133" t="s">
        <v>333</v>
      </c>
      <c r="G133">
        <v>192</v>
      </c>
      <c r="H133">
        <v>92</v>
      </c>
      <c r="I133">
        <v>4</v>
      </c>
      <c r="J133">
        <v>12</v>
      </c>
      <c r="K133">
        <v>1429</v>
      </c>
      <c r="L133" s="7">
        <v>0.2099370188943317</v>
      </c>
      <c r="M133" s="8">
        <f t="shared" si="21"/>
        <v>-2.2342149263356363E-2</v>
      </c>
      <c r="N133">
        <f t="shared" si="21"/>
        <v>0.24378094710189871</v>
      </c>
      <c r="O133">
        <f t="shared" si="21"/>
        <v>-0.40622838817576368</v>
      </c>
      <c r="P133">
        <f t="shared" si="20"/>
        <v>-0.17648726953065524</v>
      </c>
      <c r="Q133">
        <f t="shared" si="20"/>
        <v>0.5146330844588306</v>
      </c>
      <c r="R133" s="9">
        <f t="shared" si="20"/>
        <v>-0.4738703514512983</v>
      </c>
      <c r="S133">
        <f t="shared" si="13"/>
        <v>8.1441462356906413</v>
      </c>
      <c r="T133">
        <f t="shared" si="14"/>
        <v>1.4063410899641431</v>
      </c>
      <c r="U133">
        <f t="shared" si="15"/>
        <v>2.9949334372665537</v>
      </c>
      <c r="V133" s="8">
        <f t="shared" si="16"/>
        <v>1.4063410899641431</v>
      </c>
      <c r="W133">
        <f t="shared" si="17"/>
        <v>2</v>
      </c>
      <c r="X133" t="str">
        <f t="shared" si="18"/>
        <v>016-006</v>
      </c>
      <c r="Y133" t="str">
        <f t="shared" si="19"/>
        <v>003-003</v>
      </c>
    </row>
    <row r="134" spans="1:25" x14ac:dyDescent="0.35">
      <c r="A134">
        <v>124</v>
      </c>
      <c r="B134" t="s">
        <v>332</v>
      </c>
      <c r="C134">
        <v>7</v>
      </c>
      <c r="D134" t="s">
        <v>334</v>
      </c>
      <c r="E134" t="s">
        <v>128</v>
      </c>
      <c r="F134" t="s">
        <v>333</v>
      </c>
      <c r="G134">
        <v>167</v>
      </c>
      <c r="H134">
        <v>71</v>
      </c>
      <c r="I134">
        <v>3</v>
      </c>
      <c r="J134">
        <v>6</v>
      </c>
      <c r="K134">
        <v>1218</v>
      </c>
      <c r="L134" s="7">
        <v>0.20279146141215107</v>
      </c>
      <c r="M134" s="8">
        <f t="shared" si="21"/>
        <v>-0.22153721498484616</v>
      </c>
      <c r="N134">
        <f t="shared" si="21"/>
        <v>-4.8192534051357913E-2</v>
      </c>
      <c r="O134">
        <f t="shared" si="21"/>
        <v>-0.48869999510307921</v>
      </c>
      <c r="P134">
        <f t="shared" si="20"/>
        <v>-0.61303516742263808</v>
      </c>
      <c r="Q134">
        <f t="shared" si="20"/>
        <v>0.15598631004507552</v>
      </c>
      <c r="R134" s="9">
        <f t="shared" si="20"/>
        <v>-0.54620432552530507</v>
      </c>
      <c r="S134">
        <f t="shared" si="13"/>
        <v>11.929986025773673</v>
      </c>
      <c r="T134">
        <f t="shared" si="14"/>
        <v>1.7231381642058585</v>
      </c>
      <c r="U134">
        <f t="shared" si="15"/>
        <v>1.3430802830954773</v>
      </c>
      <c r="V134" s="8">
        <f t="shared" si="16"/>
        <v>1.3430802830954773</v>
      </c>
      <c r="W134">
        <f t="shared" si="17"/>
        <v>3</v>
      </c>
      <c r="X134" t="str">
        <f t="shared" si="18"/>
        <v>016-007</v>
      </c>
      <c r="Y134" t="str">
        <f t="shared" si="19"/>
        <v>026-011</v>
      </c>
    </row>
    <row r="135" spans="1:25" x14ac:dyDescent="0.35">
      <c r="A135">
        <v>125</v>
      </c>
      <c r="B135" t="s">
        <v>332</v>
      </c>
      <c r="C135">
        <v>7</v>
      </c>
      <c r="D135">
        <v>40</v>
      </c>
      <c r="E135" t="s">
        <v>129</v>
      </c>
      <c r="F135" t="s">
        <v>333</v>
      </c>
      <c r="G135">
        <v>104</v>
      </c>
      <c r="H135">
        <v>55</v>
      </c>
      <c r="I135">
        <v>4</v>
      </c>
      <c r="J135">
        <v>5</v>
      </c>
      <c r="K135">
        <v>801</v>
      </c>
      <c r="L135" s="7">
        <v>0.20973782771535582</v>
      </c>
      <c r="M135" s="8">
        <f t="shared" si="21"/>
        <v>-0.72350878060300039</v>
      </c>
      <c r="N135">
        <f t="shared" si="21"/>
        <v>-0.27064851969193437</v>
      </c>
      <c r="O135">
        <f t="shared" si="21"/>
        <v>-0.40622838817576368</v>
      </c>
      <c r="P135">
        <f t="shared" si="20"/>
        <v>-0.68579315040463529</v>
      </c>
      <c r="Q135">
        <f t="shared" si="20"/>
        <v>-0.55280850005225091</v>
      </c>
      <c r="R135" s="9">
        <f t="shared" si="20"/>
        <v>-0.47588674969758527</v>
      </c>
      <c r="S135">
        <f t="shared" si="13"/>
        <v>16.783365083666844</v>
      </c>
      <c r="T135">
        <f t="shared" si="14"/>
        <v>2.6956944905238314</v>
      </c>
      <c r="U135">
        <f t="shared" si="15"/>
        <v>0.17485960898243555</v>
      </c>
      <c r="V135" s="8">
        <f t="shared" si="16"/>
        <v>0.17485960898243555</v>
      </c>
      <c r="W135">
        <f t="shared" si="17"/>
        <v>3</v>
      </c>
      <c r="X135" t="str">
        <f t="shared" si="18"/>
        <v>016-008</v>
      </c>
      <c r="Y135" t="str">
        <f t="shared" si="19"/>
        <v>026-011</v>
      </c>
    </row>
    <row r="136" spans="1:25" x14ac:dyDescent="0.35">
      <c r="A136">
        <v>126</v>
      </c>
      <c r="B136" t="s">
        <v>332</v>
      </c>
      <c r="C136">
        <v>7</v>
      </c>
      <c r="D136">
        <v>40</v>
      </c>
      <c r="E136" t="s">
        <v>130</v>
      </c>
      <c r="F136" t="s">
        <v>333</v>
      </c>
      <c r="G136">
        <v>200</v>
      </c>
      <c r="H136">
        <v>40</v>
      </c>
      <c r="I136">
        <v>6</v>
      </c>
      <c r="J136">
        <v>20</v>
      </c>
      <c r="K136">
        <v>1230</v>
      </c>
      <c r="L136" s="7">
        <v>0.216260162601626</v>
      </c>
      <c r="M136" s="8">
        <f t="shared" si="21"/>
        <v>4.1400271767520376E-2</v>
      </c>
      <c r="N136">
        <f t="shared" si="21"/>
        <v>-0.4792010062299748</v>
      </c>
      <c r="O136">
        <f t="shared" si="21"/>
        <v>-0.24128517432113258</v>
      </c>
      <c r="P136">
        <f t="shared" si="20"/>
        <v>0.40557659432532195</v>
      </c>
      <c r="Q136">
        <f t="shared" si="20"/>
        <v>0.17638328299751657</v>
      </c>
      <c r="R136" s="9">
        <f t="shared" si="20"/>
        <v>-0.40986161397626686</v>
      </c>
      <c r="S136">
        <f t="shared" si="13"/>
        <v>9.5196326997799936</v>
      </c>
      <c r="T136">
        <f t="shared" si="14"/>
        <v>0.63047852087288836</v>
      </c>
      <c r="U136">
        <f t="shared" si="15"/>
        <v>3.0578721508896578</v>
      </c>
      <c r="V136" s="8">
        <f t="shared" si="16"/>
        <v>0.63047852087288836</v>
      </c>
      <c r="W136">
        <f t="shared" si="17"/>
        <v>2</v>
      </c>
      <c r="X136" t="str">
        <f t="shared" si="18"/>
        <v>016-009</v>
      </c>
      <c r="Y136" t="str">
        <f t="shared" si="19"/>
        <v>003-003</v>
      </c>
    </row>
    <row r="137" spans="1:25" x14ac:dyDescent="0.35">
      <c r="A137">
        <v>127</v>
      </c>
      <c r="B137" t="s">
        <v>332</v>
      </c>
      <c r="C137">
        <v>7</v>
      </c>
      <c r="D137">
        <v>40</v>
      </c>
      <c r="E137" t="s">
        <v>131</v>
      </c>
      <c r="F137" t="s">
        <v>333</v>
      </c>
      <c r="G137">
        <v>71</v>
      </c>
      <c r="H137">
        <v>27</v>
      </c>
      <c r="I137">
        <v>8</v>
      </c>
      <c r="J137">
        <v>2</v>
      </c>
      <c r="K137">
        <v>772</v>
      </c>
      <c r="L137" s="7">
        <v>0.13989637305699482</v>
      </c>
      <c r="M137" s="8">
        <f t="shared" si="21"/>
        <v>-0.986446267355367</v>
      </c>
      <c r="N137">
        <f t="shared" si="21"/>
        <v>-0.65994649456294319</v>
      </c>
      <c r="O137">
        <f t="shared" si="21"/>
        <v>-7.6341960466501518E-2</v>
      </c>
      <c r="P137">
        <f t="shared" si="20"/>
        <v>-0.90406709935062679</v>
      </c>
      <c r="Q137">
        <f t="shared" si="20"/>
        <v>-0.60210118468731677</v>
      </c>
      <c r="R137" s="9">
        <f t="shared" si="20"/>
        <v>-1.1828868659442335</v>
      </c>
      <c r="S137">
        <f t="shared" si="13"/>
        <v>20.921949534164142</v>
      </c>
      <c r="T137">
        <f t="shared" si="14"/>
        <v>5.1441505241286807</v>
      </c>
      <c r="U137">
        <f t="shared" si="15"/>
        <v>0.69716390839033082</v>
      </c>
      <c r="V137" s="8">
        <f t="shared" si="16"/>
        <v>0.69716390839033082</v>
      </c>
      <c r="W137">
        <f t="shared" si="17"/>
        <v>3</v>
      </c>
      <c r="X137" t="str">
        <f t="shared" si="18"/>
        <v>016-010</v>
      </c>
      <c r="Y137" t="str">
        <f t="shared" si="19"/>
        <v>026-011</v>
      </c>
    </row>
    <row r="138" spans="1:25" x14ac:dyDescent="0.35">
      <c r="A138">
        <v>128</v>
      </c>
      <c r="B138" t="s">
        <v>332</v>
      </c>
      <c r="C138">
        <v>7</v>
      </c>
      <c r="D138">
        <v>40</v>
      </c>
      <c r="E138" t="s">
        <v>132</v>
      </c>
      <c r="F138" t="s">
        <v>333</v>
      </c>
      <c r="G138">
        <v>81</v>
      </c>
      <c r="H138">
        <v>15</v>
      </c>
      <c r="I138">
        <v>0</v>
      </c>
      <c r="J138">
        <v>9</v>
      </c>
      <c r="K138">
        <v>576</v>
      </c>
      <c r="L138" s="7">
        <v>0.18229166666666666</v>
      </c>
      <c r="M138" s="8">
        <f t="shared" si="21"/>
        <v>-0.90676824106677101</v>
      </c>
      <c r="N138">
        <f t="shared" si="21"/>
        <v>-0.82678848379337555</v>
      </c>
      <c r="O138">
        <f t="shared" si="21"/>
        <v>-0.73611481588502581</v>
      </c>
      <c r="P138">
        <f t="shared" si="20"/>
        <v>-0.39476121847664669</v>
      </c>
      <c r="Q138">
        <f t="shared" si="20"/>
        <v>-0.9352517429105206</v>
      </c>
      <c r="R138" s="9">
        <f t="shared" si="20"/>
        <v>-0.75372230090233783</v>
      </c>
      <c r="S138">
        <f t="shared" si="13"/>
        <v>22.178071411811608</v>
      </c>
      <c r="T138">
        <f t="shared" si="14"/>
        <v>4.3735684468287115</v>
      </c>
      <c r="U138">
        <f t="shared" si="15"/>
        <v>0.32819426589168332</v>
      </c>
      <c r="V138" s="8">
        <f t="shared" si="16"/>
        <v>0.32819426589168332</v>
      </c>
      <c r="W138">
        <f t="shared" si="17"/>
        <v>3</v>
      </c>
      <c r="X138" t="str">
        <f t="shared" si="18"/>
        <v>016-011</v>
      </c>
      <c r="Y138" t="str">
        <f t="shared" si="19"/>
        <v>026-011</v>
      </c>
    </row>
    <row r="139" spans="1:25" x14ac:dyDescent="0.35">
      <c r="A139">
        <v>129</v>
      </c>
      <c r="B139" t="s">
        <v>332</v>
      </c>
      <c r="C139">
        <v>7</v>
      </c>
      <c r="D139">
        <v>40</v>
      </c>
      <c r="E139" t="s">
        <v>133</v>
      </c>
      <c r="F139" t="s">
        <v>333</v>
      </c>
      <c r="G139">
        <v>202</v>
      </c>
      <c r="H139">
        <v>59</v>
      </c>
      <c r="I139">
        <v>1</v>
      </c>
      <c r="J139">
        <v>12</v>
      </c>
      <c r="K139">
        <v>1450</v>
      </c>
      <c r="L139" s="7">
        <v>0.1889655172413793</v>
      </c>
      <c r="M139" s="8">
        <f t="shared" si="21"/>
        <v>5.7335877025239554E-2</v>
      </c>
      <c r="N139">
        <f t="shared" si="21"/>
        <v>-0.21503452328179026</v>
      </c>
      <c r="O139">
        <f t="shared" si="21"/>
        <v>-0.65364320895771022</v>
      </c>
      <c r="P139">
        <f t="shared" si="20"/>
        <v>-0.17648726953065524</v>
      </c>
      <c r="Q139">
        <f t="shared" si="20"/>
        <v>0.55032778712560249</v>
      </c>
      <c r="R139" s="9">
        <f t="shared" si="20"/>
        <v>-0.68616338256056841</v>
      </c>
      <c r="S139">
        <f t="shared" si="13"/>
        <v>10.298332571997108</v>
      </c>
      <c r="T139">
        <f t="shared" si="14"/>
        <v>1.6566657680816221</v>
      </c>
      <c r="U139">
        <f t="shared" si="15"/>
        <v>2.7252518359353348</v>
      </c>
      <c r="V139" s="8">
        <f t="shared" si="16"/>
        <v>1.6566657680816221</v>
      </c>
      <c r="W139">
        <f t="shared" si="17"/>
        <v>2</v>
      </c>
      <c r="X139" t="str">
        <f t="shared" si="18"/>
        <v>016-012</v>
      </c>
      <c r="Y139" t="str">
        <f t="shared" si="19"/>
        <v>003-003</v>
      </c>
    </row>
    <row r="140" spans="1:25" x14ac:dyDescent="0.35">
      <c r="A140">
        <v>130</v>
      </c>
      <c r="B140" t="s">
        <v>332</v>
      </c>
      <c r="C140">
        <v>7</v>
      </c>
      <c r="D140">
        <v>41</v>
      </c>
      <c r="E140" t="s">
        <v>134</v>
      </c>
      <c r="F140" t="s">
        <v>333</v>
      </c>
      <c r="G140">
        <v>161</v>
      </c>
      <c r="H140">
        <v>109</v>
      </c>
      <c r="I140">
        <v>6</v>
      </c>
      <c r="J140">
        <v>7</v>
      </c>
      <c r="K140">
        <v>1481</v>
      </c>
      <c r="L140" s="7">
        <v>0.19108710330857528</v>
      </c>
      <c r="M140" s="8">
        <f t="shared" si="21"/>
        <v>-0.26934403075800373</v>
      </c>
      <c r="N140">
        <f t="shared" si="21"/>
        <v>0.48014043184501121</v>
      </c>
      <c r="O140">
        <f t="shared" si="21"/>
        <v>-0.24128517432113258</v>
      </c>
      <c r="P140">
        <f t="shared" si="20"/>
        <v>-0.54027718444064099</v>
      </c>
      <c r="Q140">
        <f t="shared" si="20"/>
        <v>0.60301996725274176</v>
      </c>
      <c r="R140" s="9">
        <f t="shared" si="20"/>
        <v>-0.66468671653933376</v>
      </c>
      <c r="S140">
        <f t="shared" ref="S140:S203" si="22">SUMXMY2($G$3:$L$3,$M140:$R140)</f>
        <v>8.936236987430302</v>
      </c>
      <c r="T140">
        <f t="shared" ref="T140:T203" si="23">SUMXMY2($G$4:$L$4,$M140:$R140)</f>
        <v>2.5951423097832489</v>
      </c>
      <c r="U140">
        <f t="shared" ref="U140:U203" si="24">SUMXMY2($G$5:$L$5,$M140:$R140)</f>
        <v>3.0381054821646534</v>
      </c>
      <c r="V140" s="8">
        <f t="shared" ref="V140:V203" si="25">MIN(S140:U140)</f>
        <v>2.5951423097832489</v>
      </c>
      <c r="W140">
        <f t="shared" ref="W140:W203" si="26">MATCH(V140,S140:U140,0)</f>
        <v>2</v>
      </c>
      <c r="X140" t="str">
        <f t="shared" ref="X140:X203" si="27">E140</f>
        <v>016-013</v>
      </c>
      <c r="Y140" t="str">
        <f t="shared" ref="Y140:Y203" si="28">VLOOKUP(W140,$D$3:$F$5,3)</f>
        <v>003-003</v>
      </c>
    </row>
    <row r="141" spans="1:25" x14ac:dyDescent="0.35">
      <c r="A141">
        <v>131</v>
      </c>
      <c r="B141" t="s">
        <v>332</v>
      </c>
      <c r="C141">
        <v>7</v>
      </c>
      <c r="D141">
        <v>41</v>
      </c>
      <c r="E141" t="s">
        <v>135</v>
      </c>
      <c r="F141" t="s">
        <v>333</v>
      </c>
      <c r="G141">
        <v>299</v>
      </c>
      <c r="H141">
        <v>252</v>
      </c>
      <c r="I141">
        <v>11</v>
      </c>
      <c r="J141">
        <v>55</v>
      </c>
      <c r="K141">
        <v>2611</v>
      </c>
      <c r="L141" s="7">
        <v>0.23630792799693603</v>
      </c>
      <c r="M141" s="8">
        <f t="shared" si="21"/>
        <v>0.83021273202461998</v>
      </c>
      <c r="N141">
        <f t="shared" si="21"/>
        <v>2.4683408035076635</v>
      </c>
      <c r="O141">
        <f t="shared" si="21"/>
        <v>0.17107286031544508</v>
      </c>
      <c r="P141">
        <f t="shared" si="20"/>
        <v>2.9521059986952221</v>
      </c>
      <c r="Q141">
        <f t="shared" si="20"/>
        <v>2.5237349202742738</v>
      </c>
      <c r="R141" s="9">
        <f t="shared" si="20"/>
        <v>-0.20691949980778823</v>
      </c>
      <c r="S141">
        <f t="shared" si="22"/>
        <v>6.9081648204325781</v>
      </c>
      <c r="T141">
        <f t="shared" si="23"/>
        <v>22.657466037476159</v>
      </c>
      <c r="U141">
        <f t="shared" si="24"/>
        <v>35.715797201179527</v>
      </c>
      <c r="V141" s="8">
        <f t="shared" si="25"/>
        <v>6.9081648204325781</v>
      </c>
      <c r="W141">
        <f t="shared" si="26"/>
        <v>1</v>
      </c>
      <c r="X141" t="str">
        <f t="shared" si="27"/>
        <v>016-014</v>
      </c>
      <c r="Y141" t="str">
        <f t="shared" si="28"/>
        <v>015-003</v>
      </c>
    </row>
    <row r="142" spans="1:25" x14ac:dyDescent="0.35">
      <c r="A142">
        <v>132</v>
      </c>
      <c r="B142" t="s">
        <v>332</v>
      </c>
      <c r="C142">
        <v>7</v>
      </c>
      <c r="D142" t="s">
        <v>334</v>
      </c>
      <c r="E142" t="s">
        <v>136</v>
      </c>
      <c r="F142" t="s">
        <v>333</v>
      </c>
      <c r="G142">
        <v>15</v>
      </c>
      <c r="H142">
        <v>8</v>
      </c>
      <c r="I142">
        <v>0</v>
      </c>
      <c r="J142">
        <v>12</v>
      </c>
      <c r="K142">
        <v>146</v>
      </c>
      <c r="L142" s="7">
        <v>0.23972602739726026</v>
      </c>
      <c r="M142" s="8">
        <f t="shared" si="21"/>
        <v>-1.4326432145715042</v>
      </c>
      <c r="N142">
        <f t="shared" si="21"/>
        <v>-0.92411297751112775</v>
      </c>
      <c r="O142">
        <f t="shared" si="21"/>
        <v>-0.73611481588502581</v>
      </c>
      <c r="P142">
        <f t="shared" si="20"/>
        <v>-0.17648726953065524</v>
      </c>
      <c r="Q142">
        <f t="shared" si="20"/>
        <v>-1.6661432737063249</v>
      </c>
      <c r="R142" s="9">
        <f t="shared" si="20"/>
        <v>-0.17231832082042411</v>
      </c>
      <c r="S142">
        <f t="shared" si="22"/>
        <v>28.066161673635481</v>
      </c>
      <c r="T142">
        <f t="shared" si="23"/>
        <v>7.0580976700413594</v>
      </c>
      <c r="U142">
        <f t="shared" si="24"/>
        <v>2.0583958795440305</v>
      </c>
      <c r="V142" s="8">
        <f t="shared" si="25"/>
        <v>2.0583958795440305</v>
      </c>
      <c r="W142">
        <f t="shared" si="26"/>
        <v>3</v>
      </c>
      <c r="X142" t="str">
        <f t="shared" si="27"/>
        <v>017-001</v>
      </c>
      <c r="Y142" t="str">
        <f t="shared" si="28"/>
        <v>026-011</v>
      </c>
    </row>
    <row r="143" spans="1:25" x14ac:dyDescent="0.35">
      <c r="A143">
        <v>133</v>
      </c>
      <c r="B143" t="s">
        <v>332</v>
      </c>
      <c r="C143">
        <v>7</v>
      </c>
      <c r="D143">
        <v>40</v>
      </c>
      <c r="E143" t="s">
        <v>137</v>
      </c>
      <c r="F143" t="s">
        <v>333</v>
      </c>
      <c r="G143">
        <v>237</v>
      </c>
      <c r="H143">
        <v>98</v>
      </c>
      <c r="I143">
        <v>9</v>
      </c>
      <c r="J143">
        <v>11</v>
      </c>
      <c r="K143">
        <v>2202</v>
      </c>
      <c r="L143" s="7">
        <v>0.16121707538601271</v>
      </c>
      <c r="M143" s="8">
        <f t="shared" si="21"/>
        <v>0.33620896903532527</v>
      </c>
      <c r="N143">
        <f t="shared" si="21"/>
        <v>0.32720194171711486</v>
      </c>
      <c r="O143">
        <f t="shared" si="21"/>
        <v>6.1296464608140118E-3</v>
      </c>
      <c r="P143">
        <f t="shared" si="20"/>
        <v>-0.24924525251265239</v>
      </c>
      <c r="Q143">
        <f t="shared" si="20"/>
        <v>1.8285380921452414</v>
      </c>
      <c r="R143" s="9">
        <f t="shared" si="20"/>
        <v>-0.96705890103698633</v>
      </c>
      <c r="S143">
        <f t="shared" si="22"/>
        <v>6.0615606375853579</v>
      </c>
      <c r="T143">
        <f t="shared" si="23"/>
        <v>5.1910942335104755</v>
      </c>
      <c r="U143">
        <f t="shared" si="24"/>
        <v>9.0812742030687605</v>
      </c>
      <c r="V143" s="8">
        <f t="shared" si="25"/>
        <v>5.1910942335104755</v>
      </c>
      <c r="W143">
        <f t="shared" si="26"/>
        <v>2</v>
      </c>
      <c r="X143" t="str">
        <f t="shared" si="27"/>
        <v>017-002</v>
      </c>
      <c r="Y143" t="str">
        <f t="shared" si="28"/>
        <v>003-003</v>
      </c>
    </row>
    <row r="144" spans="1:25" x14ac:dyDescent="0.35">
      <c r="A144">
        <v>134</v>
      </c>
      <c r="B144" t="s">
        <v>332</v>
      </c>
      <c r="C144">
        <v>7</v>
      </c>
      <c r="D144">
        <v>40</v>
      </c>
      <c r="E144" t="s">
        <v>138</v>
      </c>
      <c r="F144" t="s">
        <v>333</v>
      </c>
      <c r="G144">
        <v>75</v>
      </c>
      <c r="H144">
        <v>52</v>
      </c>
      <c r="I144">
        <v>1</v>
      </c>
      <c r="J144">
        <v>4</v>
      </c>
      <c r="K144">
        <v>852</v>
      </c>
      <c r="L144" s="7">
        <v>0.15492957746478872</v>
      </c>
      <c r="M144" s="8">
        <f t="shared" si="21"/>
        <v>-0.9545750568399286</v>
      </c>
      <c r="N144">
        <f t="shared" si="21"/>
        <v>-0.31235901699954249</v>
      </c>
      <c r="O144">
        <f t="shared" si="21"/>
        <v>-0.65364320895771022</v>
      </c>
      <c r="P144">
        <f t="shared" si="20"/>
        <v>-0.75855113338663238</v>
      </c>
      <c r="Q144">
        <f t="shared" si="20"/>
        <v>-0.46612136500437645</v>
      </c>
      <c r="R144" s="9">
        <f t="shared" si="20"/>
        <v>-1.0307067987354308</v>
      </c>
      <c r="S144">
        <f t="shared" si="22"/>
        <v>19.608813545960327</v>
      </c>
      <c r="T144">
        <f t="shared" si="23"/>
        <v>4.5705264823851097</v>
      </c>
      <c r="U144">
        <f t="shared" si="24"/>
        <v>0.18146932686717177</v>
      </c>
      <c r="V144" s="8">
        <f t="shared" si="25"/>
        <v>0.18146932686717177</v>
      </c>
      <c r="W144">
        <f t="shared" si="26"/>
        <v>3</v>
      </c>
      <c r="X144" t="str">
        <f t="shared" si="27"/>
        <v>018-001</v>
      </c>
      <c r="Y144" t="str">
        <f t="shared" si="28"/>
        <v>026-011</v>
      </c>
    </row>
    <row r="145" spans="1:25" x14ac:dyDescent="0.35">
      <c r="A145">
        <v>135</v>
      </c>
      <c r="B145" t="s">
        <v>332</v>
      </c>
      <c r="C145">
        <v>7</v>
      </c>
      <c r="D145">
        <v>40</v>
      </c>
      <c r="E145" t="s">
        <v>139</v>
      </c>
      <c r="F145" t="s">
        <v>333</v>
      </c>
      <c r="G145">
        <v>171</v>
      </c>
      <c r="H145">
        <v>70</v>
      </c>
      <c r="I145">
        <v>23</v>
      </c>
      <c r="J145">
        <v>22</v>
      </c>
      <c r="K145">
        <v>1349</v>
      </c>
      <c r="L145" s="7">
        <v>0.21200889547813195</v>
      </c>
      <c r="M145" s="8">
        <f t="shared" si="21"/>
        <v>-0.18966600446940779</v>
      </c>
      <c r="N145">
        <f t="shared" si="21"/>
        <v>-6.2096033153893941E-2</v>
      </c>
      <c r="O145">
        <f t="shared" si="21"/>
        <v>1.1607321434432314</v>
      </c>
      <c r="P145">
        <f t="shared" si="20"/>
        <v>0.5510925602893163</v>
      </c>
      <c r="Q145">
        <f t="shared" si="20"/>
        <v>0.37865326477589029</v>
      </c>
      <c r="R145" s="9">
        <f t="shared" si="20"/>
        <v>-0.4528968910220898</v>
      </c>
      <c r="S145">
        <f t="shared" si="22"/>
        <v>6.3301943879335276</v>
      </c>
      <c r="T145">
        <f t="shared" si="23"/>
        <v>2.4150422811746188</v>
      </c>
      <c r="U145">
        <f t="shared" si="24"/>
        <v>6.6301380502888865</v>
      </c>
      <c r="V145" s="8">
        <f t="shared" si="25"/>
        <v>2.4150422811746188</v>
      </c>
      <c r="W145">
        <f t="shared" si="26"/>
        <v>2</v>
      </c>
      <c r="X145" t="str">
        <f t="shared" si="27"/>
        <v>018-002</v>
      </c>
      <c r="Y145" t="str">
        <f t="shared" si="28"/>
        <v>003-003</v>
      </c>
    </row>
    <row r="146" spans="1:25" x14ac:dyDescent="0.35">
      <c r="A146">
        <v>136</v>
      </c>
      <c r="B146" t="s">
        <v>332</v>
      </c>
      <c r="C146">
        <v>7</v>
      </c>
      <c r="D146" t="s">
        <v>334</v>
      </c>
      <c r="E146" t="s">
        <v>140</v>
      </c>
      <c r="F146" t="s">
        <v>333</v>
      </c>
      <c r="G146">
        <v>153</v>
      </c>
      <c r="H146">
        <v>33</v>
      </c>
      <c r="I146">
        <v>0</v>
      </c>
      <c r="J146">
        <v>7</v>
      </c>
      <c r="K146">
        <v>1111</v>
      </c>
      <c r="L146" s="7">
        <v>0.17371737173717372</v>
      </c>
      <c r="M146" s="8">
        <f t="shared" si="21"/>
        <v>-0.33308645178888047</v>
      </c>
      <c r="N146">
        <f t="shared" si="21"/>
        <v>-0.57652549994772706</v>
      </c>
      <c r="O146">
        <f t="shared" si="21"/>
        <v>-0.73611481588502581</v>
      </c>
      <c r="P146">
        <f t="shared" si="20"/>
        <v>-0.54027718444064099</v>
      </c>
      <c r="Q146">
        <f t="shared" si="20"/>
        <v>-2.5886698780857167E-2</v>
      </c>
      <c r="R146" s="9">
        <f t="shared" si="20"/>
        <v>-0.84051928331826531</v>
      </c>
      <c r="S146">
        <f t="shared" si="22"/>
        <v>15.797123962113867</v>
      </c>
      <c r="T146">
        <f t="shared" si="23"/>
        <v>2.5341126844747066</v>
      </c>
      <c r="U146">
        <f t="shared" si="24"/>
        <v>0.82223574286473788</v>
      </c>
      <c r="V146" s="8">
        <f t="shared" si="25"/>
        <v>0.82223574286473788</v>
      </c>
      <c r="W146">
        <f t="shared" si="26"/>
        <v>3</v>
      </c>
      <c r="X146" t="str">
        <f t="shared" si="27"/>
        <v>019-001</v>
      </c>
      <c r="Y146" t="str">
        <f t="shared" si="28"/>
        <v>026-011</v>
      </c>
    </row>
    <row r="147" spans="1:25" x14ac:dyDescent="0.35">
      <c r="A147">
        <v>137</v>
      </c>
      <c r="B147" t="s">
        <v>332</v>
      </c>
      <c r="C147">
        <v>7</v>
      </c>
      <c r="D147">
        <v>40</v>
      </c>
      <c r="E147" t="s">
        <v>141</v>
      </c>
      <c r="F147" t="s">
        <v>333</v>
      </c>
      <c r="G147">
        <v>172</v>
      </c>
      <c r="H147">
        <v>57</v>
      </c>
      <c r="I147">
        <v>3</v>
      </c>
      <c r="J147">
        <v>16</v>
      </c>
      <c r="K147">
        <v>1475</v>
      </c>
      <c r="L147" s="7">
        <v>0.168135593220339</v>
      </c>
      <c r="M147" s="8">
        <f t="shared" si="21"/>
        <v>-0.18169820184054819</v>
      </c>
      <c r="N147">
        <f t="shared" si="21"/>
        <v>-0.24284152148686233</v>
      </c>
      <c r="O147">
        <f t="shared" si="21"/>
        <v>-0.48869999510307921</v>
      </c>
      <c r="P147">
        <f t="shared" si="20"/>
        <v>0.11454466239733337</v>
      </c>
      <c r="Q147">
        <f t="shared" si="20"/>
        <v>0.5928214807765213</v>
      </c>
      <c r="R147" s="9">
        <f t="shared" si="20"/>
        <v>-0.89702323329423794</v>
      </c>
      <c r="S147">
        <f t="shared" si="22"/>
        <v>10.192285648030838</v>
      </c>
      <c r="T147">
        <f t="shared" si="23"/>
        <v>2.024380106893207</v>
      </c>
      <c r="U147">
        <f t="shared" si="24"/>
        <v>2.8779341950466848</v>
      </c>
      <c r="V147" s="8">
        <f t="shared" si="25"/>
        <v>2.024380106893207</v>
      </c>
      <c r="W147">
        <f t="shared" si="26"/>
        <v>2</v>
      </c>
      <c r="X147" t="str">
        <f t="shared" si="27"/>
        <v>019-002</v>
      </c>
      <c r="Y147" t="str">
        <f t="shared" si="28"/>
        <v>003-003</v>
      </c>
    </row>
    <row r="148" spans="1:25" x14ac:dyDescent="0.35">
      <c r="A148">
        <v>138</v>
      </c>
      <c r="B148" t="s">
        <v>332</v>
      </c>
      <c r="C148">
        <v>7</v>
      </c>
      <c r="D148" t="s">
        <v>334</v>
      </c>
      <c r="E148" t="s">
        <v>142</v>
      </c>
      <c r="F148" t="s">
        <v>333</v>
      </c>
      <c r="G148">
        <v>16</v>
      </c>
      <c r="H148">
        <v>2</v>
      </c>
      <c r="I148">
        <v>1</v>
      </c>
      <c r="J148">
        <v>10</v>
      </c>
      <c r="K148">
        <v>145</v>
      </c>
      <c r="L148" s="7">
        <v>0.2</v>
      </c>
      <c r="M148" s="8">
        <f t="shared" si="21"/>
        <v>-1.4246754119426446</v>
      </c>
      <c r="N148">
        <f t="shared" si="21"/>
        <v>-1.0075339721263439</v>
      </c>
      <c r="O148">
        <f t="shared" si="21"/>
        <v>-0.65364320895771022</v>
      </c>
      <c r="P148">
        <f t="shared" si="20"/>
        <v>-0.32200323549464954</v>
      </c>
      <c r="Q148">
        <f t="shared" si="20"/>
        <v>-1.6678430214523616</v>
      </c>
      <c r="R148" s="9">
        <f t="shared" si="20"/>
        <v>-0.57446209238515633</v>
      </c>
      <c r="S148">
        <f t="shared" si="22"/>
        <v>28.962786710768135</v>
      </c>
      <c r="T148">
        <f t="shared" si="23"/>
        <v>7.5783395058199901</v>
      </c>
      <c r="U148">
        <f t="shared" si="24"/>
        <v>1.7505804711495208</v>
      </c>
      <c r="V148" s="8">
        <f t="shared" si="25"/>
        <v>1.7505804711495208</v>
      </c>
      <c r="W148">
        <f t="shared" si="26"/>
        <v>3</v>
      </c>
      <c r="X148" t="str">
        <f t="shared" si="27"/>
        <v>019-003</v>
      </c>
      <c r="Y148" t="str">
        <f t="shared" si="28"/>
        <v>026-011</v>
      </c>
    </row>
    <row r="149" spans="1:25" x14ac:dyDescent="0.35">
      <c r="A149">
        <v>139</v>
      </c>
      <c r="B149" t="s">
        <v>332</v>
      </c>
      <c r="C149">
        <v>7</v>
      </c>
      <c r="D149" t="s">
        <v>334</v>
      </c>
      <c r="E149" t="s">
        <v>143</v>
      </c>
      <c r="F149" t="s">
        <v>333</v>
      </c>
      <c r="G149">
        <v>176</v>
      </c>
      <c r="H149">
        <v>45</v>
      </c>
      <c r="I149">
        <v>2</v>
      </c>
      <c r="J149">
        <v>12</v>
      </c>
      <c r="K149">
        <v>1281</v>
      </c>
      <c r="L149" s="7">
        <v>0.18345042935206871</v>
      </c>
      <c r="M149" s="8">
        <f t="shared" si="21"/>
        <v>-0.14982699132510982</v>
      </c>
      <c r="N149">
        <f t="shared" si="21"/>
        <v>-0.4096835107172947</v>
      </c>
      <c r="O149">
        <f t="shared" si="21"/>
        <v>-0.57117160203039474</v>
      </c>
      <c r="P149">
        <f t="shared" si="20"/>
        <v>-0.17648726953065524</v>
      </c>
      <c r="Q149">
        <f t="shared" si="20"/>
        <v>0.263070418045391</v>
      </c>
      <c r="R149" s="9">
        <f t="shared" si="20"/>
        <v>-0.74199222802099574</v>
      </c>
      <c r="S149">
        <f t="shared" si="22"/>
        <v>12.013518230918875</v>
      </c>
      <c r="T149">
        <f t="shared" si="23"/>
        <v>1.577425033583669</v>
      </c>
      <c r="U149">
        <f t="shared" si="24"/>
        <v>1.7179606865095074</v>
      </c>
      <c r="V149" s="8">
        <f t="shared" si="25"/>
        <v>1.577425033583669</v>
      </c>
      <c r="W149">
        <f t="shared" si="26"/>
        <v>2</v>
      </c>
      <c r="X149" t="str">
        <f t="shared" si="27"/>
        <v>020-001</v>
      </c>
      <c r="Y149" t="str">
        <f t="shared" si="28"/>
        <v>003-003</v>
      </c>
    </row>
    <row r="150" spans="1:25" x14ac:dyDescent="0.35">
      <c r="A150">
        <v>140</v>
      </c>
      <c r="B150" t="s">
        <v>332</v>
      </c>
      <c r="C150">
        <v>7</v>
      </c>
      <c r="D150" t="s">
        <v>334</v>
      </c>
      <c r="E150" t="s">
        <v>144</v>
      </c>
      <c r="F150" t="s">
        <v>333</v>
      </c>
      <c r="G150">
        <v>52</v>
      </c>
      <c r="H150">
        <v>20</v>
      </c>
      <c r="I150">
        <v>0</v>
      </c>
      <c r="J150">
        <v>2</v>
      </c>
      <c r="K150">
        <v>596</v>
      </c>
      <c r="L150" s="7">
        <v>0.12416107382550336</v>
      </c>
      <c r="M150" s="8">
        <f t="shared" si="21"/>
        <v>-1.1378345173036992</v>
      </c>
      <c r="N150">
        <f t="shared" si="21"/>
        <v>-0.75727098828069539</v>
      </c>
      <c r="O150">
        <f t="shared" si="21"/>
        <v>-0.73611481588502581</v>
      </c>
      <c r="P150">
        <f t="shared" si="20"/>
        <v>-0.90406709935062679</v>
      </c>
      <c r="Q150">
        <f t="shared" si="20"/>
        <v>-0.90125678798978548</v>
      </c>
      <c r="R150" s="9">
        <f t="shared" si="20"/>
        <v>-1.3421741895009811</v>
      </c>
      <c r="S150">
        <f t="shared" si="22"/>
        <v>25.866494660260777</v>
      </c>
      <c r="T150">
        <f t="shared" si="23"/>
        <v>7.1027514061810386</v>
      </c>
      <c r="U150">
        <f t="shared" si="24"/>
        <v>0.6984796856187474</v>
      </c>
      <c r="V150" s="8">
        <f t="shared" si="25"/>
        <v>0.6984796856187474</v>
      </c>
      <c r="W150">
        <f t="shared" si="26"/>
        <v>3</v>
      </c>
      <c r="X150" t="str">
        <f t="shared" si="27"/>
        <v>020-002</v>
      </c>
      <c r="Y150" t="str">
        <f t="shared" si="28"/>
        <v>026-011</v>
      </c>
    </row>
    <row r="151" spans="1:25" x14ac:dyDescent="0.35">
      <c r="A151">
        <v>141</v>
      </c>
      <c r="B151" t="s">
        <v>332</v>
      </c>
      <c r="C151">
        <v>7</v>
      </c>
      <c r="D151" t="s">
        <v>334</v>
      </c>
      <c r="E151" t="s">
        <v>145</v>
      </c>
      <c r="F151" t="s">
        <v>333</v>
      </c>
      <c r="G151">
        <v>89</v>
      </c>
      <c r="H151">
        <v>82</v>
      </c>
      <c r="I151">
        <v>5</v>
      </c>
      <c r="J151">
        <v>6</v>
      </c>
      <c r="K151">
        <v>1582</v>
      </c>
      <c r="L151" s="7">
        <v>0.11504424778761062</v>
      </c>
      <c r="M151" s="8">
        <f t="shared" si="21"/>
        <v>-0.84302582003589432</v>
      </c>
      <c r="N151">
        <f t="shared" si="21"/>
        <v>0.10474595607653842</v>
      </c>
      <c r="O151">
        <f t="shared" si="21"/>
        <v>-0.32375678124844814</v>
      </c>
      <c r="P151">
        <f t="shared" si="20"/>
        <v>-0.61303516742263808</v>
      </c>
      <c r="Q151">
        <f t="shared" si="20"/>
        <v>0.77469448960245402</v>
      </c>
      <c r="R151" s="9">
        <f t="shared" si="20"/>
        <v>-1.4344631760365585</v>
      </c>
      <c r="S151">
        <f t="shared" si="22"/>
        <v>13.874399233997561</v>
      </c>
      <c r="T151">
        <f t="shared" si="23"/>
        <v>5.4222822692161721</v>
      </c>
      <c r="U151">
        <f t="shared" si="24"/>
        <v>3.0739368567163208</v>
      </c>
      <c r="V151" s="8">
        <f t="shared" si="25"/>
        <v>3.0739368567163208</v>
      </c>
      <c r="W151">
        <f t="shared" si="26"/>
        <v>3</v>
      </c>
      <c r="X151" t="str">
        <f t="shared" si="27"/>
        <v>020-003</v>
      </c>
      <c r="Y151" t="str">
        <f t="shared" si="28"/>
        <v>026-011</v>
      </c>
    </row>
    <row r="152" spans="1:25" x14ac:dyDescent="0.35">
      <c r="A152">
        <v>142</v>
      </c>
      <c r="B152" t="s">
        <v>332</v>
      </c>
      <c r="C152">
        <v>7</v>
      </c>
      <c r="D152" t="s">
        <v>334</v>
      </c>
      <c r="E152" t="s">
        <v>146</v>
      </c>
      <c r="F152" t="s">
        <v>333</v>
      </c>
      <c r="G152">
        <v>44</v>
      </c>
      <c r="H152">
        <v>6</v>
      </c>
      <c r="I152">
        <v>0</v>
      </c>
      <c r="J152">
        <v>1</v>
      </c>
      <c r="K152">
        <v>205</v>
      </c>
      <c r="L152" s="7">
        <v>0.24878048780487805</v>
      </c>
      <c r="M152" s="8">
        <f t="shared" si="21"/>
        <v>-1.201576938334576</v>
      </c>
      <c r="N152">
        <f t="shared" si="21"/>
        <v>-0.9519199757161998</v>
      </c>
      <c r="O152">
        <f t="shared" si="21"/>
        <v>-0.73611481588502581</v>
      </c>
      <c r="P152">
        <f t="shared" si="20"/>
        <v>-0.97682508233262388</v>
      </c>
      <c r="Q152">
        <f t="shared" si="20"/>
        <v>-1.5658581566901564</v>
      </c>
      <c r="R152" s="9">
        <f t="shared" si="20"/>
        <v>-8.0660657158487484E-2</v>
      </c>
      <c r="S152">
        <f t="shared" si="22"/>
        <v>28.824706097539291</v>
      </c>
      <c r="T152">
        <f t="shared" si="23"/>
        <v>7.0497187218574968</v>
      </c>
      <c r="U152">
        <f t="shared" si="24"/>
        <v>1.6319498817972113</v>
      </c>
      <c r="V152" s="8">
        <f t="shared" si="25"/>
        <v>1.6319498817972113</v>
      </c>
      <c r="W152">
        <f t="shared" si="26"/>
        <v>3</v>
      </c>
      <c r="X152" t="str">
        <f t="shared" si="27"/>
        <v>020-004</v>
      </c>
      <c r="Y152" t="str">
        <f t="shared" si="28"/>
        <v>026-011</v>
      </c>
    </row>
    <row r="153" spans="1:25" x14ac:dyDescent="0.35">
      <c r="A153">
        <v>143</v>
      </c>
      <c r="B153" t="s">
        <v>332</v>
      </c>
      <c r="C153">
        <v>7</v>
      </c>
      <c r="D153" t="s">
        <v>334</v>
      </c>
      <c r="E153" t="s">
        <v>147</v>
      </c>
      <c r="F153" t="s">
        <v>333</v>
      </c>
      <c r="G153">
        <v>124</v>
      </c>
      <c r="H153">
        <v>36</v>
      </c>
      <c r="I153">
        <v>2</v>
      </c>
      <c r="J153">
        <v>3</v>
      </c>
      <c r="K153">
        <v>889</v>
      </c>
      <c r="L153" s="7">
        <v>0.18560179977502811</v>
      </c>
      <c r="M153" s="8">
        <f t="shared" si="21"/>
        <v>-0.56415272802580863</v>
      </c>
      <c r="N153">
        <f t="shared" si="21"/>
        <v>-0.53481500264011894</v>
      </c>
      <c r="O153">
        <f t="shared" si="21"/>
        <v>-0.57117160203039474</v>
      </c>
      <c r="P153">
        <f t="shared" si="20"/>
        <v>-0.83130911636862959</v>
      </c>
      <c r="Q153">
        <f t="shared" si="20"/>
        <v>-0.40323069840101655</v>
      </c>
      <c r="R153" s="9">
        <f t="shared" si="20"/>
        <v>-0.72021405706848374</v>
      </c>
      <c r="S153">
        <f t="shared" si="22"/>
        <v>17.946709013056594</v>
      </c>
      <c r="T153">
        <f t="shared" si="23"/>
        <v>3.0682519929374137</v>
      </c>
      <c r="U153">
        <f t="shared" si="24"/>
        <v>0.22918562336345008</v>
      </c>
      <c r="V153" s="8">
        <f t="shared" si="25"/>
        <v>0.22918562336345008</v>
      </c>
      <c r="W153">
        <f t="shared" si="26"/>
        <v>3</v>
      </c>
      <c r="X153" t="str">
        <f t="shared" si="27"/>
        <v>020-005</v>
      </c>
      <c r="Y153" t="str">
        <f t="shared" si="28"/>
        <v>026-011</v>
      </c>
    </row>
    <row r="154" spans="1:25" x14ac:dyDescent="0.35">
      <c r="A154">
        <v>144</v>
      </c>
      <c r="B154" t="s">
        <v>332</v>
      </c>
      <c r="C154">
        <v>7</v>
      </c>
      <c r="D154">
        <v>41</v>
      </c>
      <c r="E154" t="s">
        <v>148</v>
      </c>
      <c r="F154" t="s">
        <v>333</v>
      </c>
      <c r="G154">
        <v>300</v>
      </c>
      <c r="H154">
        <v>254</v>
      </c>
      <c r="I154">
        <v>26</v>
      </c>
      <c r="J154">
        <v>23</v>
      </c>
      <c r="K154">
        <v>2655</v>
      </c>
      <c r="L154" s="7">
        <v>0.22711864406779661</v>
      </c>
      <c r="M154" s="8">
        <f t="shared" si="21"/>
        <v>0.83818053465347953</v>
      </c>
      <c r="N154">
        <f t="shared" si="21"/>
        <v>2.4961478017127359</v>
      </c>
      <c r="O154">
        <f t="shared" si="21"/>
        <v>1.4081469642251778</v>
      </c>
      <c r="P154">
        <f t="shared" si="20"/>
        <v>0.6238505432713134</v>
      </c>
      <c r="Q154">
        <f t="shared" si="20"/>
        <v>2.5985238210998909</v>
      </c>
      <c r="R154" s="9">
        <f t="shared" si="20"/>
        <v>-0.29994197246253368</v>
      </c>
      <c r="S154">
        <f t="shared" si="22"/>
        <v>2.7459021056848392</v>
      </c>
      <c r="T154">
        <f t="shared" si="23"/>
        <v>17.430625349520568</v>
      </c>
      <c r="U154">
        <f t="shared" si="24"/>
        <v>28.359517190117817</v>
      </c>
      <c r="V154" s="8">
        <f t="shared" si="25"/>
        <v>2.7459021056848392</v>
      </c>
      <c r="W154">
        <f t="shared" si="26"/>
        <v>1</v>
      </c>
      <c r="X154" t="str">
        <f t="shared" si="27"/>
        <v>020-006</v>
      </c>
      <c r="Y154" t="str">
        <f t="shared" si="28"/>
        <v>015-003</v>
      </c>
    </row>
    <row r="155" spans="1:25" x14ac:dyDescent="0.35">
      <c r="A155">
        <v>145</v>
      </c>
      <c r="B155" t="s">
        <v>332</v>
      </c>
      <c r="C155">
        <v>7</v>
      </c>
      <c r="D155">
        <v>41</v>
      </c>
      <c r="E155" t="s">
        <v>149</v>
      </c>
      <c r="F155" t="s">
        <v>333</v>
      </c>
      <c r="G155">
        <v>231</v>
      </c>
      <c r="H155">
        <v>143</v>
      </c>
      <c r="I155">
        <v>6</v>
      </c>
      <c r="J155">
        <v>9</v>
      </c>
      <c r="K155">
        <v>1769</v>
      </c>
      <c r="L155" s="7">
        <v>0.21989824759751272</v>
      </c>
      <c r="M155" s="8">
        <f t="shared" si="21"/>
        <v>0.28840215326216773</v>
      </c>
      <c r="N155">
        <f t="shared" si="21"/>
        <v>0.95285940133123626</v>
      </c>
      <c r="O155">
        <f t="shared" si="21"/>
        <v>-0.24128517432113258</v>
      </c>
      <c r="P155">
        <f t="shared" si="20"/>
        <v>-0.39476121847664669</v>
      </c>
      <c r="Q155">
        <f t="shared" si="20"/>
        <v>1.092547318111327</v>
      </c>
      <c r="R155" s="9">
        <f t="shared" si="20"/>
        <v>-0.37303353633113467</v>
      </c>
      <c r="S155">
        <f t="shared" si="22"/>
        <v>5.3304860186178891</v>
      </c>
      <c r="T155">
        <f t="shared" si="23"/>
        <v>3.4660034083226434</v>
      </c>
      <c r="U155">
        <f t="shared" si="24"/>
        <v>6.7742443399425598</v>
      </c>
      <c r="V155" s="8">
        <f t="shared" si="25"/>
        <v>3.4660034083226434</v>
      </c>
      <c r="W155">
        <f t="shared" si="26"/>
        <v>2</v>
      </c>
      <c r="X155" t="str">
        <f t="shared" si="27"/>
        <v>020-007</v>
      </c>
      <c r="Y155" t="str">
        <f t="shared" si="28"/>
        <v>003-003</v>
      </c>
    </row>
    <row r="156" spans="1:25" x14ac:dyDescent="0.35">
      <c r="A156">
        <v>146</v>
      </c>
      <c r="B156" t="s">
        <v>332</v>
      </c>
      <c r="C156">
        <v>7</v>
      </c>
      <c r="D156" t="s">
        <v>334</v>
      </c>
      <c r="E156" t="s">
        <v>150</v>
      </c>
      <c r="F156" t="s">
        <v>333</v>
      </c>
      <c r="G156">
        <v>57</v>
      </c>
      <c r="H156">
        <v>35</v>
      </c>
      <c r="I156">
        <v>0</v>
      </c>
      <c r="J156">
        <v>3</v>
      </c>
      <c r="K156">
        <v>542</v>
      </c>
      <c r="L156" s="7">
        <v>0.17527675276752769</v>
      </c>
      <c r="M156" s="8">
        <f t="shared" si="21"/>
        <v>-1.0979955041594012</v>
      </c>
      <c r="N156">
        <f t="shared" si="21"/>
        <v>-0.54871850174265502</v>
      </c>
      <c r="O156">
        <f t="shared" si="21"/>
        <v>-0.73611481588502581</v>
      </c>
      <c r="P156">
        <f t="shared" si="20"/>
        <v>-0.83130911636862959</v>
      </c>
      <c r="Q156">
        <f t="shared" si="20"/>
        <v>-0.99304316627577016</v>
      </c>
      <c r="R156" s="9">
        <f t="shared" si="20"/>
        <v>-0.82473377920575763</v>
      </c>
      <c r="S156">
        <f t="shared" si="22"/>
        <v>23.685969362904043</v>
      </c>
      <c r="T156">
        <f t="shared" si="23"/>
        <v>5.5787900922728886</v>
      </c>
      <c r="U156">
        <f t="shared" si="24"/>
        <v>0.20007295802925068</v>
      </c>
      <c r="V156" s="8">
        <f t="shared" si="25"/>
        <v>0.20007295802925068</v>
      </c>
      <c r="W156">
        <f t="shared" si="26"/>
        <v>3</v>
      </c>
      <c r="X156" t="str">
        <f t="shared" si="27"/>
        <v>020-008</v>
      </c>
      <c r="Y156" t="str">
        <f t="shared" si="28"/>
        <v>026-011</v>
      </c>
    </row>
    <row r="157" spans="1:25" x14ac:dyDescent="0.35">
      <c r="A157">
        <v>147</v>
      </c>
      <c r="B157" t="s">
        <v>332</v>
      </c>
      <c r="C157">
        <v>7</v>
      </c>
      <c r="D157" t="s">
        <v>334</v>
      </c>
      <c r="E157" t="s">
        <v>151</v>
      </c>
      <c r="F157" t="s">
        <v>333</v>
      </c>
      <c r="G157">
        <v>50</v>
      </c>
      <c r="H157">
        <v>7</v>
      </c>
      <c r="I157">
        <v>3</v>
      </c>
      <c r="J157">
        <v>7</v>
      </c>
      <c r="K157">
        <v>497</v>
      </c>
      <c r="L157" s="7">
        <v>0.13480885311871227</v>
      </c>
      <c r="M157" s="8">
        <f t="shared" si="21"/>
        <v>-1.1537701225614183</v>
      </c>
      <c r="N157">
        <f t="shared" si="21"/>
        <v>-0.93801647661366383</v>
      </c>
      <c r="O157">
        <f t="shared" si="21"/>
        <v>-0.48869999510307921</v>
      </c>
      <c r="P157">
        <f t="shared" si="20"/>
        <v>-0.54027718444064099</v>
      </c>
      <c r="Q157">
        <f t="shared" si="20"/>
        <v>-1.0695318148474242</v>
      </c>
      <c r="R157" s="9">
        <f t="shared" si="20"/>
        <v>-1.2343874712132319</v>
      </c>
      <c r="S157">
        <f t="shared" si="22"/>
        <v>25.236937624913217</v>
      </c>
      <c r="T157">
        <f t="shared" si="23"/>
        <v>6.4379286922048191</v>
      </c>
      <c r="U157">
        <f t="shared" si="24"/>
        <v>0.83062172043038673</v>
      </c>
      <c r="V157" s="8">
        <f t="shared" si="25"/>
        <v>0.83062172043038673</v>
      </c>
      <c r="W157">
        <f t="shared" si="26"/>
        <v>3</v>
      </c>
      <c r="X157" t="str">
        <f t="shared" si="27"/>
        <v>020-009</v>
      </c>
      <c r="Y157" t="str">
        <f t="shared" si="28"/>
        <v>026-011</v>
      </c>
    </row>
    <row r="158" spans="1:25" x14ac:dyDescent="0.35">
      <c r="A158">
        <v>148</v>
      </c>
      <c r="B158" t="s">
        <v>332</v>
      </c>
      <c r="C158">
        <v>7</v>
      </c>
      <c r="D158">
        <v>40</v>
      </c>
      <c r="E158" t="s">
        <v>152</v>
      </c>
      <c r="F158" t="s">
        <v>333</v>
      </c>
      <c r="G158">
        <v>19</v>
      </c>
      <c r="H158">
        <v>5</v>
      </c>
      <c r="I158">
        <v>1</v>
      </c>
      <c r="J158">
        <v>3</v>
      </c>
      <c r="K158">
        <v>376</v>
      </c>
      <c r="L158" s="7">
        <v>7.4468085106382975E-2</v>
      </c>
      <c r="M158" s="8">
        <f t="shared" si="21"/>
        <v>-1.4007720040560658</v>
      </c>
      <c r="N158">
        <f t="shared" si="21"/>
        <v>-0.96582347481873587</v>
      </c>
      <c r="O158">
        <f t="shared" si="21"/>
        <v>-0.65364320895771022</v>
      </c>
      <c r="P158">
        <f t="shared" si="20"/>
        <v>-0.83130911636862959</v>
      </c>
      <c r="Q158">
        <f t="shared" si="20"/>
        <v>-1.2752012921178713</v>
      </c>
      <c r="R158" s="9">
        <f t="shared" si="20"/>
        <v>-1.8452128070801692</v>
      </c>
      <c r="S158">
        <f t="shared" si="22"/>
        <v>31.388936232993803</v>
      </c>
      <c r="T158">
        <f t="shared" si="23"/>
        <v>10.519124680797344</v>
      </c>
      <c r="U158">
        <f t="shared" si="24"/>
        <v>2.2538730742654458</v>
      </c>
      <c r="V158" s="8">
        <f t="shared" si="25"/>
        <v>2.2538730742654458</v>
      </c>
      <c r="W158">
        <f t="shared" si="26"/>
        <v>3</v>
      </c>
      <c r="X158" t="str">
        <f t="shared" si="27"/>
        <v>020-010</v>
      </c>
      <c r="Y158" t="str">
        <f t="shared" si="28"/>
        <v>026-011</v>
      </c>
    </row>
    <row r="159" spans="1:25" x14ac:dyDescent="0.35">
      <c r="A159">
        <v>149</v>
      </c>
      <c r="B159" t="s">
        <v>332</v>
      </c>
      <c r="C159">
        <v>7</v>
      </c>
      <c r="D159">
        <v>40</v>
      </c>
      <c r="E159" t="s">
        <v>153</v>
      </c>
      <c r="F159" t="s">
        <v>333</v>
      </c>
      <c r="G159">
        <v>79</v>
      </c>
      <c r="H159">
        <v>5</v>
      </c>
      <c r="I159">
        <v>2</v>
      </c>
      <c r="J159">
        <v>7</v>
      </c>
      <c r="K159">
        <v>1151</v>
      </c>
      <c r="L159" s="7">
        <v>8.0799304952215462E-2</v>
      </c>
      <c r="M159" s="8">
        <f t="shared" si="21"/>
        <v>-0.92270384632449021</v>
      </c>
      <c r="N159">
        <f t="shared" si="21"/>
        <v>-0.96582347481873587</v>
      </c>
      <c r="O159">
        <f t="shared" si="21"/>
        <v>-0.57117160203039474</v>
      </c>
      <c r="P159">
        <f t="shared" si="20"/>
        <v>-0.54027718444064099</v>
      </c>
      <c r="Q159">
        <f t="shared" si="20"/>
        <v>4.2103211060612995E-2</v>
      </c>
      <c r="R159" s="9">
        <f t="shared" si="20"/>
        <v>-1.7811223154247124</v>
      </c>
      <c r="S159">
        <f t="shared" si="22"/>
        <v>21.730139089465744</v>
      </c>
      <c r="T159">
        <f t="shared" si="23"/>
        <v>6.5994185153544151</v>
      </c>
      <c r="U159">
        <f t="shared" si="24"/>
        <v>2.0504152715938084</v>
      </c>
      <c r="V159" s="8">
        <f t="shared" si="25"/>
        <v>2.0504152715938084</v>
      </c>
      <c r="W159">
        <f t="shared" si="26"/>
        <v>3</v>
      </c>
      <c r="X159" t="str">
        <f t="shared" si="27"/>
        <v>020-011</v>
      </c>
      <c r="Y159" t="str">
        <f t="shared" si="28"/>
        <v>026-011</v>
      </c>
    </row>
    <row r="160" spans="1:25" x14ac:dyDescent="0.35">
      <c r="A160">
        <v>150</v>
      </c>
      <c r="B160" t="s">
        <v>332</v>
      </c>
      <c r="C160">
        <v>3</v>
      </c>
      <c r="D160">
        <v>40</v>
      </c>
      <c r="E160" t="s">
        <v>154</v>
      </c>
      <c r="F160" t="s">
        <v>333</v>
      </c>
      <c r="G160">
        <v>116</v>
      </c>
      <c r="H160">
        <v>26</v>
      </c>
      <c r="I160">
        <v>10</v>
      </c>
      <c r="J160">
        <v>8</v>
      </c>
      <c r="K160">
        <v>606</v>
      </c>
      <c r="L160" s="7">
        <v>0.264026402640264</v>
      </c>
      <c r="M160" s="8">
        <f t="shared" si="21"/>
        <v>-0.62789514905668531</v>
      </c>
      <c r="N160">
        <f t="shared" si="21"/>
        <v>-0.67384999366547926</v>
      </c>
      <c r="O160">
        <f t="shared" si="21"/>
        <v>8.8601253388129547E-2</v>
      </c>
      <c r="P160">
        <f t="shared" si="20"/>
        <v>-0.46751920145864384</v>
      </c>
      <c r="Q160">
        <f t="shared" si="20"/>
        <v>-0.88425931052941797</v>
      </c>
      <c r="R160" s="9">
        <f t="shared" si="20"/>
        <v>7.3672662696184041E-2</v>
      </c>
      <c r="S160">
        <f t="shared" si="22"/>
        <v>17.151259089286093</v>
      </c>
      <c r="T160">
        <f t="shared" si="23"/>
        <v>2.207035574988879</v>
      </c>
      <c r="U160">
        <f t="shared" si="24"/>
        <v>1.366287966993144</v>
      </c>
      <c r="V160" s="8">
        <f t="shared" si="25"/>
        <v>1.366287966993144</v>
      </c>
      <c r="W160">
        <f t="shared" si="26"/>
        <v>3</v>
      </c>
      <c r="X160" t="str">
        <f t="shared" si="27"/>
        <v>021-001</v>
      </c>
      <c r="Y160" t="str">
        <f t="shared" si="28"/>
        <v>026-011</v>
      </c>
    </row>
    <row r="161" spans="1:25" x14ac:dyDescent="0.35">
      <c r="A161">
        <v>151</v>
      </c>
      <c r="B161" t="s">
        <v>332</v>
      </c>
      <c r="C161">
        <v>7</v>
      </c>
      <c r="D161">
        <v>40</v>
      </c>
      <c r="E161" t="s">
        <v>155</v>
      </c>
      <c r="F161" t="s">
        <v>333</v>
      </c>
      <c r="G161">
        <v>236</v>
      </c>
      <c r="H161">
        <v>56</v>
      </c>
      <c r="I161">
        <v>7</v>
      </c>
      <c r="J161">
        <v>11</v>
      </c>
      <c r="K161">
        <v>1105</v>
      </c>
      <c r="L161" s="7">
        <v>0.28054298642533937</v>
      </c>
      <c r="M161" s="8">
        <f t="shared" si="21"/>
        <v>0.32824116640646567</v>
      </c>
      <c r="N161">
        <f t="shared" si="21"/>
        <v>-0.25674502058939835</v>
      </c>
      <c r="O161">
        <f t="shared" si="21"/>
        <v>-0.15881356739381705</v>
      </c>
      <c r="P161">
        <f t="shared" si="20"/>
        <v>-0.24924525251265239</v>
      </c>
      <c r="Q161">
        <f t="shared" si="20"/>
        <v>-3.6085185257077691E-2</v>
      </c>
      <c r="R161" s="9">
        <f t="shared" si="20"/>
        <v>0.24086887464747481</v>
      </c>
      <c r="S161">
        <f t="shared" si="22"/>
        <v>9.3983426156254204</v>
      </c>
      <c r="T161">
        <f t="shared" si="23"/>
        <v>0.17244697122900507</v>
      </c>
      <c r="U161">
        <f t="shared" si="24"/>
        <v>3.2382177717436917</v>
      </c>
      <c r="V161" s="8">
        <f t="shared" si="25"/>
        <v>0.17244697122900507</v>
      </c>
      <c r="W161">
        <f t="shared" si="26"/>
        <v>2</v>
      </c>
      <c r="X161" t="str">
        <f t="shared" si="27"/>
        <v>021-002</v>
      </c>
      <c r="Y161" t="str">
        <f t="shared" si="28"/>
        <v>003-003</v>
      </c>
    </row>
    <row r="162" spans="1:25" x14ac:dyDescent="0.35">
      <c r="A162">
        <v>152</v>
      </c>
      <c r="B162" t="s">
        <v>332</v>
      </c>
      <c r="C162">
        <v>3</v>
      </c>
      <c r="D162">
        <v>40</v>
      </c>
      <c r="E162" t="s">
        <v>156</v>
      </c>
      <c r="F162" t="s">
        <v>333</v>
      </c>
      <c r="G162">
        <v>198</v>
      </c>
      <c r="H162">
        <v>38</v>
      </c>
      <c r="I162">
        <v>2</v>
      </c>
      <c r="J162">
        <v>16</v>
      </c>
      <c r="K162">
        <v>1330</v>
      </c>
      <c r="L162" s="7">
        <v>0.19097744360902255</v>
      </c>
      <c r="M162" s="8">
        <f t="shared" si="21"/>
        <v>2.5464666509801191E-2</v>
      </c>
      <c r="N162">
        <f t="shared" si="21"/>
        <v>-0.5070080044350469</v>
      </c>
      <c r="O162">
        <f t="shared" si="21"/>
        <v>-0.57117160203039474</v>
      </c>
      <c r="P162">
        <f t="shared" si="20"/>
        <v>0.11454466239733337</v>
      </c>
      <c r="Q162">
        <f t="shared" si="20"/>
        <v>0.34635805760119198</v>
      </c>
      <c r="R162" s="9">
        <f t="shared" si="20"/>
        <v>-0.66579679393835989</v>
      </c>
      <c r="S162">
        <f t="shared" si="22"/>
        <v>10.984502188638162</v>
      </c>
      <c r="T162">
        <f t="shared" si="23"/>
        <v>1.2890821881518728</v>
      </c>
      <c r="U162">
        <f t="shared" si="24"/>
        <v>2.5615145360212388</v>
      </c>
      <c r="V162" s="8">
        <f t="shared" si="25"/>
        <v>1.2890821881518728</v>
      </c>
      <c r="W162">
        <f t="shared" si="26"/>
        <v>2</v>
      </c>
      <c r="X162" t="str">
        <f t="shared" si="27"/>
        <v>021-003</v>
      </c>
      <c r="Y162" t="str">
        <f t="shared" si="28"/>
        <v>003-003</v>
      </c>
    </row>
    <row r="163" spans="1:25" x14ac:dyDescent="0.35">
      <c r="A163">
        <v>153</v>
      </c>
      <c r="B163" t="s">
        <v>332</v>
      </c>
      <c r="C163">
        <v>3</v>
      </c>
      <c r="D163">
        <v>46</v>
      </c>
      <c r="E163" t="s">
        <v>157</v>
      </c>
      <c r="F163" t="s">
        <v>333</v>
      </c>
      <c r="G163">
        <v>86</v>
      </c>
      <c r="H163">
        <v>10</v>
      </c>
      <c r="I163">
        <v>1</v>
      </c>
      <c r="J163">
        <v>10</v>
      </c>
      <c r="K163">
        <v>372</v>
      </c>
      <c r="L163" s="7">
        <v>0.28763440860215056</v>
      </c>
      <c r="M163" s="8">
        <f t="shared" si="21"/>
        <v>-0.86692922792247307</v>
      </c>
      <c r="N163">
        <f t="shared" si="21"/>
        <v>-0.89630597930605571</v>
      </c>
      <c r="O163">
        <f t="shared" si="21"/>
        <v>-0.65364320895771022</v>
      </c>
      <c r="P163">
        <f t="shared" si="20"/>
        <v>-0.32200323549464954</v>
      </c>
      <c r="Q163">
        <f t="shared" si="20"/>
        <v>-1.2820002831020183</v>
      </c>
      <c r="R163" s="9">
        <f t="shared" si="20"/>
        <v>0.3126548408459805</v>
      </c>
      <c r="S163">
        <f t="shared" si="22"/>
        <v>22.832205344078748</v>
      </c>
      <c r="T163">
        <f t="shared" si="23"/>
        <v>4.081320729006511</v>
      </c>
      <c r="U163">
        <f t="shared" si="24"/>
        <v>1.7394259316356788</v>
      </c>
      <c r="V163" s="8">
        <f t="shared" si="25"/>
        <v>1.7394259316356788</v>
      </c>
      <c r="W163">
        <f t="shared" si="26"/>
        <v>3</v>
      </c>
      <c r="X163" t="str">
        <f t="shared" si="27"/>
        <v>021-004</v>
      </c>
      <c r="Y163" t="str">
        <f t="shared" si="28"/>
        <v>026-011</v>
      </c>
    </row>
    <row r="164" spans="1:25" x14ac:dyDescent="0.35">
      <c r="A164">
        <v>154</v>
      </c>
      <c r="B164" t="s">
        <v>332</v>
      </c>
      <c r="C164">
        <v>7</v>
      </c>
      <c r="D164">
        <v>46</v>
      </c>
      <c r="E164" t="s">
        <v>158</v>
      </c>
      <c r="F164" t="s">
        <v>333</v>
      </c>
      <c r="G164">
        <v>237</v>
      </c>
      <c r="H164">
        <v>33</v>
      </c>
      <c r="I164">
        <v>11</v>
      </c>
      <c r="J164">
        <v>10</v>
      </c>
      <c r="K164">
        <v>753</v>
      </c>
      <c r="L164" s="7">
        <v>0.38645418326693226</v>
      </c>
      <c r="M164" s="8">
        <f t="shared" si="21"/>
        <v>0.33620896903532527</v>
      </c>
      <c r="N164">
        <f t="shared" si="21"/>
        <v>-0.57652549994772706</v>
      </c>
      <c r="O164">
        <f t="shared" si="21"/>
        <v>0.17107286031544508</v>
      </c>
      <c r="P164">
        <f t="shared" si="20"/>
        <v>-0.32200323549464954</v>
      </c>
      <c r="Q164">
        <f t="shared" si="20"/>
        <v>-0.63439639186201513</v>
      </c>
      <c r="R164" s="9">
        <f t="shared" si="20"/>
        <v>1.3130004452900075</v>
      </c>
      <c r="S164">
        <f t="shared" si="22"/>
        <v>13.610755911875486</v>
      </c>
      <c r="T164">
        <f t="shared" si="23"/>
        <v>1.970690146986747</v>
      </c>
      <c r="U164">
        <f t="shared" si="24"/>
        <v>6.3753830021010529</v>
      </c>
      <c r="V164" s="8">
        <f t="shared" si="25"/>
        <v>1.970690146986747</v>
      </c>
      <c r="W164">
        <f t="shared" si="26"/>
        <v>2</v>
      </c>
      <c r="X164" t="str">
        <f t="shared" si="27"/>
        <v>022-001</v>
      </c>
      <c r="Y164" t="str">
        <f t="shared" si="28"/>
        <v>003-003</v>
      </c>
    </row>
    <row r="165" spans="1:25" x14ac:dyDescent="0.35">
      <c r="A165">
        <v>155</v>
      </c>
      <c r="B165" t="s">
        <v>332</v>
      </c>
      <c r="C165">
        <v>3</v>
      </c>
      <c r="D165">
        <v>46</v>
      </c>
      <c r="E165" t="s">
        <v>159</v>
      </c>
      <c r="F165" t="s">
        <v>333</v>
      </c>
      <c r="G165">
        <v>370</v>
      </c>
      <c r="H165">
        <v>74</v>
      </c>
      <c r="I165">
        <v>19</v>
      </c>
      <c r="J165">
        <v>11</v>
      </c>
      <c r="K165">
        <v>1102</v>
      </c>
      <c r="L165" s="7">
        <v>0.43012704174228678</v>
      </c>
      <c r="M165" s="8">
        <f t="shared" si="21"/>
        <v>1.395926718673651</v>
      </c>
      <c r="N165">
        <f t="shared" si="21"/>
        <v>-6.4820367437498257E-3</v>
      </c>
      <c r="O165">
        <f t="shared" si="21"/>
        <v>0.83084571573396937</v>
      </c>
      <c r="P165">
        <f t="shared" si="20"/>
        <v>-0.24924525251265239</v>
      </c>
      <c r="Q165">
        <f t="shared" si="20"/>
        <v>-4.1184428495187955E-2</v>
      </c>
      <c r="R165" s="9">
        <f t="shared" si="20"/>
        <v>1.7550977092994231</v>
      </c>
      <c r="S165">
        <f t="shared" si="22"/>
        <v>8.8350630396093432</v>
      </c>
      <c r="T165">
        <f t="shared" si="23"/>
        <v>4.5194633554448345</v>
      </c>
      <c r="U165">
        <f t="shared" si="24"/>
        <v>14.192998367548853</v>
      </c>
      <c r="V165" s="8">
        <f t="shared" si="25"/>
        <v>4.5194633554448345</v>
      </c>
      <c r="W165">
        <f t="shared" si="26"/>
        <v>2</v>
      </c>
      <c r="X165" t="str">
        <f t="shared" si="27"/>
        <v>022-002</v>
      </c>
      <c r="Y165" t="str">
        <f t="shared" si="28"/>
        <v>003-003</v>
      </c>
    </row>
    <row r="166" spans="1:25" x14ac:dyDescent="0.35">
      <c r="A166">
        <v>156</v>
      </c>
      <c r="B166" t="s">
        <v>332</v>
      </c>
      <c r="C166">
        <v>3</v>
      </c>
      <c r="D166">
        <v>46</v>
      </c>
      <c r="E166" t="s">
        <v>160</v>
      </c>
      <c r="F166" t="s">
        <v>333</v>
      </c>
      <c r="G166">
        <v>207</v>
      </c>
      <c r="H166">
        <v>17</v>
      </c>
      <c r="I166">
        <v>6</v>
      </c>
      <c r="J166">
        <v>24</v>
      </c>
      <c r="K166">
        <v>992</v>
      </c>
      <c r="L166" s="7">
        <v>0.25604838709677419</v>
      </c>
      <c r="M166" s="8">
        <f t="shared" si="21"/>
        <v>9.7174890169537523E-2</v>
      </c>
      <c r="N166">
        <f t="shared" si="21"/>
        <v>-0.79898148558830351</v>
      </c>
      <c r="O166">
        <f t="shared" si="21"/>
        <v>-0.24128517432113258</v>
      </c>
      <c r="P166">
        <f t="shared" si="20"/>
        <v>0.6966085262533106</v>
      </c>
      <c r="Q166">
        <f t="shared" si="20"/>
        <v>-0.22815668055923088</v>
      </c>
      <c r="R166" s="9">
        <f t="shared" si="20"/>
        <v>-7.088225579352788E-3</v>
      </c>
      <c r="S166">
        <f t="shared" si="22"/>
        <v>11.456627614472339</v>
      </c>
      <c r="T166">
        <f t="shared" si="23"/>
        <v>0.76311974146333206</v>
      </c>
      <c r="U166">
        <f t="shared" si="24"/>
        <v>3.8862843066600035</v>
      </c>
      <c r="V166" s="8">
        <f t="shared" si="25"/>
        <v>0.76311974146333206</v>
      </c>
      <c r="W166">
        <f t="shared" si="26"/>
        <v>2</v>
      </c>
      <c r="X166" t="str">
        <f t="shared" si="27"/>
        <v>023-001</v>
      </c>
      <c r="Y166" t="str">
        <f t="shared" si="28"/>
        <v>003-003</v>
      </c>
    </row>
    <row r="167" spans="1:25" x14ac:dyDescent="0.35">
      <c r="A167">
        <v>157</v>
      </c>
      <c r="B167" t="s">
        <v>332</v>
      </c>
      <c r="C167">
        <v>3</v>
      </c>
      <c r="D167">
        <v>46</v>
      </c>
      <c r="E167" t="s">
        <v>161</v>
      </c>
      <c r="F167" t="s">
        <v>333</v>
      </c>
      <c r="G167">
        <v>154</v>
      </c>
      <c r="H167">
        <v>14</v>
      </c>
      <c r="I167">
        <v>8</v>
      </c>
      <c r="J167">
        <v>10</v>
      </c>
      <c r="K167">
        <v>776</v>
      </c>
      <c r="L167" s="7">
        <v>0.23969072164948454</v>
      </c>
      <c r="M167" s="8">
        <f t="shared" si="21"/>
        <v>-0.32511864916002087</v>
      </c>
      <c r="N167">
        <f t="shared" si="21"/>
        <v>-0.84069198289591163</v>
      </c>
      <c r="O167">
        <f t="shared" si="21"/>
        <v>-7.6341960466501518E-2</v>
      </c>
      <c r="P167">
        <f t="shared" si="20"/>
        <v>-0.32200323549464954</v>
      </c>
      <c r="Q167">
        <f t="shared" si="20"/>
        <v>-0.59530219370316972</v>
      </c>
      <c r="R167" s="9">
        <f t="shared" si="20"/>
        <v>-0.17267571841335377</v>
      </c>
      <c r="S167">
        <f t="shared" si="22"/>
        <v>15.570484100187612</v>
      </c>
      <c r="T167">
        <f t="shared" si="23"/>
        <v>1.3845745116296952</v>
      </c>
      <c r="U167">
        <f t="shared" si="24"/>
        <v>1.2481985359715677</v>
      </c>
      <c r="V167" s="8">
        <f t="shared" si="25"/>
        <v>1.2481985359715677</v>
      </c>
      <c r="W167">
        <f t="shared" si="26"/>
        <v>3</v>
      </c>
      <c r="X167" t="str">
        <f t="shared" si="27"/>
        <v>023-002</v>
      </c>
      <c r="Y167" t="str">
        <f t="shared" si="28"/>
        <v>026-011</v>
      </c>
    </row>
    <row r="168" spans="1:25" x14ac:dyDescent="0.35">
      <c r="A168">
        <v>158</v>
      </c>
      <c r="B168" t="s">
        <v>332</v>
      </c>
      <c r="C168">
        <v>3</v>
      </c>
      <c r="D168">
        <v>46</v>
      </c>
      <c r="E168" t="s">
        <v>162</v>
      </c>
      <c r="F168" t="s">
        <v>333</v>
      </c>
      <c r="G168">
        <v>256</v>
      </c>
      <c r="H168">
        <v>31</v>
      </c>
      <c r="I168">
        <v>16</v>
      </c>
      <c r="J168">
        <v>4</v>
      </c>
      <c r="K168">
        <v>1457</v>
      </c>
      <c r="L168" s="7">
        <v>0.21070693205216198</v>
      </c>
      <c r="M168" s="8">
        <f t="shared" si="21"/>
        <v>0.48759721898365754</v>
      </c>
      <c r="N168">
        <f t="shared" si="21"/>
        <v>-0.6043324981527991</v>
      </c>
      <c r="O168">
        <f t="shared" si="21"/>
        <v>0.58343089495202272</v>
      </c>
      <c r="P168">
        <f t="shared" si="20"/>
        <v>-0.75855113338663238</v>
      </c>
      <c r="Q168">
        <f t="shared" si="20"/>
        <v>0.56222602134785971</v>
      </c>
      <c r="R168" s="9">
        <f t="shared" si="20"/>
        <v>-0.46607657489340015</v>
      </c>
      <c r="S168">
        <f t="shared" si="22"/>
        <v>9.4908026621711006</v>
      </c>
      <c r="T168">
        <f t="shared" si="23"/>
        <v>1.909968380285759</v>
      </c>
      <c r="U168">
        <f t="shared" si="24"/>
        <v>5.079209662686222</v>
      </c>
      <c r="V168" s="8">
        <f t="shared" si="25"/>
        <v>1.909968380285759</v>
      </c>
      <c r="W168">
        <f t="shared" si="26"/>
        <v>2</v>
      </c>
      <c r="X168" t="str">
        <f t="shared" si="27"/>
        <v>023-003</v>
      </c>
      <c r="Y168" t="str">
        <f t="shared" si="28"/>
        <v>003-003</v>
      </c>
    </row>
    <row r="169" spans="1:25" x14ac:dyDescent="0.35">
      <c r="A169">
        <v>159</v>
      </c>
      <c r="B169" t="s">
        <v>332</v>
      </c>
      <c r="C169">
        <v>3</v>
      </c>
      <c r="D169">
        <v>46</v>
      </c>
      <c r="E169" t="s">
        <v>163</v>
      </c>
      <c r="F169" t="s">
        <v>333</v>
      </c>
      <c r="G169">
        <v>166</v>
      </c>
      <c r="H169">
        <v>16</v>
      </c>
      <c r="I169">
        <v>7</v>
      </c>
      <c r="J169">
        <v>5</v>
      </c>
      <c r="K169">
        <v>515</v>
      </c>
      <c r="L169" s="7">
        <v>0.37669902912621361</v>
      </c>
      <c r="M169" s="8">
        <f t="shared" si="21"/>
        <v>-0.22950501761370576</v>
      </c>
      <c r="N169">
        <f t="shared" si="21"/>
        <v>-0.81288498469083958</v>
      </c>
      <c r="O169">
        <f t="shared" si="21"/>
        <v>-0.15881356739381705</v>
      </c>
      <c r="P169">
        <f t="shared" si="20"/>
        <v>-0.68579315040463529</v>
      </c>
      <c r="Q169">
        <f t="shared" si="20"/>
        <v>-1.0389363554187625</v>
      </c>
      <c r="R169" s="9">
        <f t="shared" si="20"/>
        <v>1.2142497084213504</v>
      </c>
      <c r="S169">
        <f t="shared" si="22"/>
        <v>19.490304007670847</v>
      </c>
      <c r="T169">
        <f t="shared" si="23"/>
        <v>3.383979449894456</v>
      </c>
      <c r="U169">
        <f t="shared" si="24"/>
        <v>4.6126129534650726</v>
      </c>
      <c r="V169" s="8">
        <f t="shared" si="25"/>
        <v>3.383979449894456</v>
      </c>
      <c r="W169">
        <f t="shared" si="26"/>
        <v>2</v>
      </c>
      <c r="X169" t="str">
        <f t="shared" si="27"/>
        <v>024-001</v>
      </c>
      <c r="Y169" t="str">
        <f t="shared" si="28"/>
        <v>003-003</v>
      </c>
    </row>
    <row r="170" spans="1:25" x14ac:dyDescent="0.35">
      <c r="A170">
        <v>160</v>
      </c>
      <c r="B170" t="s">
        <v>332</v>
      </c>
      <c r="C170">
        <v>3</v>
      </c>
      <c r="D170">
        <v>46</v>
      </c>
      <c r="E170" t="s">
        <v>164</v>
      </c>
      <c r="F170" t="s">
        <v>333</v>
      </c>
      <c r="G170">
        <v>155</v>
      </c>
      <c r="H170">
        <v>14</v>
      </c>
      <c r="I170">
        <v>11</v>
      </c>
      <c r="J170">
        <v>7</v>
      </c>
      <c r="K170">
        <v>603</v>
      </c>
      <c r="L170" s="7">
        <v>0.3101160862354892</v>
      </c>
      <c r="M170" s="8">
        <f t="shared" si="21"/>
        <v>-0.31715084653116127</v>
      </c>
      <c r="N170">
        <f t="shared" si="21"/>
        <v>-0.84069198289591163</v>
      </c>
      <c r="O170">
        <f t="shared" si="21"/>
        <v>0.17107286031544508</v>
      </c>
      <c r="P170">
        <f t="shared" si="20"/>
        <v>-0.54027718444064099</v>
      </c>
      <c r="Q170">
        <f t="shared" si="20"/>
        <v>-0.88935855376752815</v>
      </c>
      <c r="R170" s="9">
        <f t="shared" si="20"/>
        <v>0.54023527681972183</v>
      </c>
      <c r="S170">
        <f t="shared" si="22"/>
        <v>17.018348577316665</v>
      </c>
      <c r="T170">
        <f t="shared" si="23"/>
        <v>2.078258073668485</v>
      </c>
      <c r="U170">
        <f t="shared" si="24"/>
        <v>2.7801238552839362</v>
      </c>
      <c r="V170" s="8">
        <f t="shared" si="25"/>
        <v>2.078258073668485</v>
      </c>
      <c r="W170">
        <f t="shared" si="26"/>
        <v>2</v>
      </c>
      <c r="X170" t="str">
        <f t="shared" si="27"/>
        <v>024-002</v>
      </c>
      <c r="Y170" t="str">
        <f t="shared" si="28"/>
        <v>003-003</v>
      </c>
    </row>
    <row r="171" spans="1:25" x14ac:dyDescent="0.35">
      <c r="A171">
        <v>161</v>
      </c>
      <c r="B171" t="s">
        <v>332</v>
      </c>
      <c r="C171">
        <v>3</v>
      </c>
      <c r="D171">
        <v>46</v>
      </c>
      <c r="E171" t="s">
        <v>165</v>
      </c>
      <c r="F171" t="s">
        <v>333</v>
      </c>
      <c r="G171">
        <v>348</v>
      </c>
      <c r="H171">
        <v>60</v>
      </c>
      <c r="I171">
        <v>19</v>
      </c>
      <c r="J171">
        <v>15</v>
      </c>
      <c r="K171">
        <v>1293</v>
      </c>
      <c r="L171" s="7">
        <v>0.34184068058778033</v>
      </c>
      <c r="M171" s="8">
        <f t="shared" si="21"/>
        <v>1.22063506083874</v>
      </c>
      <c r="N171">
        <f t="shared" si="21"/>
        <v>-0.20113102417925424</v>
      </c>
      <c r="O171">
        <f t="shared" si="21"/>
        <v>0.83084571573396937</v>
      </c>
      <c r="P171">
        <f t="shared" si="20"/>
        <v>4.1786679415336217E-2</v>
      </c>
      <c r="Q171">
        <f t="shared" si="20"/>
        <v>0.28346739099783208</v>
      </c>
      <c r="R171" s="9">
        <f t="shared" si="20"/>
        <v>0.86138110639419918</v>
      </c>
      <c r="S171">
        <f t="shared" si="22"/>
        <v>5.8109938240813799</v>
      </c>
      <c r="T171">
        <f t="shared" si="23"/>
        <v>2.018444384499551</v>
      </c>
      <c r="U171">
        <f t="shared" si="24"/>
        <v>10.585977577288613</v>
      </c>
      <c r="V171" s="8">
        <f t="shared" si="25"/>
        <v>2.018444384499551</v>
      </c>
      <c r="W171">
        <f t="shared" si="26"/>
        <v>2</v>
      </c>
      <c r="X171" t="str">
        <f t="shared" si="27"/>
        <v>024-003</v>
      </c>
      <c r="Y171" t="str">
        <f t="shared" si="28"/>
        <v>003-003</v>
      </c>
    </row>
    <row r="172" spans="1:25" x14ac:dyDescent="0.35">
      <c r="A172">
        <v>162</v>
      </c>
      <c r="B172" t="s">
        <v>332</v>
      </c>
      <c r="C172">
        <v>3</v>
      </c>
      <c r="D172">
        <v>46</v>
      </c>
      <c r="E172" t="s">
        <v>166</v>
      </c>
      <c r="F172" t="s">
        <v>333</v>
      </c>
      <c r="G172">
        <v>436</v>
      </c>
      <c r="H172">
        <v>38</v>
      </c>
      <c r="I172">
        <v>17</v>
      </c>
      <c r="J172">
        <v>34</v>
      </c>
      <c r="K172">
        <v>1743</v>
      </c>
      <c r="L172" s="7">
        <v>0.30120481927710846</v>
      </c>
      <c r="M172" s="8">
        <f t="shared" si="21"/>
        <v>1.921801692178384</v>
      </c>
      <c r="N172">
        <f t="shared" si="21"/>
        <v>-0.5070080044350469</v>
      </c>
      <c r="O172">
        <f t="shared" si="21"/>
        <v>0.6659025018793383</v>
      </c>
      <c r="P172">
        <f t="shared" si="20"/>
        <v>1.424188356073282</v>
      </c>
      <c r="Q172">
        <f t="shared" si="20"/>
        <v>1.0483538767143714</v>
      </c>
      <c r="R172" s="9">
        <f t="shared" si="20"/>
        <v>0.45002715033812563</v>
      </c>
      <c r="S172">
        <f t="shared" si="22"/>
        <v>4.9813257984360533</v>
      </c>
      <c r="T172">
        <f t="shared" si="23"/>
        <v>5.8313799409005007</v>
      </c>
      <c r="U172">
        <f t="shared" si="24"/>
        <v>18.417125035921625</v>
      </c>
      <c r="V172" s="8">
        <f t="shared" si="25"/>
        <v>4.9813257984360533</v>
      </c>
      <c r="W172">
        <f t="shared" si="26"/>
        <v>1</v>
      </c>
      <c r="X172" t="str">
        <f t="shared" si="27"/>
        <v>024-004</v>
      </c>
      <c r="Y172" t="str">
        <f t="shared" si="28"/>
        <v>015-003</v>
      </c>
    </row>
    <row r="173" spans="1:25" x14ac:dyDescent="0.35">
      <c r="A173">
        <v>163</v>
      </c>
      <c r="B173" t="s">
        <v>332</v>
      </c>
      <c r="C173">
        <v>3</v>
      </c>
      <c r="D173">
        <v>46</v>
      </c>
      <c r="E173" t="s">
        <v>167</v>
      </c>
      <c r="F173" t="s">
        <v>333</v>
      </c>
      <c r="G173">
        <v>661</v>
      </c>
      <c r="H173">
        <v>80</v>
      </c>
      <c r="I173">
        <v>21</v>
      </c>
      <c r="J173">
        <v>24</v>
      </c>
      <c r="K173">
        <v>2369</v>
      </c>
      <c r="L173" s="7">
        <v>0.33178556352891514</v>
      </c>
      <c r="M173" s="8">
        <f t="shared" si="21"/>
        <v>3.7145572836717924</v>
      </c>
      <c r="N173">
        <f t="shared" si="21"/>
        <v>7.6938957871466346E-2</v>
      </c>
      <c r="O173">
        <f t="shared" si="21"/>
        <v>0.99578892958860044</v>
      </c>
      <c r="P173">
        <f t="shared" si="21"/>
        <v>0.6966085262533106</v>
      </c>
      <c r="Q173">
        <f t="shared" si="21"/>
        <v>2.1123959657333793</v>
      </c>
      <c r="R173" s="9">
        <f t="shared" si="21"/>
        <v>0.75959386607588342</v>
      </c>
      <c r="S173">
        <f t="shared" si="22"/>
        <v>8.7310997201858882</v>
      </c>
      <c r="T173">
        <f t="shared" si="23"/>
        <v>17.636616339815944</v>
      </c>
      <c r="U173">
        <f t="shared" si="24"/>
        <v>35.996068670816726</v>
      </c>
      <c r="V173" s="8">
        <f t="shared" si="25"/>
        <v>8.7310997201858882</v>
      </c>
      <c r="W173">
        <f t="shared" si="26"/>
        <v>1</v>
      </c>
      <c r="X173" t="str">
        <f t="shared" si="27"/>
        <v>024-005</v>
      </c>
      <c r="Y173" t="str">
        <f t="shared" si="28"/>
        <v>015-003</v>
      </c>
    </row>
    <row r="174" spans="1:25" x14ac:dyDescent="0.35">
      <c r="A174">
        <v>164</v>
      </c>
      <c r="B174" t="s">
        <v>332</v>
      </c>
      <c r="C174">
        <v>7</v>
      </c>
      <c r="D174" t="s">
        <v>334</v>
      </c>
      <c r="E174" t="s">
        <v>168</v>
      </c>
      <c r="F174" t="s">
        <v>333</v>
      </c>
      <c r="G174">
        <v>333</v>
      </c>
      <c r="H174">
        <v>204</v>
      </c>
      <c r="I174">
        <v>9</v>
      </c>
      <c r="J174">
        <v>13</v>
      </c>
      <c r="K174">
        <v>2379</v>
      </c>
      <c r="L174" s="7">
        <v>0.23497267759562843</v>
      </c>
      <c r="M174" s="8">
        <f t="shared" ref="M174:R216" si="29">STANDARDIZE(G174,G$7,G$8)</f>
        <v>1.101118021405846</v>
      </c>
      <c r="N174">
        <f t="shared" si="29"/>
        <v>1.8009728465859343</v>
      </c>
      <c r="O174">
        <f t="shared" si="29"/>
        <v>6.1296464608140118E-3</v>
      </c>
      <c r="P174">
        <f t="shared" si="29"/>
        <v>-0.10372928654865808</v>
      </c>
      <c r="Q174">
        <f t="shared" si="29"/>
        <v>2.1293934431937469</v>
      </c>
      <c r="R174" s="9">
        <f t="shared" si="29"/>
        <v>-0.22043614538111825</v>
      </c>
      <c r="S174">
        <f t="shared" si="22"/>
        <v>2.9358264858592591</v>
      </c>
      <c r="T174">
        <f t="shared" si="23"/>
        <v>9.8515366311185861</v>
      </c>
      <c r="U174">
        <f t="shared" si="24"/>
        <v>17.78701898273998</v>
      </c>
      <c r="V174" s="8">
        <f t="shared" si="25"/>
        <v>2.9358264858592591</v>
      </c>
      <c r="W174">
        <f t="shared" si="26"/>
        <v>1</v>
      </c>
      <c r="X174" t="str">
        <f t="shared" si="27"/>
        <v>025-001</v>
      </c>
      <c r="Y174" t="str">
        <f t="shared" si="28"/>
        <v>015-003</v>
      </c>
    </row>
    <row r="175" spans="1:25" x14ac:dyDescent="0.35">
      <c r="A175">
        <v>165</v>
      </c>
      <c r="B175" t="s">
        <v>332</v>
      </c>
      <c r="C175">
        <v>7</v>
      </c>
      <c r="D175" t="s">
        <v>334</v>
      </c>
      <c r="E175" t="s">
        <v>169</v>
      </c>
      <c r="F175" t="s">
        <v>333</v>
      </c>
      <c r="G175">
        <v>187</v>
      </c>
      <c r="H175">
        <v>118</v>
      </c>
      <c r="I175">
        <v>7</v>
      </c>
      <c r="J175">
        <v>7</v>
      </c>
      <c r="K175">
        <v>1677</v>
      </c>
      <c r="L175" s="7">
        <v>0.19022063208109719</v>
      </c>
      <c r="M175" s="8">
        <f t="shared" si="29"/>
        <v>-6.2181162407654318E-2</v>
      </c>
      <c r="N175">
        <f t="shared" si="29"/>
        <v>0.60527192376783545</v>
      </c>
      <c r="O175">
        <f t="shared" si="29"/>
        <v>-0.15881356739381705</v>
      </c>
      <c r="P175">
        <f t="shared" si="29"/>
        <v>-0.54027718444064099</v>
      </c>
      <c r="Q175">
        <f t="shared" si="29"/>
        <v>0.93617052547594559</v>
      </c>
      <c r="R175" s="9">
        <f t="shared" si="29"/>
        <v>-0.67345794362141531</v>
      </c>
      <c r="S175">
        <f t="shared" si="22"/>
        <v>7.3856884162242569</v>
      </c>
      <c r="T175">
        <f t="shared" si="23"/>
        <v>3.0919131424308666</v>
      </c>
      <c r="U175">
        <f t="shared" si="24"/>
        <v>4.6218584335662616</v>
      </c>
      <c r="V175" s="8">
        <f t="shared" si="25"/>
        <v>3.0919131424308666</v>
      </c>
      <c r="W175">
        <f t="shared" si="26"/>
        <v>2</v>
      </c>
      <c r="X175" t="str">
        <f t="shared" si="27"/>
        <v>025-002</v>
      </c>
      <c r="Y175" t="str">
        <f t="shared" si="28"/>
        <v>003-003</v>
      </c>
    </row>
    <row r="176" spans="1:25" x14ac:dyDescent="0.35">
      <c r="A176">
        <v>166</v>
      </c>
      <c r="B176" t="s">
        <v>332</v>
      </c>
      <c r="C176">
        <v>3</v>
      </c>
      <c r="D176">
        <v>40</v>
      </c>
      <c r="E176" t="s">
        <v>170</v>
      </c>
      <c r="F176" t="s">
        <v>333</v>
      </c>
      <c r="G176">
        <v>200</v>
      </c>
      <c r="H176">
        <v>18</v>
      </c>
      <c r="I176">
        <v>37</v>
      </c>
      <c r="J176">
        <v>15</v>
      </c>
      <c r="K176">
        <v>1261</v>
      </c>
      <c r="L176" s="7">
        <v>0.21411578112609039</v>
      </c>
      <c r="M176" s="8">
        <f t="shared" si="29"/>
        <v>4.1400271767520376E-2</v>
      </c>
      <c r="N176">
        <f t="shared" si="29"/>
        <v>-0.78507798648576743</v>
      </c>
      <c r="O176">
        <f t="shared" si="29"/>
        <v>2.315334640425649</v>
      </c>
      <c r="P176">
        <f t="shared" si="29"/>
        <v>4.1786679415336217E-2</v>
      </c>
      <c r="Q176">
        <f t="shared" si="29"/>
        <v>0.22907546312465593</v>
      </c>
      <c r="R176" s="9">
        <f t="shared" si="29"/>
        <v>-0.43156903630727267</v>
      </c>
      <c r="S176">
        <f t="shared" si="22"/>
        <v>11.001620186038007</v>
      </c>
      <c r="T176">
        <f t="shared" si="23"/>
        <v>6.0469338303468385</v>
      </c>
      <c r="U176">
        <f t="shared" si="24"/>
        <v>11.259291715843318</v>
      </c>
      <c r="V176" s="8">
        <f t="shared" si="25"/>
        <v>6.0469338303468385</v>
      </c>
      <c r="W176">
        <f t="shared" si="26"/>
        <v>2</v>
      </c>
      <c r="X176" t="str">
        <f t="shared" si="27"/>
        <v>025-003</v>
      </c>
      <c r="Y176" t="str">
        <f t="shared" si="28"/>
        <v>003-003</v>
      </c>
    </row>
    <row r="177" spans="1:25" x14ac:dyDescent="0.35">
      <c r="A177">
        <v>167</v>
      </c>
      <c r="B177" t="s">
        <v>332</v>
      </c>
      <c r="C177">
        <v>3</v>
      </c>
      <c r="D177">
        <v>40</v>
      </c>
      <c r="E177" t="s">
        <v>171</v>
      </c>
      <c r="F177" t="s">
        <v>333</v>
      </c>
      <c r="G177">
        <v>181</v>
      </c>
      <c r="H177">
        <v>27</v>
      </c>
      <c r="I177">
        <v>5</v>
      </c>
      <c r="J177">
        <v>11</v>
      </c>
      <c r="K177">
        <v>1627</v>
      </c>
      <c r="L177" s="7">
        <v>0.13767670559311618</v>
      </c>
      <c r="M177" s="8">
        <f t="shared" si="29"/>
        <v>-0.10998797818081187</v>
      </c>
      <c r="N177">
        <f t="shared" si="29"/>
        <v>-0.65994649456294319</v>
      </c>
      <c r="O177">
        <f t="shared" si="29"/>
        <v>-0.32375678124844814</v>
      </c>
      <c r="P177">
        <f t="shared" si="29"/>
        <v>-0.24924525251265239</v>
      </c>
      <c r="Q177">
        <f t="shared" si="29"/>
        <v>0.85118313817410796</v>
      </c>
      <c r="R177" s="9">
        <f t="shared" si="29"/>
        <v>-1.2053564030217123</v>
      </c>
      <c r="S177">
        <f t="shared" si="22"/>
        <v>12.151495416665709</v>
      </c>
      <c r="T177">
        <f t="shared" si="23"/>
        <v>3.1711954527952315</v>
      </c>
      <c r="U177">
        <f t="shared" si="24"/>
        <v>3.5984097206202628</v>
      </c>
      <c r="V177" s="8">
        <f t="shared" si="25"/>
        <v>3.1711954527952315</v>
      </c>
      <c r="W177">
        <f t="shared" si="26"/>
        <v>2</v>
      </c>
      <c r="X177" t="str">
        <f t="shared" si="27"/>
        <v>025-004</v>
      </c>
      <c r="Y177" t="str">
        <f t="shared" si="28"/>
        <v>003-003</v>
      </c>
    </row>
    <row r="178" spans="1:25" x14ac:dyDescent="0.35">
      <c r="A178">
        <v>168</v>
      </c>
      <c r="B178" t="s">
        <v>332</v>
      </c>
      <c r="C178">
        <v>2</v>
      </c>
      <c r="D178">
        <v>46</v>
      </c>
      <c r="E178" t="s">
        <v>172</v>
      </c>
      <c r="F178" t="s">
        <v>333</v>
      </c>
      <c r="G178">
        <v>201</v>
      </c>
      <c r="H178">
        <v>35</v>
      </c>
      <c r="I178">
        <v>6</v>
      </c>
      <c r="J178">
        <v>9</v>
      </c>
      <c r="K178">
        <v>1608</v>
      </c>
      <c r="L178" s="7">
        <v>0.15609452736318408</v>
      </c>
      <c r="M178" s="8">
        <f t="shared" si="29"/>
        <v>4.9368074396379968E-2</v>
      </c>
      <c r="N178">
        <f t="shared" si="29"/>
        <v>-0.54871850174265502</v>
      </c>
      <c r="O178">
        <f t="shared" si="29"/>
        <v>-0.24128517432113258</v>
      </c>
      <c r="P178">
        <f t="shared" si="29"/>
        <v>-0.39476121847664669</v>
      </c>
      <c r="Q178">
        <f t="shared" si="29"/>
        <v>0.8188879309994096</v>
      </c>
      <c r="R178" s="9">
        <f t="shared" si="29"/>
        <v>-1.0189140931336378</v>
      </c>
      <c r="S178">
        <f t="shared" si="22"/>
        <v>11.021583722861296</v>
      </c>
      <c r="T178">
        <f t="shared" si="23"/>
        <v>2.5389063234452287</v>
      </c>
      <c r="U178">
        <f t="shared" si="24"/>
        <v>3.5292332224781844</v>
      </c>
      <c r="V178" s="8">
        <f t="shared" si="25"/>
        <v>2.5389063234452287</v>
      </c>
      <c r="W178">
        <f t="shared" si="26"/>
        <v>2</v>
      </c>
      <c r="X178" t="str">
        <f t="shared" si="27"/>
        <v>025-005</v>
      </c>
      <c r="Y178" t="str">
        <f t="shared" si="28"/>
        <v>003-003</v>
      </c>
    </row>
    <row r="179" spans="1:25" x14ac:dyDescent="0.35">
      <c r="A179">
        <v>169</v>
      </c>
      <c r="B179" t="s">
        <v>332</v>
      </c>
      <c r="C179">
        <v>2</v>
      </c>
      <c r="D179">
        <v>46</v>
      </c>
      <c r="E179" t="s">
        <v>173</v>
      </c>
      <c r="F179" t="s">
        <v>333</v>
      </c>
      <c r="G179">
        <v>110</v>
      </c>
      <c r="H179">
        <v>27</v>
      </c>
      <c r="I179">
        <v>1</v>
      </c>
      <c r="J179">
        <v>4</v>
      </c>
      <c r="K179">
        <v>840</v>
      </c>
      <c r="L179" s="7">
        <v>0.16904761904761906</v>
      </c>
      <c r="M179" s="8">
        <f t="shared" si="29"/>
        <v>-0.6757019648298429</v>
      </c>
      <c r="N179">
        <f t="shared" si="29"/>
        <v>-0.65994649456294319</v>
      </c>
      <c r="O179">
        <f t="shared" si="29"/>
        <v>-0.65364320895771022</v>
      </c>
      <c r="P179">
        <f t="shared" si="29"/>
        <v>-0.75855113338663238</v>
      </c>
      <c r="Q179">
        <f t="shared" si="29"/>
        <v>-0.48651833795681748</v>
      </c>
      <c r="R179" s="9">
        <f t="shared" si="29"/>
        <v>-0.88779086021350695</v>
      </c>
      <c r="S179">
        <f t="shared" si="22"/>
        <v>19.560773519806141</v>
      </c>
      <c r="T179">
        <f t="shared" si="23"/>
        <v>3.723217389901829</v>
      </c>
      <c r="U179">
        <f t="shared" si="24"/>
        <v>0.18902615419896929</v>
      </c>
      <c r="V179" s="8">
        <f t="shared" si="25"/>
        <v>0.18902615419896929</v>
      </c>
      <c r="W179">
        <f t="shared" si="26"/>
        <v>3</v>
      </c>
      <c r="X179" t="str">
        <f t="shared" si="27"/>
        <v>025-006</v>
      </c>
      <c r="Y179" t="str">
        <f t="shared" si="28"/>
        <v>026-011</v>
      </c>
    </row>
    <row r="180" spans="1:25" x14ac:dyDescent="0.35">
      <c r="A180">
        <v>170</v>
      </c>
      <c r="B180" t="s">
        <v>332</v>
      </c>
      <c r="C180">
        <v>2</v>
      </c>
      <c r="D180">
        <v>46</v>
      </c>
      <c r="E180" t="s">
        <v>174</v>
      </c>
      <c r="F180" t="s">
        <v>333</v>
      </c>
      <c r="G180">
        <v>65</v>
      </c>
      <c r="H180">
        <v>4</v>
      </c>
      <c r="I180">
        <v>0</v>
      </c>
      <c r="J180">
        <v>2</v>
      </c>
      <c r="K180">
        <v>411</v>
      </c>
      <c r="L180" s="7">
        <v>0.17274939172749393</v>
      </c>
      <c r="M180" s="8">
        <f t="shared" si="29"/>
        <v>-1.0342530831285246</v>
      </c>
      <c r="N180">
        <f t="shared" si="29"/>
        <v>-0.97972697392127184</v>
      </c>
      <c r="O180">
        <f t="shared" si="29"/>
        <v>-0.73611481588502581</v>
      </c>
      <c r="P180">
        <f t="shared" si="29"/>
        <v>-0.90406709935062679</v>
      </c>
      <c r="Q180">
        <f t="shared" si="29"/>
        <v>-1.215710121006585</v>
      </c>
      <c r="R180" s="9">
        <f t="shared" si="29"/>
        <v>-0.85031807663830272</v>
      </c>
      <c r="S180">
        <f t="shared" si="22"/>
        <v>26.816915870636535</v>
      </c>
      <c r="T180">
        <f t="shared" si="23"/>
        <v>6.4591953258577668</v>
      </c>
      <c r="U180">
        <f t="shared" si="24"/>
        <v>0.69948024180346524</v>
      </c>
      <c r="V180" s="8">
        <f t="shared" si="25"/>
        <v>0.69948024180346524</v>
      </c>
      <c r="W180">
        <f t="shared" si="26"/>
        <v>3</v>
      </c>
      <c r="X180" t="str">
        <f t="shared" si="27"/>
        <v>025-007</v>
      </c>
      <c r="Y180" t="str">
        <f t="shared" si="28"/>
        <v>026-011</v>
      </c>
    </row>
    <row r="181" spans="1:25" x14ac:dyDescent="0.35">
      <c r="A181">
        <v>171</v>
      </c>
      <c r="B181" t="s">
        <v>332</v>
      </c>
      <c r="C181">
        <v>2</v>
      </c>
      <c r="D181">
        <v>46</v>
      </c>
      <c r="E181" t="s">
        <v>175</v>
      </c>
      <c r="F181" t="s">
        <v>333</v>
      </c>
      <c r="G181">
        <v>165</v>
      </c>
      <c r="H181">
        <v>77</v>
      </c>
      <c r="I181">
        <v>1</v>
      </c>
      <c r="J181">
        <v>20</v>
      </c>
      <c r="K181">
        <v>1909</v>
      </c>
      <c r="L181" s="7">
        <v>0.13776846516500785</v>
      </c>
      <c r="M181" s="8">
        <f t="shared" si="29"/>
        <v>-0.23747282024256533</v>
      </c>
      <c r="N181">
        <f t="shared" si="29"/>
        <v>3.5228460563858262E-2</v>
      </c>
      <c r="O181">
        <f t="shared" si="29"/>
        <v>-0.65364320895771022</v>
      </c>
      <c r="P181">
        <f t="shared" si="29"/>
        <v>0.40557659432532195</v>
      </c>
      <c r="Q181">
        <f t="shared" si="29"/>
        <v>1.3305120025564725</v>
      </c>
      <c r="R181" s="9">
        <f t="shared" si="29"/>
        <v>-1.2044275273516465</v>
      </c>
      <c r="S181">
        <f t="shared" si="22"/>
        <v>9.4269053928415438</v>
      </c>
      <c r="T181">
        <f t="shared" si="23"/>
        <v>4.6475865929991009</v>
      </c>
      <c r="U181">
        <f t="shared" si="24"/>
        <v>6.1529854769794809</v>
      </c>
      <c r="V181" s="8">
        <f t="shared" si="25"/>
        <v>4.6475865929991009</v>
      </c>
      <c r="W181">
        <f t="shared" si="26"/>
        <v>2</v>
      </c>
      <c r="X181" t="str">
        <f t="shared" si="27"/>
        <v>025-008</v>
      </c>
      <c r="Y181" t="str">
        <f t="shared" si="28"/>
        <v>003-003</v>
      </c>
    </row>
    <row r="182" spans="1:25" x14ac:dyDescent="0.35">
      <c r="A182">
        <v>172</v>
      </c>
      <c r="B182" t="s">
        <v>332</v>
      </c>
      <c r="C182">
        <v>2</v>
      </c>
      <c r="D182">
        <v>46</v>
      </c>
      <c r="E182" t="s">
        <v>176</v>
      </c>
      <c r="F182" t="s">
        <v>333</v>
      </c>
      <c r="G182">
        <v>119</v>
      </c>
      <c r="H182">
        <v>53</v>
      </c>
      <c r="I182">
        <v>1</v>
      </c>
      <c r="J182">
        <v>6</v>
      </c>
      <c r="K182">
        <v>1041</v>
      </c>
      <c r="L182" s="7">
        <v>0.17195004803073968</v>
      </c>
      <c r="M182" s="8">
        <f t="shared" si="29"/>
        <v>-0.60399174117010657</v>
      </c>
      <c r="N182">
        <f t="shared" si="29"/>
        <v>-0.29845551789700642</v>
      </c>
      <c r="O182">
        <f t="shared" si="29"/>
        <v>-0.65364320895771022</v>
      </c>
      <c r="P182">
        <f t="shared" si="29"/>
        <v>-0.61303516742263808</v>
      </c>
      <c r="Q182">
        <f t="shared" si="29"/>
        <v>-0.14486904100342995</v>
      </c>
      <c r="R182" s="9">
        <f t="shared" si="29"/>
        <v>-0.85840977646458383</v>
      </c>
      <c r="S182">
        <f t="shared" si="22"/>
        <v>16.049081384568698</v>
      </c>
      <c r="T182">
        <f t="shared" si="23"/>
        <v>2.9617917094919424</v>
      </c>
      <c r="U182">
        <f t="shared" si="24"/>
        <v>0.42060972706520683</v>
      </c>
      <c r="V182" s="8">
        <f t="shared" si="25"/>
        <v>0.42060972706520683</v>
      </c>
      <c r="W182">
        <f t="shared" si="26"/>
        <v>3</v>
      </c>
      <c r="X182" t="str">
        <f t="shared" si="27"/>
        <v>025-009</v>
      </c>
      <c r="Y182" t="str">
        <f t="shared" si="28"/>
        <v>026-011</v>
      </c>
    </row>
    <row r="183" spans="1:25" x14ac:dyDescent="0.35">
      <c r="A183">
        <v>173</v>
      </c>
      <c r="B183" t="s">
        <v>332</v>
      </c>
      <c r="C183">
        <v>2</v>
      </c>
      <c r="D183">
        <v>46</v>
      </c>
      <c r="E183" t="s">
        <v>177</v>
      </c>
      <c r="F183" t="s">
        <v>333</v>
      </c>
      <c r="G183">
        <v>124</v>
      </c>
      <c r="H183">
        <v>61</v>
      </c>
      <c r="I183">
        <v>0</v>
      </c>
      <c r="J183">
        <v>5</v>
      </c>
      <c r="K183">
        <v>1089</v>
      </c>
      <c r="L183" s="7">
        <v>0.17447199265381083</v>
      </c>
      <c r="M183" s="8">
        <f t="shared" si="29"/>
        <v>-0.56415272802580863</v>
      </c>
      <c r="N183">
        <f t="shared" si="29"/>
        <v>-0.18722752507671822</v>
      </c>
      <c r="O183">
        <f t="shared" si="29"/>
        <v>-0.73611481588502581</v>
      </c>
      <c r="P183">
        <f t="shared" si="29"/>
        <v>-0.68579315040463529</v>
      </c>
      <c r="Q183">
        <f t="shared" si="29"/>
        <v>-6.3281149193665759E-2</v>
      </c>
      <c r="R183" s="9">
        <f t="shared" si="29"/>
        <v>-0.83288030903867216</v>
      </c>
      <c r="S183">
        <f t="shared" si="22"/>
        <v>15.731663975871008</v>
      </c>
      <c r="T183">
        <f t="shared" si="23"/>
        <v>3.0649413872108742</v>
      </c>
      <c r="U183">
        <f t="shared" si="24"/>
        <v>0.57148525117889049</v>
      </c>
      <c r="V183" s="8">
        <f t="shared" si="25"/>
        <v>0.57148525117889049</v>
      </c>
      <c r="W183">
        <f t="shared" si="26"/>
        <v>3</v>
      </c>
      <c r="X183" t="str">
        <f t="shared" si="27"/>
        <v>025-010</v>
      </c>
      <c r="Y183" t="str">
        <f t="shared" si="28"/>
        <v>026-011</v>
      </c>
    </row>
    <row r="184" spans="1:25" x14ac:dyDescent="0.35">
      <c r="A184">
        <v>174</v>
      </c>
      <c r="B184" t="s">
        <v>332</v>
      </c>
      <c r="C184">
        <v>2</v>
      </c>
      <c r="D184">
        <v>46</v>
      </c>
      <c r="E184" t="s">
        <v>178</v>
      </c>
      <c r="F184" t="s">
        <v>333</v>
      </c>
      <c r="G184">
        <v>71</v>
      </c>
      <c r="H184">
        <v>7</v>
      </c>
      <c r="I184">
        <v>0</v>
      </c>
      <c r="J184">
        <v>4</v>
      </c>
      <c r="K184">
        <v>486</v>
      </c>
      <c r="L184" s="7">
        <v>0.16872427983539096</v>
      </c>
      <c r="M184" s="8">
        <f t="shared" si="29"/>
        <v>-0.986446267355367</v>
      </c>
      <c r="N184">
        <f t="shared" si="29"/>
        <v>-0.93801647661366383</v>
      </c>
      <c r="O184">
        <f t="shared" si="29"/>
        <v>-0.73611481588502581</v>
      </c>
      <c r="P184">
        <f t="shared" si="29"/>
        <v>-0.75855113338663238</v>
      </c>
      <c r="Q184">
        <f t="shared" si="29"/>
        <v>-1.0882290400538284</v>
      </c>
      <c r="R184" s="9">
        <f t="shared" si="29"/>
        <v>-0.89106400023830457</v>
      </c>
      <c r="S184">
        <f t="shared" si="22"/>
        <v>25.258009954322585</v>
      </c>
      <c r="T184">
        <f t="shared" si="23"/>
        <v>5.7919694351970374</v>
      </c>
      <c r="U184">
        <f t="shared" si="24"/>
        <v>0.49594404762379923</v>
      </c>
      <c r="V184" s="8">
        <f t="shared" si="25"/>
        <v>0.49594404762379923</v>
      </c>
      <c r="W184">
        <f t="shared" si="26"/>
        <v>3</v>
      </c>
      <c r="X184" t="str">
        <f t="shared" si="27"/>
        <v>025-011</v>
      </c>
      <c r="Y184" t="str">
        <f t="shared" si="28"/>
        <v>026-011</v>
      </c>
    </row>
    <row r="185" spans="1:25" x14ac:dyDescent="0.35">
      <c r="A185">
        <v>175</v>
      </c>
      <c r="B185" t="s">
        <v>332</v>
      </c>
      <c r="C185">
        <v>2</v>
      </c>
      <c r="D185">
        <v>46</v>
      </c>
      <c r="E185" t="s">
        <v>179</v>
      </c>
      <c r="F185" t="s">
        <v>333</v>
      </c>
      <c r="G185">
        <v>110</v>
      </c>
      <c r="H185">
        <v>9</v>
      </c>
      <c r="I185">
        <v>3</v>
      </c>
      <c r="J185">
        <v>7</v>
      </c>
      <c r="K185">
        <v>940</v>
      </c>
      <c r="L185" s="7">
        <v>0.13723404255319149</v>
      </c>
      <c r="M185" s="8">
        <f t="shared" si="29"/>
        <v>-0.6757019648298429</v>
      </c>
      <c r="N185">
        <f t="shared" si="29"/>
        <v>-0.91020947840859179</v>
      </c>
      <c r="O185">
        <f t="shared" si="29"/>
        <v>-0.48869999510307921</v>
      </c>
      <c r="P185">
        <f t="shared" si="29"/>
        <v>-0.54027718444064099</v>
      </c>
      <c r="Q185">
        <f t="shared" si="29"/>
        <v>-0.3165435633531421</v>
      </c>
      <c r="R185" s="9">
        <f t="shared" si="29"/>
        <v>-1.2098374497326627</v>
      </c>
      <c r="S185">
        <f t="shared" si="22"/>
        <v>19.527453184404557</v>
      </c>
      <c r="T185">
        <f t="shared" si="23"/>
        <v>4.0742080318226179</v>
      </c>
      <c r="U185">
        <f t="shared" si="24"/>
        <v>0.74454280595657374</v>
      </c>
      <c r="V185" s="8">
        <f t="shared" si="25"/>
        <v>0.74454280595657374</v>
      </c>
      <c r="W185">
        <f t="shared" si="26"/>
        <v>3</v>
      </c>
      <c r="X185" t="str">
        <f t="shared" si="27"/>
        <v>025-012</v>
      </c>
      <c r="Y185" t="str">
        <f t="shared" si="28"/>
        <v>026-011</v>
      </c>
    </row>
    <row r="186" spans="1:25" x14ac:dyDescent="0.35">
      <c r="A186">
        <v>176</v>
      </c>
      <c r="B186" t="s">
        <v>332</v>
      </c>
      <c r="C186">
        <v>2</v>
      </c>
      <c r="D186">
        <v>46</v>
      </c>
      <c r="E186" t="s">
        <v>180</v>
      </c>
      <c r="F186" t="s">
        <v>333</v>
      </c>
      <c r="G186">
        <v>65</v>
      </c>
      <c r="H186">
        <v>9</v>
      </c>
      <c r="I186">
        <v>0</v>
      </c>
      <c r="J186">
        <v>5</v>
      </c>
      <c r="K186">
        <v>572</v>
      </c>
      <c r="L186" s="7">
        <v>0.1381118881118881</v>
      </c>
      <c r="M186" s="8">
        <f t="shared" si="29"/>
        <v>-1.0342530831285246</v>
      </c>
      <c r="N186">
        <f t="shared" si="29"/>
        <v>-0.91020947840859179</v>
      </c>
      <c r="O186">
        <f t="shared" si="29"/>
        <v>-0.73611481588502581</v>
      </c>
      <c r="P186">
        <f t="shared" si="29"/>
        <v>-0.68579315040463529</v>
      </c>
      <c r="Q186">
        <f t="shared" si="29"/>
        <v>-0.94205073389466754</v>
      </c>
      <c r="R186" s="9">
        <f t="shared" si="29"/>
        <v>-1.2009510810984321</v>
      </c>
      <c r="S186">
        <f t="shared" si="22"/>
        <v>25.094490379171646</v>
      </c>
      <c r="T186">
        <f t="shared" si="23"/>
        <v>6.2274519090485265</v>
      </c>
      <c r="U186">
        <f t="shared" si="24"/>
        <v>0.5952766271447103</v>
      </c>
      <c r="V186" s="8">
        <f t="shared" si="25"/>
        <v>0.5952766271447103</v>
      </c>
      <c r="W186">
        <f t="shared" si="26"/>
        <v>3</v>
      </c>
      <c r="X186" t="str">
        <f t="shared" si="27"/>
        <v>025-013</v>
      </c>
      <c r="Y186" t="str">
        <f t="shared" si="28"/>
        <v>026-011</v>
      </c>
    </row>
    <row r="187" spans="1:25" x14ac:dyDescent="0.35">
      <c r="A187">
        <v>177</v>
      </c>
      <c r="B187" t="s">
        <v>332</v>
      </c>
      <c r="C187">
        <v>2</v>
      </c>
      <c r="D187">
        <v>46</v>
      </c>
      <c r="E187" t="s">
        <v>181</v>
      </c>
      <c r="F187" t="s">
        <v>333</v>
      </c>
      <c r="G187">
        <v>67</v>
      </c>
      <c r="H187">
        <v>7</v>
      </c>
      <c r="I187">
        <v>0</v>
      </c>
      <c r="J187">
        <v>5</v>
      </c>
      <c r="K187">
        <v>832</v>
      </c>
      <c r="L187" s="7">
        <v>9.4951923076923073E-2</v>
      </c>
      <c r="M187" s="8">
        <f t="shared" si="29"/>
        <v>-1.0183174778708053</v>
      </c>
      <c r="N187">
        <f t="shared" si="29"/>
        <v>-0.93801647661366383</v>
      </c>
      <c r="O187">
        <f t="shared" si="29"/>
        <v>-0.73611481588502581</v>
      </c>
      <c r="P187">
        <f t="shared" si="29"/>
        <v>-0.68579315040463529</v>
      </c>
      <c r="Q187">
        <f t="shared" si="29"/>
        <v>-0.50011631992511152</v>
      </c>
      <c r="R187" s="9">
        <f t="shared" si="29"/>
        <v>-1.637856361009703</v>
      </c>
      <c r="S187">
        <f t="shared" si="22"/>
        <v>24.5045152621448</v>
      </c>
      <c r="T187">
        <f t="shared" si="23"/>
        <v>6.9667428274113092</v>
      </c>
      <c r="U187">
        <f t="shared" si="24"/>
        <v>1.2238317136272308</v>
      </c>
      <c r="V187" s="8">
        <f t="shared" si="25"/>
        <v>1.2238317136272308</v>
      </c>
      <c r="W187">
        <f t="shared" si="26"/>
        <v>3</v>
      </c>
      <c r="X187" t="str">
        <f t="shared" si="27"/>
        <v>025-014</v>
      </c>
      <c r="Y187" t="str">
        <f t="shared" si="28"/>
        <v>026-011</v>
      </c>
    </row>
    <row r="188" spans="1:25" x14ac:dyDescent="0.35">
      <c r="A188">
        <v>178</v>
      </c>
      <c r="B188" t="s">
        <v>332</v>
      </c>
      <c r="C188">
        <v>2</v>
      </c>
      <c r="D188">
        <v>46</v>
      </c>
      <c r="E188" t="s">
        <v>182</v>
      </c>
      <c r="F188" t="s">
        <v>333</v>
      </c>
      <c r="G188">
        <v>84</v>
      </c>
      <c r="H188">
        <v>10</v>
      </c>
      <c r="I188">
        <v>0</v>
      </c>
      <c r="J188">
        <v>6</v>
      </c>
      <c r="K188">
        <v>806</v>
      </c>
      <c r="L188" s="7">
        <v>0.12406947890818859</v>
      </c>
      <c r="M188" s="8">
        <f t="shared" si="29"/>
        <v>-0.88286483318019227</v>
      </c>
      <c r="N188">
        <f t="shared" si="29"/>
        <v>-0.89630597930605571</v>
      </c>
      <c r="O188">
        <f t="shared" si="29"/>
        <v>-0.73611481588502581</v>
      </c>
      <c r="P188">
        <f t="shared" si="29"/>
        <v>-0.61303516742263808</v>
      </c>
      <c r="Q188">
        <f t="shared" si="29"/>
        <v>-0.5443097613220671</v>
      </c>
      <c r="R188" s="9">
        <f t="shared" si="29"/>
        <v>-1.3431013983843856</v>
      </c>
      <c r="S188">
        <f t="shared" si="22"/>
        <v>22.677192120333487</v>
      </c>
      <c r="T188">
        <f t="shared" si="23"/>
        <v>5.5194032155712609</v>
      </c>
      <c r="U188">
        <f t="shared" si="24"/>
        <v>0.68645757122132978</v>
      </c>
      <c r="V188" s="8">
        <f t="shared" si="25"/>
        <v>0.68645757122132978</v>
      </c>
      <c r="W188">
        <f t="shared" si="26"/>
        <v>3</v>
      </c>
      <c r="X188" t="str">
        <f t="shared" si="27"/>
        <v>025-015</v>
      </c>
      <c r="Y188" t="str">
        <f t="shared" si="28"/>
        <v>026-011</v>
      </c>
    </row>
    <row r="189" spans="1:25" x14ac:dyDescent="0.35">
      <c r="A189">
        <v>179</v>
      </c>
      <c r="B189" t="s">
        <v>332</v>
      </c>
      <c r="C189">
        <v>2</v>
      </c>
      <c r="D189">
        <v>46</v>
      </c>
      <c r="E189" t="s">
        <v>183</v>
      </c>
      <c r="F189" t="s">
        <v>333</v>
      </c>
      <c r="G189">
        <v>107</v>
      </c>
      <c r="H189">
        <v>6</v>
      </c>
      <c r="I189">
        <v>1</v>
      </c>
      <c r="J189">
        <v>8</v>
      </c>
      <c r="K189">
        <v>1085</v>
      </c>
      <c r="L189" s="7">
        <v>0.11244239631336406</v>
      </c>
      <c r="M189" s="8">
        <f t="shared" si="29"/>
        <v>-0.69960537271642165</v>
      </c>
      <c r="N189">
        <f t="shared" si="29"/>
        <v>-0.9519199757161998</v>
      </c>
      <c r="O189">
        <f t="shared" si="29"/>
        <v>-0.65364320895771022</v>
      </c>
      <c r="P189">
        <f t="shared" si="29"/>
        <v>-0.46751920145864384</v>
      </c>
      <c r="Q189">
        <f t="shared" si="29"/>
        <v>-7.0080140177812764E-2</v>
      </c>
      <c r="R189" s="9">
        <f t="shared" si="29"/>
        <v>-1.4608015348772649</v>
      </c>
      <c r="S189">
        <f t="shared" si="22"/>
        <v>20.021479454194392</v>
      </c>
      <c r="T189">
        <f t="shared" si="23"/>
        <v>4.9326726970376029</v>
      </c>
      <c r="U189">
        <f t="shared" si="24"/>
        <v>1.3435847160797509</v>
      </c>
      <c r="V189" s="8">
        <f t="shared" si="25"/>
        <v>1.3435847160797509</v>
      </c>
      <c r="W189">
        <f t="shared" si="26"/>
        <v>3</v>
      </c>
      <c r="X189" t="str">
        <f t="shared" si="27"/>
        <v>025-016</v>
      </c>
      <c r="Y189" t="str">
        <f t="shared" si="28"/>
        <v>026-011</v>
      </c>
    </row>
    <row r="190" spans="1:25" x14ac:dyDescent="0.35">
      <c r="A190">
        <v>180</v>
      </c>
      <c r="B190" t="s">
        <v>332</v>
      </c>
      <c r="C190">
        <v>7</v>
      </c>
      <c r="D190">
        <v>40</v>
      </c>
      <c r="E190" t="s">
        <v>184</v>
      </c>
      <c r="F190" t="s">
        <v>333</v>
      </c>
      <c r="G190">
        <v>32</v>
      </c>
      <c r="H190">
        <v>4</v>
      </c>
      <c r="I190">
        <v>0</v>
      </c>
      <c r="J190">
        <v>0</v>
      </c>
      <c r="K190">
        <v>263</v>
      </c>
      <c r="L190" s="7">
        <v>0.13688212927756654</v>
      </c>
      <c r="M190" s="8">
        <f t="shared" si="29"/>
        <v>-1.297190569880891</v>
      </c>
      <c r="N190">
        <f t="shared" si="29"/>
        <v>-0.97972697392127184</v>
      </c>
      <c r="O190">
        <f t="shared" si="29"/>
        <v>-0.73611481588502581</v>
      </c>
      <c r="P190">
        <f t="shared" si="29"/>
        <v>-1.049583065314621</v>
      </c>
      <c r="Q190">
        <f t="shared" si="29"/>
        <v>-1.4672727874200246</v>
      </c>
      <c r="R190" s="9">
        <f t="shared" si="29"/>
        <v>-1.2133998429845305</v>
      </c>
      <c r="S190">
        <f t="shared" si="22"/>
        <v>31.020981454731768</v>
      </c>
      <c r="T190">
        <f t="shared" si="23"/>
        <v>9.1317381551267172</v>
      </c>
      <c r="U190">
        <f t="shared" si="24"/>
        <v>1.5017839581485546</v>
      </c>
      <c r="V190" s="8">
        <f t="shared" si="25"/>
        <v>1.5017839581485546</v>
      </c>
      <c r="W190">
        <f t="shared" si="26"/>
        <v>3</v>
      </c>
      <c r="X190" t="str">
        <f t="shared" si="27"/>
        <v>025-017</v>
      </c>
      <c r="Y190" t="str">
        <f t="shared" si="28"/>
        <v>026-011</v>
      </c>
    </row>
    <row r="191" spans="1:25" x14ac:dyDescent="0.35">
      <c r="A191">
        <v>181</v>
      </c>
      <c r="B191" t="s">
        <v>332</v>
      </c>
      <c r="C191">
        <v>7</v>
      </c>
      <c r="D191">
        <v>40</v>
      </c>
      <c r="E191" t="s">
        <v>185</v>
      </c>
      <c r="F191" t="s">
        <v>333</v>
      </c>
      <c r="G191">
        <v>35</v>
      </c>
      <c r="H191">
        <v>11</v>
      </c>
      <c r="I191">
        <v>3</v>
      </c>
      <c r="J191">
        <v>2</v>
      </c>
      <c r="K191">
        <v>205</v>
      </c>
      <c r="L191" s="7">
        <v>0.24878048780487805</v>
      </c>
      <c r="M191" s="8">
        <f t="shared" si="29"/>
        <v>-1.2732871619943122</v>
      </c>
      <c r="N191">
        <f t="shared" si="29"/>
        <v>-0.88240248020351963</v>
      </c>
      <c r="O191">
        <f t="shared" si="29"/>
        <v>-0.48869999510307921</v>
      </c>
      <c r="P191">
        <f t="shared" si="29"/>
        <v>-0.90406709935062679</v>
      </c>
      <c r="Q191">
        <f t="shared" si="29"/>
        <v>-1.5658581566901564</v>
      </c>
      <c r="R191" s="9">
        <f t="shared" si="29"/>
        <v>-8.0660657158487484E-2</v>
      </c>
      <c r="S191">
        <f t="shared" si="22"/>
        <v>27.7332176688411</v>
      </c>
      <c r="T191">
        <f t="shared" si="23"/>
        <v>6.7356000302708345</v>
      </c>
      <c r="U191">
        <f t="shared" si="24"/>
        <v>1.5955935400337837</v>
      </c>
      <c r="V191" s="8">
        <f t="shared" si="25"/>
        <v>1.5955935400337837</v>
      </c>
      <c r="W191">
        <f t="shared" si="26"/>
        <v>3</v>
      </c>
      <c r="X191" t="str">
        <f t="shared" si="27"/>
        <v>025-018</v>
      </c>
      <c r="Y191" t="str">
        <f t="shared" si="28"/>
        <v>026-011</v>
      </c>
    </row>
    <row r="192" spans="1:25" x14ac:dyDescent="0.35">
      <c r="A192">
        <v>182</v>
      </c>
      <c r="B192" t="s">
        <v>332</v>
      </c>
      <c r="C192">
        <v>2</v>
      </c>
      <c r="D192">
        <v>46</v>
      </c>
      <c r="E192" t="s">
        <v>186</v>
      </c>
      <c r="F192" t="s">
        <v>333</v>
      </c>
      <c r="G192">
        <v>24</v>
      </c>
      <c r="H192">
        <v>0</v>
      </c>
      <c r="I192">
        <v>0</v>
      </c>
      <c r="J192">
        <v>2</v>
      </c>
      <c r="K192">
        <v>234</v>
      </c>
      <c r="L192" s="7">
        <v>0.1111111111111111</v>
      </c>
      <c r="M192" s="8">
        <f t="shared" si="29"/>
        <v>-1.3609329909117678</v>
      </c>
      <c r="N192">
        <f t="shared" si="29"/>
        <v>-1.035340970331416</v>
      </c>
      <c r="O192">
        <f t="shared" si="29"/>
        <v>-0.73611481588502581</v>
      </c>
      <c r="P192">
        <f t="shared" si="29"/>
        <v>-0.90406709935062679</v>
      </c>
      <c r="Q192">
        <f t="shared" si="29"/>
        <v>-1.5165654720550905</v>
      </c>
      <c r="R192" s="9">
        <f t="shared" si="29"/>
        <v>-1.4742780410204197</v>
      </c>
      <c r="S192">
        <f t="shared" si="22"/>
        <v>32.155597995825907</v>
      </c>
      <c r="T192">
        <f t="shared" si="23"/>
        <v>10.046165866341441</v>
      </c>
      <c r="U192">
        <f t="shared" si="24"/>
        <v>1.9560905930230503</v>
      </c>
      <c r="V192" s="8">
        <f t="shared" si="25"/>
        <v>1.9560905930230503</v>
      </c>
      <c r="W192">
        <f t="shared" si="26"/>
        <v>3</v>
      </c>
      <c r="X192" t="str">
        <f t="shared" si="27"/>
        <v>026-001</v>
      </c>
      <c r="Y192" t="str">
        <f t="shared" si="28"/>
        <v>026-011</v>
      </c>
    </row>
    <row r="193" spans="1:25" x14ac:dyDescent="0.35">
      <c r="A193">
        <v>183</v>
      </c>
      <c r="B193" t="s">
        <v>332</v>
      </c>
      <c r="C193">
        <v>2</v>
      </c>
      <c r="D193">
        <v>46</v>
      </c>
      <c r="E193" t="s">
        <v>187</v>
      </c>
      <c r="F193" t="s">
        <v>333</v>
      </c>
      <c r="G193">
        <v>120</v>
      </c>
      <c r="H193">
        <v>23</v>
      </c>
      <c r="I193">
        <v>1</v>
      </c>
      <c r="J193">
        <v>1</v>
      </c>
      <c r="K193">
        <v>1233</v>
      </c>
      <c r="L193" s="7">
        <v>0.11759935117599352</v>
      </c>
      <c r="M193" s="8">
        <f t="shared" si="29"/>
        <v>-0.59602393854124702</v>
      </c>
      <c r="N193">
        <f t="shared" si="29"/>
        <v>-0.71556049097308738</v>
      </c>
      <c r="O193">
        <f t="shared" si="29"/>
        <v>-0.65364320895771022</v>
      </c>
      <c r="P193">
        <f t="shared" si="29"/>
        <v>-0.97682508233262388</v>
      </c>
      <c r="Q193">
        <f t="shared" si="29"/>
        <v>0.18148252623562683</v>
      </c>
      <c r="R193" s="9">
        <f t="shared" si="29"/>
        <v>-1.4085980447696707</v>
      </c>
      <c r="S193">
        <f t="shared" si="22"/>
        <v>19.354802560572807</v>
      </c>
      <c r="T193">
        <f t="shared" si="23"/>
        <v>5.1993454324032218</v>
      </c>
      <c r="U193">
        <f t="shared" si="24"/>
        <v>1.5282775704970493</v>
      </c>
      <c r="V193" s="8">
        <f t="shared" si="25"/>
        <v>1.5282775704970493</v>
      </c>
      <c r="W193">
        <f t="shared" si="26"/>
        <v>3</v>
      </c>
      <c r="X193" t="str">
        <f t="shared" si="27"/>
        <v>026-002</v>
      </c>
      <c r="Y193" t="str">
        <f t="shared" si="28"/>
        <v>026-011</v>
      </c>
    </row>
    <row r="194" spans="1:25" x14ac:dyDescent="0.35">
      <c r="A194">
        <v>184</v>
      </c>
      <c r="B194" t="s">
        <v>332</v>
      </c>
      <c r="C194">
        <v>2</v>
      </c>
      <c r="D194">
        <v>46</v>
      </c>
      <c r="E194" t="s">
        <v>188</v>
      </c>
      <c r="F194" t="s">
        <v>333</v>
      </c>
      <c r="G194">
        <v>119</v>
      </c>
      <c r="H194">
        <v>23</v>
      </c>
      <c r="I194">
        <v>4</v>
      </c>
      <c r="J194">
        <v>4</v>
      </c>
      <c r="K194">
        <v>988</v>
      </c>
      <c r="L194" s="7">
        <v>0.15182186234817813</v>
      </c>
      <c r="M194" s="8">
        <f t="shared" si="29"/>
        <v>-0.60399174117010657</v>
      </c>
      <c r="N194">
        <f t="shared" si="29"/>
        <v>-0.71556049097308738</v>
      </c>
      <c r="O194">
        <f t="shared" si="29"/>
        <v>-0.40622838817576368</v>
      </c>
      <c r="P194">
        <f t="shared" si="29"/>
        <v>-0.75855113338663238</v>
      </c>
      <c r="Q194">
        <f t="shared" si="29"/>
        <v>-0.2349556715433779</v>
      </c>
      <c r="R194" s="9">
        <f t="shared" si="29"/>
        <v>-1.0621659795250185</v>
      </c>
      <c r="S194">
        <f t="shared" si="22"/>
        <v>18.150367227596071</v>
      </c>
      <c r="T194">
        <f t="shared" si="23"/>
        <v>3.5717046844220492</v>
      </c>
      <c r="U194">
        <f t="shared" si="24"/>
        <v>0.57925559652693437</v>
      </c>
      <c r="V194" s="8">
        <f t="shared" si="25"/>
        <v>0.57925559652693437</v>
      </c>
      <c r="W194">
        <f t="shared" si="26"/>
        <v>3</v>
      </c>
      <c r="X194" t="str">
        <f t="shared" si="27"/>
        <v>026-003</v>
      </c>
      <c r="Y194" t="str">
        <f t="shared" si="28"/>
        <v>026-011</v>
      </c>
    </row>
    <row r="195" spans="1:25" x14ac:dyDescent="0.35">
      <c r="A195">
        <v>185</v>
      </c>
      <c r="B195" t="s">
        <v>332</v>
      </c>
      <c r="C195">
        <v>2</v>
      </c>
      <c r="D195">
        <v>46</v>
      </c>
      <c r="E195" t="s">
        <v>189</v>
      </c>
      <c r="F195" t="s">
        <v>333</v>
      </c>
      <c r="G195">
        <v>90</v>
      </c>
      <c r="H195">
        <v>16</v>
      </c>
      <c r="I195">
        <v>3</v>
      </c>
      <c r="J195">
        <v>2</v>
      </c>
      <c r="K195">
        <v>715</v>
      </c>
      <c r="L195" s="7">
        <v>0.15524475524475526</v>
      </c>
      <c r="M195" s="8">
        <f t="shared" si="29"/>
        <v>-0.83505801740703478</v>
      </c>
      <c r="N195">
        <f t="shared" si="29"/>
        <v>-0.81288498469083958</v>
      </c>
      <c r="O195">
        <f t="shared" si="29"/>
        <v>-0.48869999510307921</v>
      </c>
      <c r="P195">
        <f t="shared" si="29"/>
        <v>-0.90406709935062679</v>
      </c>
      <c r="Q195">
        <f t="shared" si="29"/>
        <v>-0.69898680621141174</v>
      </c>
      <c r="R195" s="9">
        <f t="shared" si="29"/>
        <v>-1.0275162763134007</v>
      </c>
      <c r="S195">
        <f t="shared" si="22"/>
        <v>22.095925186148612</v>
      </c>
      <c r="T195">
        <f t="shared" si="23"/>
        <v>4.8543067895830321</v>
      </c>
      <c r="U195">
        <f t="shared" si="24"/>
        <v>0.3480975290798683</v>
      </c>
      <c r="V195" s="8">
        <f t="shared" si="25"/>
        <v>0.3480975290798683</v>
      </c>
      <c r="W195">
        <f t="shared" si="26"/>
        <v>3</v>
      </c>
      <c r="X195" t="str">
        <f t="shared" si="27"/>
        <v>026-004</v>
      </c>
      <c r="Y195" t="str">
        <f t="shared" si="28"/>
        <v>026-011</v>
      </c>
    </row>
    <row r="196" spans="1:25" x14ac:dyDescent="0.35">
      <c r="A196">
        <v>186</v>
      </c>
      <c r="B196" t="s">
        <v>332</v>
      </c>
      <c r="C196">
        <v>3</v>
      </c>
      <c r="D196">
        <v>46</v>
      </c>
      <c r="E196" t="s">
        <v>190</v>
      </c>
      <c r="F196" t="s">
        <v>333</v>
      </c>
      <c r="G196">
        <v>88</v>
      </c>
      <c r="H196">
        <v>8</v>
      </c>
      <c r="I196">
        <v>1</v>
      </c>
      <c r="J196">
        <v>0</v>
      </c>
      <c r="K196">
        <v>381</v>
      </c>
      <c r="L196" s="7">
        <v>0.25459317585301838</v>
      </c>
      <c r="M196" s="8">
        <f t="shared" si="29"/>
        <v>-0.85099362266475387</v>
      </c>
      <c r="N196">
        <f t="shared" si="29"/>
        <v>-0.92411297751112775</v>
      </c>
      <c r="O196">
        <f t="shared" si="29"/>
        <v>-0.65364320895771022</v>
      </c>
      <c r="P196">
        <f t="shared" si="29"/>
        <v>-1.049583065314621</v>
      </c>
      <c r="Q196">
        <f t="shared" si="29"/>
        <v>-1.2667025533876877</v>
      </c>
      <c r="R196" s="9">
        <f t="shared" si="29"/>
        <v>-2.1819226294207138E-2</v>
      </c>
      <c r="S196">
        <f t="shared" si="22"/>
        <v>25.279242048346827</v>
      </c>
      <c r="T196">
        <f t="shared" si="23"/>
        <v>5.2256759419005858</v>
      </c>
      <c r="U196">
        <f t="shared" si="24"/>
        <v>1.1857696185393589</v>
      </c>
      <c r="V196" s="8">
        <f t="shared" si="25"/>
        <v>1.1857696185393589</v>
      </c>
      <c r="W196">
        <f t="shared" si="26"/>
        <v>3</v>
      </c>
      <c r="X196" t="str">
        <f t="shared" si="27"/>
        <v>026-005</v>
      </c>
      <c r="Y196" t="str">
        <f t="shared" si="28"/>
        <v>026-011</v>
      </c>
    </row>
    <row r="197" spans="1:25" x14ac:dyDescent="0.35">
      <c r="A197">
        <v>187</v>
      </c>
      <c r="B197" t="s">
        <v>332</v>
      </c>
      <c r="C197">
        <v>3</v>
      </c>
      <c r="D197">
        <v>46</v>
      </c>
      <c r="E197" t="s">
        <v>191</v>
      </c>
      <c r="F197" t="s">
        <v>333</v>
      </c>
      <c r="G197">
        <v>83</v>
      </c>
      <c r="H197">
        <v>19</v>
      </c>
      <c r="I197">
        <v>3</v>
      </c>
      <c r="J197">
        <v>8</v>
      </c>
      <c r="K197">
        <v>701</v>
      </c>
      <c r="L197" s="7">
        <v>0.16119828815977175</v>
      </c>
      <c r="M197" s="8">
        <f t="shared" si="29"/>
        <v>-0.89083263580905192</v>
      </c>
      <c r="N197">
        <f t="shared" si="29"/>
        <v>-0.77117448738323147</v>
      </c>
      <c r="O197">
        <f t="shared" si="29"/>
        <v>-0.48869999510307921</v>
      </c>
      <c r="P197">
        <f t="shared" si="29"/>
        <v>-0.46751920145864384</v>
      </c>
      <c r="Q197">
        <f t="shared" si="29"/>
        <v>-0.72278327465592629</v>
      </c>
      <c r="R197" s="9">
        <f t="shared" si="29"/>
        <v>-0.96724908280226141</v>
      </c>
      <c r="S197">
        <f t="shared" si="22"/>
        <v>20.647750405376922</v>
      </c>
      <c r="T197">
        <f t="shared" si="23"/>
        <v>4.1437934453052963</v>
      </c>
      <c r="U197">
        <f t="shared" si="24"/>
        <v>0.27882702448736524</v>
      </c>
      <c r="V197" s="8">
        <f t="shared" si="25"/>
        <v>0.27882702448736524</v>
      </c>
      <c r="W197">
        <f t="shared" si="26"/>
        <v>3</v>
      </c>
      <c r="X197" t="str">
        <f t="shared" si="27"/>
        <v>026-006</v>
      </c>
      <c r="Y197" t="str">
        <f t="shared" si="28"/>
        <v>026-011</v>
      </c>
    </row>
    <row r="198" spans="1:25" x14ac:dyDescent="0.35">
      <c r="A198">
        <v>188</v>
      </c>
      <c r="B198" t="s">
        <v>332</v>
      </c>
      <c r="C198">
        <v>3</v>
      </c>
      <c r="D198">
        <v>46</v>
      </c>
      <c r="E198" t="s">
        <v>192</v>
      </c>
      <c r="F198" t="s">
        <v>333</v>
      </c>
      <c r="G198">
        <v>99</v>
      </c>
      <c r="H198">
        <v>21</v>
      </c>
      <c r="I198">
        <v>1</v>
      </c>
      <c r="J198">
        <v>16</v>
      </c>
      <c r="K198">
        <v>848</v>
      </c>
      <c r="L198" s="7">
        <v>0.16155660377358491</v>
      </c>
      <c r="M198" s="8">
        <f t="shared" si="29"/>
        <v>-0.76334779374729844</v>
      </c>
      <c r="N198">
        <f t="shared" si="29"/>
        <v>-0.74336748917815942</v>
      </c>
      <c r="O198">
        <f t="shared" si="29"/>
        <v>-0.65364320895771022</v>
      </c>
      <c r="P198">
        <f t="shared" si="29"/>
        <v>0.11454466239733337</v>
      </c>
      <c r="Q198">
        <f t="shared" si="29"/>
        <v>-0.47292035598852344</v>
      </c>
      <c r="R198" s="9">
        <f t="shared" si="29"/>
        <v>-0.96362187913277764</v>
      </c>
      <c r="S198">
        <f t="shared" si="22"/>
        <v>18.081251054967982</v>
      </c>
      <c r="T198">
        <f t="shared" si="23"/>
        <v>3.3610886332140968</v>
      </c>
      <c r="U198">
        <f t="shared" si="24"/>
        <v>0.88461262058389756</v>
      </c>
      <c r="V198" s="8">
        <f t="shared" si="25"/>
        <v>0.88461262058389756</v>
      </c>
      <c r="W198">
        <f t="shared" si="26"/>
        <v>3</v>
      </c>
      <c r="X198" t="str">
        <f t="shared" si="27"/>
        <v>026-007</v>
      </c>
      <c r="Y198" t="str">
        <f t="shared" si="28"/>
        <v>026-011</v>
      </c>
    </row>
    <row r="199" spans="1:25" x14ac:dyDescent="0.35">
      <c r="A199">
        <v>189</v>
      </c>
      <c r="B199" t="s">
        <v>332</v>
      </c>
      <c r="C199">
        <v>3</v>
      </c>
      <c r="D199">
        <v>46</v>
      </c>
      <c r="E199" t="s">
        <v>193</v>
      </c>
      <c r="F199" t="s">
        <v>333</v>
      </c>
      <c r="G199">
        <v>188</v>
      </c>
      <c r="H199">
        <v>31</v>
      </c>
      <c r="I199">
        <v>10</v>
      </c>
      <c r="J199">
        <v>10</v>
      </c>
      <c r="K199">
        <v>914</v>
      </c>
      <c r="L199" s="7">
        <v>0.26148796498905907</v>
      </c>
      <c r="M199" s="8">
        <f t="shared" si="29"/>
        <v>-5.4213359778794726E-2</v>
      </c>
      <c r="N199">
        <f t="shared" si="29"/>
        <v>-0.6043324981527991</v>
      </c>
      <c r="O199">
        <f t="shared" si="29"/>
        <v>8.8601253388129547E-2</v>
      </c>
      <c r="P199">
        <f t="shared" si="29"/>
        <v>-0.32200323549464954</v>
      </c>
      <c r="Q199">
        <f t="shared" si="29"/>
        <v>-0.36073700475009768</v>
      </c>
      <c r="R199" s="9">
        <f t="shared" si="29"/>
        <v>4.7976237510516682E-2</v>
      </c>
      <c r="S199">
        <f t="shared" si="22"/>
        <v>12.344236780100708</v>
      </c>
      <c r="T199">
        <f t="shared" si="23"/>
        <v>0.5791031663716526</v>
      </c>
      <c r="U199">
        <f t="shared" si="24"/>
        <v>2.0746971605229896</v>
      </c>
      <c r="V199" s="8">
        <f t="shared" si="25"/>
        <v>0.5791031663716526</v>
      </c>
      <c r="W199">
        <f t="shared" si="26"/>
        <v>2</v>
      </c>
      <c r="X199" t="str">
        <f t="shared" si="27"/>
        <v>026-008</v>
      </c>
      <c r="Y199" t="str">
        <f t="shared" si="28"/>
        <v>003-003</v>
      </c>
    </row>
    <row r="200" spans="1:25" x14ac:dyDescent="0.35">
      <c r="A200">
        <v>190</v>
      </c>
      <c r="B200" t="s">
        <v>332</v>
      </c>
      <c r="C200">
        <v>3</v>
      </c>
      <c r="D200">
        <v>46</v>
      </c>
      <c r="E200" t="s">
        <v>194</v>
      </c>
      <c r="F200" t="s">
        <v>333</v>
      </c>
      <c r="G200">
        <v>321</v>
      </c>
      <c r="H200">
        <v>162</v>
      </c>
      <c r="I200">
        <v>10</v>
      </c>
      <c r="J200">
        <v>25</v>
      </c>
      <c r="K200">
        <v>2015</v>
      </c>
      <c r="L200" s="7">
        <v>0.25707196029776674</v>
      </c>
      <c r="M200" s="8">
        <f t="shared" si="29"/>
        <v>1.0055043898595311</v>
      </c>
      <c r="N200">
        <f t="shared" si="29"/>
        <v>1.2170258842794208</v>
      </c>
      <c r="O200">
        <f t="shared" si="29"/>
        <v>8.8601253388129547E-2</v>
      </c>
      <c r="P200">
        <f t="shared" si="29"/>
        <v>0.76936650923530769</v>
      </c>
      <c r="Q200">
        <f t="shared" si="29"/>
        <v>1.5106852636363683</v>
      </c>
      <c r="R200" s="9">
        <f t="shared" si="29"/>
        <v>3.2733336926956454E-3</v>
      </c>
      <c r="S200">
        <f t="shared" si="22"/>
        <v>1.1628818265615057</v>
      </c>
      <c r="T200">
        <f t="shared" si="23"/>
        <v>5.5782811917388022</v>
      </c>
      <c r="U200">
        <f t="shared" si="24"/>
        <v>14.225475797883607</v>
      </c>
      <c r="V200" s="8">
        <f t="shared" si="25"/>
        <v>1.1628818265615057</v>
      </c>
      <c r="W200">
        <f t="shared" si="26"/>
        <v>1</v>
      </c>
      <c r="X200" t="str">
        <f t="shared" si="27"/>
        <v>026-009</v>
      </c>
      <c r="Y200" t="str">
        <f t="shared" si="28"/>
        <v>015-003</v>
      </c>
    </row>
    <row r="201" spans="1:25" x14ac:dyDescent="0.35">
      <c r="A201">
        <v>191</v>
      </c>
      <c r="B201" t="s">
        <v>332</v>
      </c>
      <c r="C201">
        <v>3</v>
      </c>
      <c r="D201">
        <v>46</v>
      </c>
      <c r="E201" t="s">
        <v>195</v>
      </c>
      <c r="F201" t="s">
        <v>333</v>
      </c>
      <c r="G201">
        <v>246</v>
      </c>
      <c r="H201">
        <v>113</v>
      </c>
      <c r="I201">
        <v>3</v>
      </c>
      <c r="J201">
        <v>18</v>
      </c>
      <c r="K201">
        <v>1570</v>
      </c>
      <c r="L201" s="7">
        <v>0.24203821656050956</v>
      </c>
      <c r="M201" s="8">
        <f t="shared" si="29"/>
        <v>0.40791919269506161</v>
      </c>
      <c r="N201">
        <f t="shared" si="29"/>
        <v>0.53575442825515529</v>
      </c>
      <c r="O201">
        <f t="shared" si="29"/>
        <v>-0.48869999510307921</v>
      </c>
      <c r="P201">
        <f t="shared" si="29"/>
        <v>0.26006062836132765</v>
      </c>
      <c r="Q201">
        <f t="shared" si="29"/>
        <v>0.75429751665001288</v>
      </c>
      <c r="R201" s="9">
        <f t="shared" si="29"/>
        <v>-0.14891219311019901</v>
      </c>
      <c r="S201">
        <f t="shared" si="22"/>
        <v>5.2855199062347271</v>
      </c>
      <c r="T201">
        <f t="shared" si="23"/>
        <v>1.6957010136238515</v>
      </c>
      <c r="U201">
        <f t="shared" si="24"/>
        <v>5.8760333921829906</v>
      </c>
      <c r="V201" s="8">
        <f t="shared" si="25"/>
        <v>1.6957010136238515</v>
      </c>
      <c r="W201">
        <f t="shared" si="26"/>
        <v>2</v>
      </c>
      <c r="X201" t="str">
        <f t="shared" si="27"/>
        <v>026-010</v>
      </c>
      <c r="Y201" t="str">
        <f t="shared" si="28"/>
        <v>003-003</v>
      </c>
    </row>
    <row r="202" spans="1:25" x14ac:dyDescent="0.35">
      <c r="A202">
        <v>192</v>
      </c>
      <c r="B202" t="s">
        <v>332</v>
      </c>
      <c r="C202">
        <v>3</v>
      </c>
      <c r="D202">
        <v>46</v>
      </c>
      <c r="E202" t="s">
        <v>196</v>
      </c>
      <c r="F202" t="s">
        <v>333</v>
      </c>
      <c r="G202">
        <v>84</v>
      </c>
      <c r="H202">
        <v>45</v>
      </c>
      <c r="I202">
        <v>1</v>
      </c>
      <c r="J202">
        <v>5</v>
      </c>
      <c r="K202">
        <v>719</v>
      </c>
      <c r="L202" s="7">
        <v>0.18776077885952713</v>
      </c>
      <c r="M202" s="8">
        <f t="shared" si="29"/>
        <v>-0.88286483318019227</v>
      </c>
      <c r="N202">
        <f t="shared" si="29"/>
        <v>-0.4096835107172947</v>
      </c>
      <c r="O202">
        <f t="shared" si="29"/>
        <v>-0.65364320895771022</v>
      </c>
      <c r="P202">
        <f t="shared" si="29"/>
        <v>-0.68579315040463529</v>
      </c>
      <c r="Q202">
        <f t="shared" si="29"/>
        <v>-0.69218781522726469</v>
      </c>
      <c r="R202" s="9">
        <f t="shared" si="29"/>
        <v>-0.69835886417220927</v>
      </c>
      <c r="S202">
        <f t="shared" si="22"/>
        <v>19.68634174425447</v>
      </c>
      <c r="T202">
        <f t="shared" si="23"/>
        <v>3.8447247348040037</v>
      </c>
      <c r="U202">
        <f t="shared" si="24"/>
        <v>0</v>
      </c>
      <c r="V202" s="8">
        <f t="shared" si="25"/>
        <v>0</v>
      </c>
      <c r="W202">
        <f t="shared" si="26"/>
        <v>3</v>
      </c>
      <c r="X202" t="str">
        <f t="shared" si="27"/>
        <v>026-011</v>
      </c>
      <c r="Y202" t="str">
        <f t="shared" si="28"/>
        <v>026-011</v>
      </c>
    </row>
    <row r="203" spans="1:25" x14ac:dyDescent="0.35">
      <c r="A203">
        <v>193</v>
      </c>
      <c r="B203" t="s">
        <v>332</v>
      </c>
      <c r="C203">
        <v>7</v>
      </c>
      <c r="D203">
        <v>46</v>
      </c>
      <c r="E203" t="s">
        <v>197</v>
      </c>
      <c r="F203" t="s">
        <v>333</v>
      </c>
      <c r="G203">
        <v>52</v>
      </c>
      <c r="H203">
        <v>15</v>
      </c>
      <c r="I203">
        <v>1</v>
      </c>
      <c r="J203">
        <v>4</v>
      </c>
      <c r="K203">
        <v>481</v>
      </c>
      <c r="L203" s="7">
        <v>0.1496881496881497</v>
      </c>
      <c r="M203" s="8">
        <f t="shared" si="29"/>
        <v>-1.1378345173036992</v>
      </c>
      <c r="N203">
        <f t="shared" si="29"/>
        <v>-0.82678848379337555</v>
      </c>
      <c r="O203">
        <f t="shared" si="29"/>
        <v>-0.65364320895771022</v>
      </c>
      <c r="P203">
        <f t="shared" si="29"/>
        <v>-0.75855113338663238</v>
      </c>
      <c r="Q203">
        <f t="shared" si="29"/>
        <v>-1.0967277787840122</v>
      </c>
      <c r="R203" s="9">
        <f t="shared" si="29"/>
        <v>-1.083765402189627</v>
      </c>
      <c r="S203">
        <f t="shared" si="22"/>
        <v>25.64447064961141</v>
      </c>
      <c r="T203">
        <f t="shared" si="23"/>
        <v>6.4492579816437674</v>
      </c>
      <c r="U203">
        <f t="shared" si="24"/>
        <v>0.55647060413551341</v>
      </c>
      <c r="V203" s="8">
        <f t="shared" si="25"/>
        <v>0.55647060413551341</v>
      </c>
      <c r="W203">
        <f t="shared" si="26"/>
        <v>3</v>
      </c>
      <c r="X203" t="str">
        <f t="shared" si="27"/>
        <v>026-012</v>
      </c>
      <c r="Y203" t="str">
        <f t="shared" si="28"/>
        <v>026-011</v>
      </c>
    </row>
    <row r="204" spans="1:25" x14ac:dyDescent="0.35">
      <c r="A204">
        <v>194</v>
      </c>
      <c r="B204" t="s">
        <v>332</v>
      </c>
      <c r="C204">
        <v>3</v>
      </c>
      <c r="D204">
        <v>45</v>
      </c>
      <c r="E204" t="s">
        <v>198</v>
      </c>
      <c r="F204" t="s">
        <v>333</v>
      </c>
      <c r="G204">
        <v>67</v>
      </c>
      <c r="H204">
        <v>2</v>
      </c>
      <c r="I204">
        <v>2</v>
      </c>
      <c r="J204">
        <v>1</v>
      </c>
      <c r="K204">
        <v>610</v>
      </c>
      <c r="L204" s="7">
        <v>0.11803278688524591</v>
      </c>
      <c r="M204" s="8">
        <f t="shared" si="29"/>
        <v>-1.0183174778708053</v>
      </c>
      <c r="N204">
        <f t="shared" si="29"/>
        <v>-1.0075339721263439</v>
      </c>
      <c r="O204">
        <f t="shared" si="29"/>
        <v>-0.57117160203039474</v>
      </c>
      <c r="P204">
        <f t="shared" si="29"/>
        <v>-0.97682508233262388</v>
      </c>
      <c r="Q204">
        <f t="shared" si="29"/>
        <v>-0.87746031954527093</v>
      </c>
      <c r="R204" s="9">
        <f t="shared" si="29"/>
        <v>-1.4042104056758704</v>
      </c>
      <c r="S204">
        <f t="shared" ref="S204:S267" si="30">SUMXMY2($G$3:$L$3,$M204:$R204)</f>
        <v>26.259383482605902</v>
      </c>
      <c r="T204">
        <f t="shared" ref="T204:T267" si="31">SUMXMY2($G$4:$L$4,$M204:$R204)</f>
        <v>7.1220840679098094</v>
      </c>
      <c r="U204">
        <f t="shared" ref="U204:U267" si="32">SUMXMY2($G$5:$L$5,$M204:$R204)</f>
        <v>0.99982604401096586</v>
      </c>
      <c r="V204" s="8">
        <f t="shared" ref="V204:V267" si="33">MIN(S204:U204)</f>
        <v>0.99982604401096586</v>
      </c>
      <c r="W204">
        <f t="shared" ref="W204:W267" si="34">MATCH(V204,S204:U204,0)</f>
        <v>3</v>
      </c>
      <c r="X204" t="str">
        <f t="shared" ref="X204:X267" si="35">E204</f>
        <v>026-013</v>
      </c>
      <c r="Y204" t="str">
        <f t="shared" ref="Y204:Y267" si="36">VLOOKUP(W204,$D$3:$F$5,3)</f>
        <v>026-011</v>
      </c>
    </row>
    <row r="205" spans="1:25" x14ac:dyDescent="0.35">
      <c r="A205">
        <v>195</v>
      </c>
      <c r="B205" t="s">
        <v>332</v>
      </c>
      <c r="C205">
        <v>3</v>
      </c>
      <c r="D205">
        <v>45</v>
      </c>
      <c r="E205" t="s">
        <v>199</v>
      </c>
      <c r="F205" t="s">
        <v>333</v>
      </c>
      <c r="G205">
        <v>54</v>
      </c>
      <c r="H205">
        <v>2</v>
      </c>
      <c r="I205">
        <v>0</v>
      </c>
      <c r="J205">
        <v>6</v>
      </c>
      <c r="K205">
        <v>575</v>
      </c>
      <c r="L205" s="7">
        <v>0.10782608695652174</v>
      </c>
      <c r="M205" s="8">
        <f t="shared" si="29"/>
        <v>-1.1218989120459801</v>
      </c>
      <c r="N205">
        <f t="shared" si="29"/>
        <v>-1.0075339721263439</v>
      </c>
      <c r="O205">
        <f t="shared" si="29"/>
        <v>-0.73611481588502581</v>
      </c>
      <c r="P205">
        <f t="shared" si="29"/>
        <v>-0.61303516742263808</v>
      </c>
      <c r="Q205">
        <f t="shared" si="29"/>
        <v>-0.93695149065655736</v>
      </c>
      <c r="R205" s="9">
        <f t="shared" si="29"/>
        <v>-1.5075321086873752</v>
      </c>
      <c r="S205">
        <f t="shared" si="30"/>
        <v>26.648830710236563</v>
      </c>
      <c r="T205">
        <f t="shared" si="31"/>
        <v>7.417865307017383</v>
      </c>
      <c r="U205">
        <f t="shared" si="32"/>
        <v>1.1413283515518675</v>
      </c>
      <c r="V205" s="8">
        <f t="shared" si="33"/>
        <v>1.1413283515518675</v>
      </c>
      <c r="W205">
        <f t="shared" si="34"/>
        <v>3</v>
      </c>
      <c r="X205" t="str">
        <f t="shared" si="35"/>
        <v>026-014</v>
      </c>
      <c r="Y205" t="str">
        <f t="shared" si="36"/>
        <v>026-011</v>
      </c>
    </row>
    <row r="206" spans="1:25" x14ac:dyDescent="0.35">
      <c r="A206">
        <v>196</v>
      </c>
      <c r="B206" t="s">
        <v>332</v>
      </c>
      <c r="C206">
        <v>2</v>
      </c>
      <c r="D206">
        <v>45</v>
      </c>
      <c r="E206" t="s">
        <v>200</v>
      </c>
      <c r="F206" t="s">
        <v>333</v>
      </c>
      <c r="G206">
        <v>191</v>
      </c>
      <c r="H206">
        <v>85</v>
      </c>
      <c r="I206">
        <v>4</v>
      </c>
      <c r="J206">
        <v>7</v>
      </c>
      <c r="K206">
        <v>1321</v>
      </c>
      <c r="L206" s="7">
        <v>0.21725965177895534</v>
      </c>
      <c r="M206" s="8">
        <f t="shared" si="29"/>
        <v>-3.0309951892215952E-2</v>
      </c>
      <c r="N206">
        <f t="shared" si="29"/>
        <v>0.14645645338414651</v>
      </c>
      <c r="O206">
        <f t="shared" si="29"/>
        <v>-0.40622838817576368</v>
      </c>
      <c r="P206">
        <f t="shared" si="29"/>
        <v>-0.54027718444064099</v>
      </c>
      <c r="Q206">
        <f t="shared" si="29"/>
        <v>0.33106032788686118</v>
      </c>
      <c r="R206" s="9">
        <f t="shared" si="29"/>
        <v>-0.39974385557596248</v>
      </c>
      <c r="S206">
        <f t="shared" si="30"/>
        <v>9.7258095746621898</v>
      </c>
      <c r="T206">
        <f t="shared" si="31"/>
        <v>1.4102610531092199</v>
      </c>
      <c r="U206">
        <f t="shared" si="32"/>
        <v>2.2547381609171477</v>
      </c>
      <c r="V206" s="8">
        <f t="shared" si="33"/>
        <v>1.4102610531092199</v>
      </c>
      <c r="W206">
        <f t="shared" si="34"/>
        <v>2</v>
      </c>
      <c r="X206" t="str">
        <f t="shared" si="35"/>
        <v>026-015</v>
      </c>
      <c r="Y206" t="str">
        <f t="shared" si="36"/>
        <v>003-003</v>
      </c>
    </row>
    <row r="207" spans="1:25" x14ac:dyDescent="0.35">
      <c r="A207">
        <v>197</v>
      </c>
      <c r="B207" t="s">
        <v>332</v>
      </c>
      <c r="C207">
        <v>2</v>
      </c>
      <c r="D207">
        <v>45</v>
      </c>
      <c r="E207" t="s">
        <v>201</v>
      </c>
      <c r="F207" t="s">
        <v>333</v>
      </c>
      <c r="G207">
        <v>160</v>
      </c>
      <c r="H207">
        <v>78</v>
      </c>
      <c r="I207">
        <v>1</v>
      </c>
      <c r="J207">
        <v>39</v>
      </c>
      <c r="K207">
        <v>1108</v>
      </c>
      <c r="L207" s="7">
        <v>0.25090252707581229</v>
      </c>
      <c r="M207" s="8">
        <f t="shared" si="29"/>
        <v>-0.27731183338686333</v>
      </c>
      <c r="N207">
        <f t="shared" si="29"/>
        <v>4.913195966639429E-2</v>
      </c>
      <c r="O207">
        <f t="shared" si="29"/>
        <v>-0.65364320895771022</v>
      </c>
      <c r="P207">
        <f t="shared" si="29"/>
        <v>1.7879782709832677</v>
      </c>
      <c r="Q207">
        <f t="shared" si="29"/>
        <v>-3.0985942018967427E-2</v>
      </c>
      <c r="R207" s="9">
        <f t="shared" si="29"/>
        <v>-5.9179403387796516E-2</v>
      </c>
      <c r="S207">
        <f t="shared" si="30"/>
        <v>10.528977914865674</v>
      </c>
      <c r="T207">
        <f t="shared" si="31"/>
        <v>3.8247097363643561</v>
      </c>
      <c r="U207">
        <f t="shared" si="32"/>
        <v>7.5424894169204446</v>
      </c>
      <c r="V207" s="8">
        <f t="shared" si="33"/>
        <v>3.8247097363643561</v>
      </c>
      <c r="W207">
        <f t="shared" si="34"/>
        <v>2</v>
      </c>
      <c r="X207" t="str">
        <f t="shared" si="35"/>
        <v>026-016</v>
      </c>
      <c r="Y207" t="str">
        <f t="shared" si="36"/>
        <v>003-003</v>
      </c>
    </row>
    <row r="208" spans="1:25" x14ac:dyDescent="0.35">
      <c r="A208">
        <v>198</v>
      </c>
      <c r="B208" t="s">
        <v>332</v>
      </c>
      <c r="C208">
        <v>3</v>
      </c>
      <c r="D208">
        <v>45</v>
      </c>
      <c r="E208" t="s">
        <v>202</v>
      </c>
      <c r="F208" t="s">
        <v>333</v>
      </c>
      <c r="G208">
        <v>71</v>
      </c>
      <c r="H208">
        <v>10</v>
      </c>
      <c r="I208">
        <v>2</v>
      </c>
      <c r="J208">
        <v>4</v>
      </c>
      <c r="K208">
        <v>458</v>
      </c>
      <c r="L208" s="7">
        <v>0.18995633187772926</v>
      </c>
      <c r="M208" s="8">
        <f t="shared" si="29"/>
        <v>-0.986446267355367</v>
      </c>
      <c r="N208">
        <f t="shared" si="29"/>
        <v>-0.89630597930605571</v>
      </c>
      <c r="O208">
        <f t="shared" si="29"/>
        <v>-0.57117160203039474</v>
      </c>
      <c r="P208">
        <f t="shared" si="29"/>
        <v>-0.75855113338663238</v>
      </c>
      <c r="Q208">
        <f t="shared" si="29"/>
        <v>-1.1358219769428575</v>
      </c>
      <c r="R208" s="9">
        <f t="shared" si="29"/>
        <v>-0.67613343592636788</v>
      </c>
      <c r="S208">
        <f t="shared" si="30"/>
        <v>24.328002492416715</v>
      </c>
      <c r="T208">
        <f t="shared" si="31"/>
        <v>5.217674378389999</v>
      </c>
      <c r="U208">
        <f t="shared" si="32"/>
        <v>0.45693106957979573</v>
      </c>
      <c r="V208" s="8">
        <f t="shared" si="33"/>
        <v>0.45693106957979573</v>
      </c>
      <c r="W208">
        <f t="shared" si="34"/>
        <v>3</v>
      </c>
      <c r="X208" t="str">
        <f t="shared" si="35"/>
        <v>026-017</v>
      </c>
      <c r="Y208" t="str">
        <f t="shared" si="36"/>
        <v>026-011</v>
      </c>
    </row>
    <row r="209" spans="1:25" x14ac:dyDescent="0.35">
      <c r="A209">
        <v>199</v>
      </c>
      <c r="B209" t="s">
        <v>332</v>
      </c>
      <c r="C209">
        <v>3</v>
      </c>
      <c r="D209">
        <v>45</v>
      </c>
      <c r="E209" t="s">
        <v>203</v>
      </c>
      <c r="F209" t="s">
        <v>333</v>
      </c>
      <c r="G209">
        <v>188</v>
      </c>
      <c r="H209">
        <v>61</v>
      </c>
      <c r="I209">
        <v>3</v>
      </c>
      <c r="J209">
        <v>11</v>
      </c>
      <c r="K209">
        <v>970</v>
      </c>
      <c r="L209" s="7">
        <v>0.27113402061855668</v>
      </c>
      <c r="M209" s="8">
        <f t="shared" si="29"/>
        <v>-5.4213359778794726E-2</v>
      </c>
      <c r="N209">
        <f t="shared" si="29"/>
        <v>-0.18722752507671822</v>
      </c>
      <c r="O209">
        <f t="shared" si="29"/>
        <v>-0.48869999510307921</v>
      </c>
      <c r="P209">
        <f t="shared" si="29"/>
        <v>-0.24924525251265239</v>
      </c>
      <c r="Q209">
        <f t="shared" si="29"/>
        <v>-0.26555113097203947</v>
      </c>
      <c r="R209" s="9">
        <f t="shared" si="29"/>
        <v>0.14562257785002194</v>
      </c>
      <c r="S209">
        <f t="shared" si="30"/>
        <v>11.728427108849854</v>
      </c>
      <c r="T209">
        <f t="shared" si="31"/>
        <v>0.6331216886142228</v>
      </c>
      <c r="U209">
        <f t="shared" si="32"/>
        <v>1.8482537956984488</v>
      </c>
      <c r="V209" s="8">
        <f t="shared" si="33"/>
        <v>0.6331216886142228</v>
      </c>
      <c r="W209">
        <f t="shared" si="34"/>
        <v>2</v>
      </c>
      <c r="X209" t="str">
        <f t="shared" si="35"/>
        <v>026-018</v>
      </c>
      <c r="Y209" t="str">
        <f t="shared" si="36"/>
        <v>003-003</v>
      </c>
    </row>
    <row r="210" spans="1:25" x14ac:dyDescent="0.35">
      <c r="A210">
        <v>200</v>
      </c>
      <c r="B210" t="s">
        <v>332</v>
      </c>
      <c r="C210">
        <v>7</v>
      </c>
      <c r="D210">
        <v>45</v>
      </c>
      <c r="E210" t="s">
        <v>204</v>
      </c>
      <c r="F210" t="s">
        <v>333</v>
      </c>
      <c r="G210">
        <v>197</v>
      </c>
      <c r="H210">
        <v>56</v>
      </c>
      <c r="I210">
        <v>2</v>
      </c>
      <c r="J210">
        <v>6</v>
      </c>
      <c r="K210">
        <v>1232</v>
      </c>
      <c r="L210" s="7">
        <v>0.21185064935064934</v>
      </c>
      <c r="M210" s="8">
        <f t="shared" si="29"/>
        <v>1.7496863880941599E-2</v>
      </c>
      <c r="N210">
        <f t="shared" si="29"/>
        <v>-0.25674502058939835</v>
      </c>
      <c r="O210">
        <f t="shared" si="29"/>
        <v>-0.57117160203039474</v>
      </c>
      <c r="P210">
        <f t="shared" si="29"/>
        <v>-0.61303516742263808</v>
      </c>
      <c r="Q210">
        <f t="shared" si="29"/>
        <v>0.17978277848959007</v>
      </c>
      <c r="R210" s="9">
        <f t="shared" si="29"/>
        <v>-0.45449880540192428</v>
      </c>
      <c r="S210">
        <f t="shared" si="30"/>
        <v>12.027676674412229</v>
      </c>
      <c r="T210">
        <f t="shared" si="31"/>
        <v>1.4055941995285048</v>
      </c>
      <c r="U210">
        <f t="shared" si="32"/>
        <v>1.6659371019045588</v>
      </c>
      <c r="V210" s="8">
        <f t="shared" si="33"/>
        <v>1.4055941995285048</v>
      </c>
      <c r="W210">
        <f t="shared" si="34"/>
        <v>2</v>
      </c>
      <c r="X210" t="str">
        <f t="shared" si="35"/>
        <v>026-019</v>
      </c>
      <c r="Y210" t="str">
        <f t="shared" si="36"/>
        <v>003-003</v>
      </c>
    </row>
    <row r="211" spans="1:25" x14ac:dyDescent="0.35">
      <c r="A211">
        <v>201</v>
      </c>
      <c r="B211" t="s">
        <v>332</v>
      </c>
      <c r="C211">
        <v>7</v>
      </c>
      <c r="D211">
        <v>45</v>
      </c>
      <c r="E211" t="s">
        <v>205</v>
      </c>
      <c r="F211" t="s">
        <v>333</v>
      </c>
      <c r="G211">
        <v>96</v>
      </c>
      <c r="H211">
        <v>29</v>
      </c>
      <c r="I211">
        <v>1</v>
      </c>
      <c r="J211">
        <v>2</v>
      </c>
      <c r="K211">
        <v>634</v>
      </c>
      <c r="L211" s="7">
        <v>0.20189274447949526</v>
      </c>
      <c r="M211" s="8">
        <f t="shared" si="29"/>
        <v>-0.78725120163387718</v>
      </c>
      <c r="N211">
        <f t="shared" si="29"/>
        <v>-0.63213949635787114</v>
      </c>
      <c r="O211">
        <f t="shared" si="29"/>
        <v>-0.65364320895771022</v>
      </c>
      <c r="P211">
        <f t="shared" si="29"/>
        <v>-0.90406709935062679</v>
      </c>
      <c r="Q211">
        <f t="shared" si="29"/>
        <v>-0.83666637364038887</v>
      </c>
      <c r="R211" s="9">
        <f t="shared" si="29"/>
        <v>-0.55530197360506806</v>
      </c>
      <c r="S211">
        <f t="shared" si="30"/>
        <v>21.389793792963932</v>
      </c>
      <c r="T211">
        <f t="shared" si="31"/>
        <v>4.0914983530387712</v>
      </c>
      <c r="U211">
        <f t="shared" si="32"/>
        <v>0.1476114766531457</v>
      </c>
      <c r="V211" s="8">
        <f t="shared" si="33"/>
        <v>0.1476114766531457</v>
      </c>
      <c r="W211">
        <f t="shared" si="34"/>
        <v>3</v>
      </c>
      <c r="X211" t="str">
        <f t="shared" si="35"/>
        <v>026-020</v>
      </c>
      <c r="Y211" t="str">
        <f t="shared" si="36"/>
        <v>026-011</v>
      </c>
    </row>
    <row r="212" spans="1:25" x14ac:dyDescent="0.35">
      <c r="A212">
        <v>202</v>
      </c>
      <c r="B212" t="s">
        <v>332</v>
      </c>
      <c r="C212">
        <v>3</v>
      </c>
      <c r="D212">
        <v>45</v>
      </c>
      <c r="E212" t="s">
        <v>206</v>
      </c>
      <c r="F212" t="s">
        <v>333</v>
      </c>
      <c r="G212">
        <v>90</v>
      </c>
      <c r="H212">
        <v>26</v>
      </c>
      <c r="I212">
        <v>2</v>
      </c>
      <c r="J212">
        <v>18</v>
      </c>
      <c r="K212">
        <v>794</v>
      </c>
      <c r="L212" s="7">
        <v>0.1712846347607053</v>
      </c>
      <c r="M212" s="8">
        <f t="shared" si="29"/>
        <v>-0.83505801740703478</v>
      </c>
      <c r="N212">
        <f t="shared" si="29"/>
        <v>-0.67384999366547926</v>
      </c>
      <c r="O212">
        <f t="shared" si="29"/>
        <v>-0.57117160203039474</v>
      </c>
      <c r="P212">
        <f t="shared" si="29"/>
        <v>0.26006062836132765</v>
      </c>
      <c r="Q212">
        <f t="shared" si="29"/>
        <v>-0.56470673427450824</v>
      </c>
      <c r="R212" s="9">
        <f t="shared" si="29"/>
        <v>-0.86514570803370172</v>
      </c>
      <c r="S212">
        <f t="shared" si="30"/>
        <v>17.733418353506664</v>
      </c>
      <c r="T212">
        <f t="shared" si="31"/>
        <v>3.2735725848337447</v>
      </c>
      <c r="U212">
        <f t="shared" si="32"/>
        <v>1.0175796363887679</v>
      </c>
      <c r="V212" s="8">
        <f t="shared" si="33"/>
        <v>1.0175796363887679</v>
      </c>
      <c r="W212">
        <f t="shared" si="34"/>
        <v>3</v>
      </c>
      <c r="X212" t="str">
        <f t="shared" si="35"/>
        <v>026-021</v>
      </c>
      <c r="Y212" t="str">
        <f t="shared" si="36"/>
        <v>026-011</v>
      </c>
    </row>
    <row r="213" spans="1:25" x14ac:dyDescent="0.35">
      <c r="A213">
        <v>203</v>
      </c>
      <c r="B213" t="s">
        <v>332</v>
      </c>
      <c r="C213">
        <v>2</v>
      </c>
      <c r="D213">
        <v>45</v>
      </c>
      <c r="E213" t="s">
        <v>207</v>
      </c>
      <c r="F213" t="s">
        <v>333</v>
      </c>
      <c r="G213">
        <v>79</v>
      </c>
      <c r="H213">
        <v>38</v>
      </c>
      <c r="I213">
        <v>5</v>
      </c>
      <c r="J213">
        <v>4</v>
      </c>
      <c r="K213">
        <v>616</v>
      </c>
      <c r="L213" s="7">
        <v>0.20454545454545456</v>
      </c>
      <c r="M213" s="8">
        <f t="shared" si="29"/>
        <v>-0.92270384632449021</v>
      </c>
      <c r="N213">
        <f t="shared" si="29"/>
        <v>-0.5070080044350469</v>
      </c>
      <c r="O213">
        <f t="shared" si="29"/>
        <v>-0.32375678124844814</v>
      </c>
      <c r="P213">
        <f t="shared" si="29"/>
        <v>-0.75855113338663238</v>
      </c>
      <c r="Q213">
        <f t="shared" si="29"/>
        <v>-0.86726183306905036</v>
      </c>
      <c r="R213" s="9">
        <f t="shared" si="29"/>
        <v>-0.52844877682994396</v>
      </c>
      <c r="S213">
        <f t="shared" si="30"/>
        <v>19.998487117312614</v>
      </c>
      <c r="T213">
        <f t="shared" si="31"/>
        <v>3.7691156844736624</v>
      </c>
      <c r="U213">
        <f t="shared" si="32"/>
        <v>0.18469833282403722</v>
      </c>
      <c r="V213" s="8">
        <f t="shared" si="33"/>
        <v>0.18469833282403722</v>
      </c>
      <c r="W213">
        <f t="shared" si="34"/>
        <v>3</v>
      </c>
      <c r="X213" t="str">
        <f t="shared" si="35"/>
        <v>026-022</v>
      </c>
      <c r="Y213" t="str">
        <f t="shared" si="36"/>
        <v>026-011</v>
      </c>
    </row>
    <row r="214" spans="1:25" x14ac:dyDescent="0.35">
      <c r="A214">
        <v>204</v>
      </c>
      <c r="B214" t="s">
        <v>332</v>
      </c>
      <c r="C214">
        <v>2</v>
      </c>
      <c r="D214">
        <v>45</v>
      </c>
      <c r="E214" t="s">
        <v>208</v>
      </c>
      <c r="F214" t="s">
        <v>333</v>
      </c>
      <c r="G214">
        <v>136</v>
      </c>
      <c r="H214">
        <v>44</v>
      </c>
      <c r="I214">
        <v>5</v>
      </c>
      <c r="J214">
        <v>15</v>
      </c>
      <c r="K214">
        <v>988</v>
      </c>
      <c r="L214" s="7">
        <v>0.20242914979757085</v>
      </c>
      <c r="M214" s="8">
        <f t="shared" si="29"/>
        <v>-0.46853909647949349</v>
      </c>
      <c r="N214">
        <f t="shared" si="29"/>
        <v>-0.42358700981983072</v>
      </c>
      <c r="O214">
        <f t="shared" si="29"/>
        <v>-0.32375678124844814</v>
      </c>
      <c r="P214">
        <f t="shared" si="29"/>
        <v>4.1786679415336217E-2</v>
      </c>
      <c r="Q214">
        <f t="shared" si="29"/>
        <v>-0.2349556715433779</v>
      </c>
      <c r="R214" s="9">
        <f t="shared" si="29"/>
        <v>-0.5498719804285247</v>
      </c>
      <c r="S214">
        <f t="shared" si="30"/>
        <v>13.088282971782281</v>
      </c>
      <c r="T214">
        <f t="shared" si="31"/>
        <v>1.3691726346197211</v>
      </c>
      <c r="U214">
        <f t="shared" si="32"/>
        <v>1.0411661751891808</v>
      </c>
      <c r="V214" s="8">
        <f t="shared" si="33"/>
        <v>1.0411661751891808</v>
      </c>
      <c r="W214">
        <f t="shared" si="34"/>
        <v>3</v>
      </c>
      <c r="X214" t="str">
        <f t="shared" si="35"/>
        <v>026-023</v>
      </c>
      <c r="Y214" t="str">
        <f t="shared" si="36"/>
        <v>026-011</v>
      </c>
    </row>
    <row r="215" spans="1:25" x14ac:dyDescent="0.35">
      <c r="A215">
        <v>205</v>
      </c>
      <c r="B215" t="s">
        <v>332</v>
      </c>
      <c r="C215">
        <v>2</v>
      </c>
      <c r="D215">
        <v>45</v>
      </c>
      <c r="E215" t="s">
        <v>209</v>
      </c>
      <c r="F215" t="s">
        <v>333</v>
      </c>
      <c r="G215">
        <v>248</v>
      </c>
      <c r="H215">
        <v>132</v>
      </c>
      <c r="I215">
        <v>9</v>
      </c>
      <c r="J215">
        <v>15</v>
      </c>
      <c r="K215">
        <v>1791</v>
      </c>
      <c r="L215" s="7">
        <v>0.22557230597431602</v>
      </c>
      <c r="M215" s="8">
        <f t="shared" si="29"/>
        <v>0.4238547979527808</v>
      </c>
      <c r="N215">
        <f t="shared" si="29"/>
        <v>0.79992091120333986</v>
      </c>
      <c r="O215">
        <f t="shared" si="29"/>
        <v>6.1296464608140118E-3</v>
      </c>
      <c r="P215">
        <f t="shared" si="29"/>
        <v>4.1786679415336217E-2</v>
      </c>
      <c r="Q215">
        <f t="shared" si="29"/>
        <v>1.1299417685241355</v>
      </c>
      <c r="R215" s="9">
        <f t="shared" si="29"/>
        <v>-0.31559544384561461</v>
      </c>
      <c r="S215">
        <f t="shared" si="30"/>
        <v>3.5581554434794209</v>
      </c>
      <c r="T215">
        <f t="shared" si="31"/>
        <v>2.8053144774896963</v>
      </c>
      <c r="U215">
        <f t="shared" si="32"/>
        <v>7.601995737348382</v>
      </c>
      <c r="V215" s="8">
        <f t="shared" si="33"/>
        <v>2.8053144774896963</v>
      </c>
      <c r="W215">
        <f t="shared" si="34"/>
        <v>2</v>
      </c>
      <c r="X215" t="str">
        <f t="shared" si="35"/>
        <v>026-024</v>
      </c>
      <c r="Y215" t="str">
        <f t="shared" si="36"/>
        <v>003-003</v>
      </c>
    </row>
    <row r="216" spans="1:25" x14ac:dyDescent="0.35">
      <c r="A216">
        <v>206</v>
      </c>
      <c r="B216" t="s">
        <v>332</v>
      </c>
      <c r="C216">
        <v>2</v>
      </c>
      <c r="D216">
        <v>45</v>
      </c>
      <c r="E216" t="s">
        <v>210</v>
      </c>
      <c r="F216" t="s">
        <v>333</v>
      </c>
      <c r="G216">
        <v>114</v>
      </c>
      <c r="H216">
        <v>65</v>
      </c>
      <c r="I216">
        <v>33</v>
      </c>
      <c r="J216">
        <v>18</v>
      </c>
      <c r="K216">
        <v>1338</v>
      </c>
      <c r="L216" s="7">
        <v>0.17189835575485798</v>
      </c>
      <c r="M216" s="8">
        <f t="shared" si="29"/>
        <v>-0.64383075431440451</v>
      </c>
      <c r="N216">
        <f t="shared" si="29"/>
        <v>-0.13161352866657408</v>
      </c>
      <c r="O216">
        <f t="shared" si="29"/>
        <v>1.9854482127163866</v>
      </c>
      <c r="P216">
        <f t="shared" ref="P216:R279" si="37">STANDARDIZE(J216,J$7,J$8)</f>
        <v>0.26006062836132765</v>
      </c>
      <c r="Q216">
        <f t="shared" si="37"/>
        <v>0.35995603956948602</v>
      </c>
      <c r="R216" s="9">
        <f t="shared" si="37"/>
        <v>-0.85893305372500439</v>
      </c>
      <c r="S216">
        <f t="shared" si="30"/>
        <v>9.9184192750551414</v>
      </c>
      <c r="T216">
        <f t="shared" si="31"/>
        <v>6.1488718665128914</v>
      </c>
      <c r="U216">
        <f t="shared" si="32"/>
        <v>9.1266938700736659</v>
      </c>
      <c r="V216" s="8">
        <f t="shared" si="33"/>
        <v>6.1488718665128914</v>
      </c>
      <c r="W216">
        <f t="shared" si="34"/>
        <v>2</v>
      </c>
      <c r="X216" t="str">
        <f t="shared" si="35"/>
        <v>026-025</v>
      </c>
      <c r="Y216" t="str">
        <f t="shared" si="36"/>
        <v>003-003</v>
      </c>
    </row>
    <row r="217" spans="1:25" x14ac:dyDescent="0.35">
      <c r="A217">
        <v>207</v>
      </c>
      <c r="B217" t="s">
        <v>332</v>
      </c>
      <c r="C217">
        <v>2</v>
      </c>
      <c r="D217">
        <v>45</v>
      </c>
      <c r="E217" t="s">
        <v>211</v>
      </c>
      <c r="F217" t="s">
        <v>333</v>
      </c>
      <c r="G217">
        <v>188</v>
      </c>
      <c r="H217">
        <v>108</v>
      </c>
      <c r="I217">
        <v>4</v>
      </c>
      <c r="J217">
        <v>14</v>
      </c>
      <c r="K217">
        <v>1417</v>
      </c>
      <c r="L217" s="7">
        <v>0.22159491884262528</v>
      </c>
      <c r="M217" s="8">
        <f t="shared" ref="M217:R280" si="38">STANDARDIZE(G217,G$7,G$8)</f>
        <v>-5.4213359778794726E-2</v>
      </c>
      <c r="N217">
        <f t="shared" si="38"/>
        <v>0.46623693274247519</v>
      </c>
      <c r="O217">
        <f t="shared" si="38"/>
        <v>-0.40622838817576368</v>
      </c>
      <c r="P217">
        <f t="shared" si="37"/>
        <v>-3.0971303566660932E-2</v>
      </c>
      <c r="Q217">
        <f t="shared" si="37"/>
        <v>0.49423611150638957</v>
      </c>
      <c r="R217" s="9">
        <f t="shared" si="37"/>
        <v>-0.35585825306427454</v>
      </c>
      <c r="S217">
        <f t="shared" si="30"/>
        <v>7.3301374847959471</v>
      </c>
      <c r="T217">
        <f t="shared" si="31"/>
        <v>1.5147468514513345</v>
      </c>
      <c r="U217">
        <f t="shared" si="32"/>
        <v>3.4688140348153378</v>
      </c>
      <c r="V217" s="8">
        <f t="shared" si="33"/>
        <v>1.5147468514513345</v>
      </c>
      <c r="W217">
        <f t="shared" si="34"/>
        <v>2</v>
      </c>
      <c r="X217" t="str">
        <f t="shared" si="35"/>
        <v>026-026</v>
      </c>
      <c r="Y217" t="str">
        <f t="shared" si="36"/>
        <v>003-003</v>
      </c>
    </row>
    <row r="218" spans="1:25" x14ac:dyDescent="0.35">
      <c r="A218">
        <v>208</v>
      </c>
      <c r="B218" t="s">
        <v>332</v>
      </c>
      <c r="C218">
        <v>2</v>
      </c>
      <c r="D218">
        <v>45</v>
      </c>
      <c r="E218" t="s">
        <v>212</v>
      </c>
      <c r="F218" t="s">
        <v>333</v>
      </c>
      <c r="G218">
        <v>168</v>
      </c>
      <c r="H218">
        <v>116</v>
      </c>
      <c r="I218">
        <v>5</v>
      </c>
      <c r="J218">
        <v>15</v>
      </c>
      <c r="K218">
        <v>1182</v>
      </c>
      <c r="L218" s="7">
        <v>0.25719120135363788</v>
      </c>
      <c r="M218" s="8">
        <f t="shared" si="38"/>
        <v>-0.21356941235598656</v>
      </c>
      <c r="N218">
        <f t="shared" si="38"/>
        <v>0.57746492556276341</v>
      </c>
      <c r="O218">
        <f t="shared" si="38"/>
        <v>-0.32375678124844814</v>
      </c>
      <c r="P218">
        <f t="shared" si="37"/>
        <v>4.1786679415336217E-2</v>
      </c>
      <c r="Q218">
        <f t="shared" si="37"/>
        <v>9.4795391187752362E-2</v>
      </c>
      <c r="R218" s="9">
        <f t="shared" si="37"/>
        <v>4.4804024855013801E-3</v>
      </c>
      <c r="S218">
        <f t="shared" si="30"/>
        <v>7.9610245590742004</v>
      </c>
      <c r="T218">
        <f t="shared" si="31"/>
        <v>1.2969028552097031</v>
      </c>
      <c r="U218">
        <f t="shared" si="32"/>
        <v>3.1739414614692611</v>
      </c>
      <c r="V218" s="8">
        <f t="shared" si="33"/>
        <v>1.2969028552097031</v>
      </c>
      <c r="W218">
        <f t="shared" si="34"/>
        <v>2</v>
      </c>
      <c r="X218" t="str">
        <f t="shared" si="35"/>
        <v>026-027</v>
      </c>
      <c r="Y218" t="str">
        <f t="shared" si="36"/>
        <v>003-003</v>
      </c>
    </row>
    <row r="219" spans="1:25" x14ac:dyDescent="0.35">
      <c r="A219">
        <v>209</v>
      </c>
      <c r="B219" t="s">
        <v>332</v>
      </c>
      <c r="C219">
        <v>2</v>
      </c>
      <c r="D219">
        <v>45</v>
      </c>
      <c r="E219" t="s">
        <v>213</v>
      </c>
      <c r="F219" t="s">
        <v>333</v>
      </c>
      <c r="G219">
        <v>118</v>
      </c>
      <c r="H219">
        <v>135</v>
      </c>
      <c r="I219">
        <v>0</v>
      </c>
      <c r="J219">
        <v>7</v>
      </c>
      <c r="K219">
        <v>1014</v>
      </c>
      <c r="L219" s="7">
        <v>0.25641025641025639</v>
      </c>
      <c r="M219" s="8">
        <f t="shared" si="38"/>
        <v>-0.61195954379896611</v>
      </c>
      <c r="N219">
        <f t="shared" si="38"/>
        <v>0.84163140851094798</v>
      </c>
      <c r="O219">
        <f t="shared" si="38"/>
        <v>-0.73611481588502581</v>
      </c>
      <c r="P219">
        <f t="shared" si="37"/>
        <v>-0.54027718444064099</v>
      </c>
      <c r="Q219">
        <f t="shared" si="37"/>
        <v>-0.1907622301464223</v>
      </c>
      <c r="R219" s="9">
        <f t="shared" si="37"/>
        <v>-3.4250480589318008E-3</v>
      </c>
      <c r="S219">
        <f t="shared" si="30"/>
        <v>12.596579582644031</v>
      </c>
      <c r="T219">
        <f t="shared" si="31"/>
        <v>3.3526814689359208</v>
      </c>
      <c r="U219">
        <f t="shared" si="32"/>
        <v>2.4015157913489449</v>
      </c>
      <c r="V219" s="8">
        <f t="shared" si="33"/>
        <v>2.4015157913489449</v>
      </c>
      <c r="W219">
        <f t="shared" si="34"/>
        <v>3</v>
      </c>
      <c r="X219" t="str">
        <f t="shared" si="35"/>
        <v>026-028</v>
      </c>
      <c r="Y219" t="str">
        <f t="shared" si="36"/>
        <v>026-011</v>
      </c>
    </row>
    <row r="220" spans="1:25" x14ac:dyDescent="0.35">
      <c r="A220">
        <v>210</v>
      </c>
      <c r="B220" t="s">
        <v>332</v>
      </c>
      <c r="C220">
        <v>2</v>
      </c>
      <c r="D220">
        <v>45</v>
      </c>
      <c r="E220" t="s">
        <v>214</v>
      </c>
      <c r="F220" t="s">
        <v>333</v>
      </c>
      <c r="G220">
        <v>393</v>
      </c>
      <c r="H220">
        <v>409</v>
      </c>
      <c r="I220">
        <v>9</v>
      </c>
      <c r="J220">
        <v>13</v>
      </c>
      <c r="K220">
        <v>3494</v>
      </c>
      <c r="L220" s="7">
        <v>0.23583285632512879</v>
      </c>
      <c r="M220" s="8">
        <f t="shared" si="38"/>
        <v>1.5791861791374215</v>
      </c>
      <c r="N220">
        <f t="shared" si="38"/>
        <v>4.6511901626058201</v>
      </c>
      <c r="O220">
        <f t="shared" si="38"/>
        <v>6.1296464608140118E-3</v>
      </c>
      <c r="P220">
        <f t="shared" si="37"/>
        <v>-0.10372928654865808</v>
      </c>
      <c r="Q220">
        <f t="shared" si="37"/>
        <v>4.024612180024727</v>
      </c>
      <c r="R220" s="9">
        <f t="shared" si="37"/>
        <v>-0.21172861681195421</v>
      </c>
      <c r="S220">
        <f t="shared" si="30"/>
        <v>18.858144581058312</v>
      </c>
      <c r="T220">
        <f t="shared" si="31"/>
        <v>42.740324525337947</v>
      </c>
      <c r="U220">
        <f t="shared" si="32"/>
        <v>54.93324727979833</v>
      </c>
      <c r="V220" s="8">
        <f t="shared" si="33"/>
        <v>18.858144581058312</v>
      </c>
      <c r="W220">
        <f t="shared" si="34"/>
        <v>1</v>
      </c>
      <c r="X220" t="str">
        <f t="shared" si="35"/>
        <v>026-029</v>
      </c>
      <c r="Y220" t="str">
        <f t="shared" si="36"/>
        <v>015-003</v>
      </c>
    </row>
    <row r="221" spans="1:25" x14ac:dyDescent="0.35">
      <c r="A221">
        <v>211</v>
      </c>
      <c r="B221" t="s">
        <v>332</v>
      </c>
      <c r="C221">
        <v>2</v>
      </c>
      <c r="D221">
        <v>45</v>
      </c>
      <c r="E221" t="s">
        <v>215</v>
      </c>
      <c r="F221" t="s">
        <v>333</v>
      </c>
      <c r="G221">
        <v>126</v>
      </c>
      <c r="H221">
        <v>44</v>
      </c>
      <c r="I221">
        <v>0</v>
      </c>
      <c r="J221">
        <v>10</v>
      </c>
      <c r="K221">
        <v>776</v>
      </c>
      <c r="L221" s="7">
        <v>0.23195876288659795</v>
      </c>
      <c r="M221" s="8">
        <f t="shared" si="38"/>
        <v>-0.54821712276808943</v>
      </c>
      <c r="N221">
        <f t="shared" si="38"/>
        <v>-0.42358700981983072</v>
      </c>
      <c r="O221">
        <f t="shared" si="38"/>
        <v>-0.73611481588502581</v>
      </c>
      <c r="P221">
        <f t="shared" si="37"/>
        <v>-0.32200323549464954</v>
      </c>
      <c r="Q221">
        <f t="shared" si="37"/>
        <v>-0.59530219370316972</v>
      </c>
      <c r="R221" s="9">
        <f t="shared" si="37"/>
        <v>-0.2509457912650036</v>
      </c>
      <c r="S221">
        <f t="shared" si="30"/>
        <v>16.613139839766657</v>
      </c>
      <c r="T221">
        <f t="shared" si="31"/>
        <v>2.0918922487726226</v>
      </c>
      <c r="U221">
        <f t="shared" si="32"/>
        <v>0.46089234697712389</v>
      </c>
      <c r="V221" s="8">
        <f t="shared" si="33"/>
        <v>0.46089234697712389</v>
      </c>
      <c r="W221">
        <f t="shared" si="34"/>
        <v>3</v>
      </c>
      <c r="X221" t="str">
        <f t="shared" si="35"/>
        <v>026-030</v>
      </c>
      <c r="Y221" t="str">
        <f t="shared" si="36"/>
        <v>026-011</v>
      </c>
    </row>
    <row r="222" spans="1:25" x14ac:dyDescent="0.35">
      <c r="A222">
        <v>212</v>
      </c>
      <c r="B222" t="s">
        <v>332</v>
      </c>
      <c r="C222">
        <v>2</v>
      </c>
      <c r="D222">
        <v>45</v>
      </c>
      <c r="E222" t="s">
        <v>216</v>
      </c>
      <c r="F222" t="s">
        <v>333</v>
      </c>
      <c r="G222">
        <v>115</v>
      </c>
      <c r="H222">
        <v>33</v>
      </c>
      <c r="I222">
        <v>4</v>
      </c>
      <c r="J222">
        <v>6</v>
      </c>
      <c r="K222">
        <v>601</v>
      </c>
      <c r="L222" s="7">
        <v>0.26289517470881862</v>
      </c>
      <c r="M222" s="8">
        <f t="shared" si="38"/>
        <v>-0.63586295168554496</v>
      </c>
      <c r="N222">
        <f t="shared" si="38"/>
        <v>-0.57652549994772706</v>
      </c>
      <c r="O222">
        <f t="shared" si="38"/>
        <v>-0.40622838817576368</v>
      </c>
      <c r="P222">
        <f t="shared" si="37"/>
        <v>-0.61303516742263808</v>
      </c>
      <c r="Q222">
        <f t="shared" si="37"/>
        <v>-0.89275804925960167</v>
      </c>
      <c r="R222" s="9">
        <f t="shared" si="37"/>
        <v>6.2221322185801467E-2</v>
      </c>
      <c r="S222">
        <f t="shared" si="30"/>
        <v>18.49599229519319</v>
      </c>
      <c r="T222">
        <f t="shared" si="31"/>
        <v>2.5388006369855263</v>
      </c>
      <c r="U222">
        <f t="shared" si="32"/>
        <v>0.77406463512260748</v>
      </c>
      <c r="V222" s="8">
        <f t="shared" si="33"/>
        <v>0.77406463512260748</v>
      </c>
      <c r="W222">
        <f t="shared" si="34"/>
        <v>3</v>
      </c>
      <c r="X222" t="str">
        <f t="shared" si="35"/>
        <v>026-031</v>
      </c>
      <c r="Y222" t="str">
        <f t="shared" si="36"/>
        <v>026-011</v>
      </c>
    </row>
    <row r="223" spans="1:25" x14ac:dyDescent="0.35">
      <c r="A223">
        <v>213</v>
      </c>
      <c r="B223" t="s">
        <v>332</v>
      </c>
      <c r="C223">
        <v>2</v>
      </c>
      <c r="D223">
        <v>45</v>
      </c>
      <c r="E223" t="s">
        <v>217</v>
      </c>
      <c r="F223" t="s">
        <v>333</v>
      </c>
      <c r="G223">
        <v>237</v>
      </c>
      <c r="H223">
        <v>83</v>
      </c>
      <c r="I223">
        <v>3</v>
      </c>
      <c r="J223">
        <v>9</v>
      </c>
      <c r="K223">
        <v>1530</v>
      </c>
      <c r="L223" s="7">
        <v>0.21699346405228759</v>
      </c>
      <c r="M223" s="8">
        <f t="shared" si="38"/>
        <v>0.33620896903532527</v>
      </c>
      <c r="N223">
        <f t="shared" si="38"/>
        <v>0.11864945517907444</v>
      </c>
      <c r="O223">
        <f t="shared" si="38"/>
        <v>-0.48869999510307921</v>
      </c>
      <c r="P223">
        <f t="shared" si="37"/>
        <v>-0.39476121847664669</v>
      </c>
      <c r="Q223">
        <f t="shared" si="37"/>
        <v>0.68630760680854275</v>
      </c>
      <c r="R223" s="9">
        <f t="shared" si="37"/>
        <v>-0.40243845514606186</v>
      </c>
      <c r="S223">
        <f t="shared" si="30"/>
        <v>8.0667215850999661</v>
      </c>
      <c r="T223">
        <f t="shared" si="31"/>
        <v>1.5090301172681102</v>
      </c>
      <c r="U223">
        <f t="shared" si="32"/>
        <v>3.8650010243513657</v>
      </c>
      <c r="V223" s="8">
        <f t="shared" si="33"/>
        <v>1.5090301172681102</v>
      </c>
      <c r="W223">
        <f t="shared" si="34"/>
        <v>2</v>
      </c>
      <c r="X223" t="str">
        <f t="shared" si="35"/>
        <v>026-032</v>
      </c>
      <c r="Y223" t="str">
        <f t="shared" si="36"/>
        <v>003-003</v>
      </c>
    </row>
    <row r="224" spans="1:25" x14ac:dyDescent="0.35">
      <c r="A224">
        <v>214</v>
      </c>
      <c r="B224" t="s">
        <v>332</v>
      </c>
      <c r="C224">
        <v>2</v>
      </c>
      <c r="D224">
        <v>45</v>
      </c>
      <c r="E224" t="s">
        <v>218</v>
      </c>
      <c r="F224" t="s">
        <v>333</v>
      </c>
      <c r="G224">
        <v>197</v>
      </c>
      <c r="H224">
        <v>101</v>
      </c>
      <c r="I224">
        <v>5</v>
      </c>
      <c r="J224">
        <v>16</v>
      </c>
      <c r="K224">
        <v>1340</v>
      </c>
      <c r="L224" s="7">
        <v>0.2380597014925373</v>
      </c>
      <c r="M224" s="8">
        <f t="shared" si="38"/>
        <v>1.7496863880941599E-2</v>
      </c>
      <c r="N224">
        <f t="shared" si="38"/>
        <v>0.36891243902472298</v>
      </c>
      <c r="O224">
        <f t="shared" si="38"/>
        <v>-0.32375678124844814</v>
      </c>
      <c r="P224">
        <f t="shared" si="37"/>
        <v>0.11454466239733337</v>
      </c>
      <c r="Q224">
        <f t="shared" si="37"/>
        <v>0.36335553506155949</v>
      </c>
      <c r="R224" s="9">
        <f t="shared" si="37"/>
        <v>-0.18918642034822938</v>
      </c>
      <c r="S224">
        <f t="shared" si="30"/>
        <v>6.9893286823604983</v>
      </c>
      <c r="T224">
        <f t="shared" si="31"/>
        <v>0.97361251817736161</v>
      </c>
      <c r="U224">
        <f t="shared" si="32"/>
        <v>3.5396568501655366</v>
      </c>
      <c r="V224" s="8">
        <f t="shared" si="33"/>
        <v>0.97361251817736161</v>
      </c>
      <c r="W224">
        <f t="shared" si="34"/>
        <v>2</v>
      </c>
      <c r="X224" t="str">
        <f t="shared" si="35"/>
        <v>026-033</v>
      </c>
      <c r="Y224" t="str">
        <f t="shared" si="36"/>
        <v>003-003</v>
      </c>
    </row>
    <row r="225" spans="1:25" x14ac:dyDescent="0.35">
      <c r="A225">
        <v>215</v>
      </c>
      <c r="B225" t="s">
        <v>332</v>
      </c>
      <c r="C225">
        <v>2</v>
      </c>
      <c r="D225">
        <v>45</v>
      </c>
      <c r="E225" t="s">
        <v>219</v>
      </c>
      <c r="F225" t="s">
        <v>333</v>
      </c>
      <c r="G225">
        <v>324</v>
      </c>
      <c r="H225">
        <v>115</v>
      </c>
      <c r="I225">
        <v>7</v>
      </c>
      <c r="J225">
        <v>16</v>
      </c>
      <c r="K225">
        <v>1788</v>
      </c>
      <c r="L225" s="7">
        <v>0.25838926174496646</v>
      </c>
      <c r="M225" s="8">
        <f t="shared" si="38"/>
        <v>1.0294077977461098</v>
      </c>
      <c r="N225">
        <f t="shared" si="38"/>
        <v>0.56356142646022733</v>
      </c>
      <c r="O225">
        <f t="shared" si="38"/>
        <v>-0.15881356739381705</v>
      </c>
      <c r="P225">
        <f t="shared" si="37"/>
        <v>0.11454466239733337</v>
      </c>
      <c r="Q225">
        <f t="shared" si="37"/>
        <v>1.1248425252860252</v>
      </c>
      <c r="R225" s="9">
        <f t="shared" si="37"/>
        <v>1.660828327039008E-2</v>
      </c>
      <c r="S225">
        <f t="shared" si="30"/>
        <v>3.3425291049995716</v>
      </c>
      <c r="T225">
        <f t="shared" si="31"/>
        <v>2.5843110049305178</v>
      </c>
      <c r="U225">
        <f t="shared" si="32"/>
        <v>9.302166591770419</v>
      </c>
      <c r="V225" s="8">
        <f t="shared" si="33"/>
        <v>2.5843110049305178</v>
      </c>
      <c r="W225">
        <f t="shared" si="34"/>
        <v>2</v>
      </c>
      <c r="X225" t="str">
        <f t="shared" si="35"/>
        <v>027-001</v>
      </c>
      <c r="Y225" t="str">
        <f t="shared" si="36"/>
        <v>003-003</v>
      </c>
    </row>
    <row r="226" spans="1:25" x14ac:dyDescent="0.35">
      <c r="A226">
        <v>216</v>
      </c>
      <c r="B226" t="s">
        <v>332</v>
      </c>
      <c r="C226">
        <v>3</v>
      </c>
      <c r="D226">
        <v>45</v>
      </c>
      <c r="E226" t="s">
        <v>220</v>
      </c>
      <c r="F226" t="s">
        <v>333</v>
      </c>
      <c r="G226">
        <v>189</v>
      </c>
      <c r="H226">
        <v>41</v>
      </c>
      <c r="I226">
        <v>4</v>
      </c>
      <c r="J226">
        <v>2</v>
      </c>
      <c r="K226">
        <v>493</v>
      </c>
      <c r="L226" s="7">
        <v>0.47870182555780932</v>
      </c>
      <c r="M226" s="8">
        <f t="shared" si="38"/>
        <v>-4.624555714993514E-2</v>
      </c>
      <c r="N226">
        <f t="shared" si="38"/>
        <v>-0.46529750712743878</v>
      </c>
      <c r="O226">
        <f t="shared" si="38"/>
        <v>-0.40622838817576368</v>
      </c>
      <c r="P226">
        <f t="shared" si="37"/>
        <v>-0.90406709935062679</v>
      </c>
      <c r="Q226">
        <f t="shared" si="37"/>
        <v>-1.076330805831571</v>
      </c>
      <c r="R226" s="9">
        <f t="shared" si="37"/>
        <v>2.2468168175599921</v>
      </c>
      <c r="S226">
        <f t="shared" si="30"/>
        <v>22.372384027691687</v>
      </c>
      <c r="T226">
        <f t="shared" si="31"/>
        <v>6.8170261286805092</v>
      </c>
      <c r="U226">
        <f t="shared" si="32"/>
        <v>9.6335079734502944</v>
      </c>
      <c r="V226" s="8">
        <f t="shared" si="33"/>
        <v>6.8170261286805092</v>
      </c>
      <c r="W226">
        <f t="shared" si="34"/>
        <v>2</v>
      </c>
      <c r="X226" t="str">
        <f t="shared" si="35"/>
        <v>027-002</v>
      </c>
      <c r="Y226" t="str">
        <f t="shared" si="36"/>
        <v>003-003</v>
      </c>
    </row>
    <row r="227" spans="1:25" x14ac:dyDescent="0.35">
      <c r="A227">
        <v>217</v>
      </c>
      <c r="B227" t="s">
        <v>332</v>
      </c>
      <c r="C227">
        <v>3</v>
      </c>
      <c r="D227">
        <v>45</v>
      </c>
      <c r="E227" t="s">
        <v>221</v>
      </c>
      <c r="F227" t="s">
        <v>333</v>
      </c>
      <c r="G227">
        <v>156</v>
      </c>
      <c r="H227">
        <v>50</v>
      </c>
      <c r="I227">
        <v>3</v>
      </c>
      <c r="J227">
        <v>8</v>
      </c>
      <c r="K227">
        <v>518</v>
      </c>
      <c r="L227" s="7">
        <v>0.41891891891891891</v>
      </c>
      <c r="M227" s="8">
        <f t="shared" si="38"/>
        <v>-0.30918304390230167</v>
      </c>
      <c r="N227">
        <f t="shared" si="38"/>
        <v>-0.34016601520461454</v>
      </c>
      <c r="O227">
        <f t="shared" si="38"/>
        <v>-0.48869999510307921</v>
      </c>
      <c r="P227">
        <f t="shared" si="37"/>
        <v>-0.46751920145864384</v>
      </c>
      <c r="Q227">
        <f t="shared" si="37"/>
        <v>-1.0338371121806522</v>
      </c>
      <c r="R227" s="9">
        <f t="shared" si="37"/>
        <v>1.6416386730037185</v>
      </c>
      <c r="S227">
        <f t="shared" si="30"/>
        <v>19.098422890715398</v>
      </c>
      <c r="T227">
        <f t="shared" si="31"/>
        <v>4.2258023965411908</v>
      </c>
      <c r="U227">
        <f t="shared" si="32"/>
        <v>6.0011059742147603</v>
      </c>
      <c r="V227" s="8">
        <f t="shared" si="33"/>
        <v>4.2258023965411908</v>
      </c>
      <c r="W227">
        <f t="shared" si="34"/>
        <v>2</v>
      </c>
      <c r="X227" t="str">
        <f t="shared" si="35"/>
        <v>027-003</v>
      </c>
      <c r="Y227" t="str">
        <f t="shared" si="36"/>
        <v>003-003</v>
      </c>
    </row>
    <row r="228" spans="1:25" x14ac:dyDescent="0.35">
      <c r="A228">
        <v>218</v>
      </c>
      <c r="B228" t="s">
        <v>332</v>
      </c>
      <c r="C228">
        <v>3</v>
      </c>
      <c r="D228">
        <v>45</v>
      </c>
      <c r="E228" t="s">
        <v>222</v>
      </c>
      <c r="F228" t="s">
        <v>333</v>
      </c>
      <c r="G228">
        <v>114</v>
      </c>
      <c r="H228">
        <v>24</v>
      </c>
      <c r="I228">
        <v>4</v>
      </c>
      <c r="J228">
        <v>9</v>
      </c>
      <c r="K228">
        <v>494</v>
      </c>
      <c r="L228" s="7">
        <v>0.30566801619433198</v>
      </c>
      <c r="M228" s="8">
        <f t="shared" si="38"/>
        <v>-0.64383075431440451</v>
      </c>
      <c r="N228">
        <f t="shared" si="38"/>
        <v>-0.70165699187055131</v>
      </c>
      <c r="O228">
        <f t="shared" si="38"/>
        <v>-0.40622838817576368</v>
      </c>
      <c r="P228">
        <f t="shared" si="37"/>
        <v>-0.39476121847664669</v>
      </c>
      <c r="Q228">
        <f t="shared" si="37"/>
        <v>-1.0746310580855345</v>
      </c>
      <c r="R228" s="9">
        <f t="shared" si="37"/>
        <v>0.49520777772832214</v>
      </c>
      <c r="S228">
        <f t="shared" si="30"/>
        <v>19.404405138870981</v>
      </c>
      <c r="T228">
        <f t="shared" si="31"/>
        <v>2.8047516969770263</v>
      </c>
      <c r="U228">
        <f t="shared" si="32"/>
        <v>1.859163646165928</v>
      </c>
      <c r="V228" s="8">
        <f t="shared" si="33"/>
        <v>1.859163646165928</v>
      </c>
      <c r="W228">
        <f t="shared" si="34"/>
        <v>3</v>
      </c>
      <c r="X228" t="str">
        <f t="shared" si="35"/>
        <v>027-004</v>
      </c>
      <c r="Y228" t="str">
        <f t="shared" si="36"/>
        <v>026-011</v>
      </c>
    </row>
    <row r="229" spans="1:25" x14ac:dyDescent="0.35">
      <c r="A229">
        <v>219</v>
      </c>
      <c r="B229" t="s">
        <v>332</v>
      </c>
      <c r="C229">
        <v>3</v>
      </c>
      <c r="D229">
        <v>45</v>
      </c>
      <c r="E229" t="s">
        <v>223</v>
      </c>
      <c r="F229" t="s">
        <v>333</v>
      </c>
      <c r="G229">
        <v>415</v>
      </c>
      <c r="H229">
        <v>113</v>
      </c>
      <c r="I229">
        <v>19</v>
      </c>
      <c r="J229">
        <v>21</v>
      </c>
      <c r="K229">
        <v>1921</v>
      </c>
      <c r="L229" s="7">
        <v>0.2956793336803748</v>
      </c>
      <c r="M229" s="8">
        <f t="shared" si="38"/>
        <v>1.7544778369723326</v>
      </c>
      <c r="N229">
        <f t="shared" si="38"/>
        <v>0.53575442825515529</v>
      </c>
      <c r="O229">
        <f t="shared" si="38"/>
        <v>0.83084571573396937</v>
      </c>
      <c r="P229">
        <f t="shared" si="37"/>
        <v>0.4783345773073191</v>
      </c>
      <c r="Q229">
        <f t="shared" si="37"/>
        <v>1.3509089755089136</v>
      </c>
      <c r="R229" s="9">
        <f t="shared" si="37"/>
        <v>0.39409304961930258</v>
      </c>
      <c r="S229">
        <f t="shared" si="30"/>
        <v>1.5130847114573309</v>
      </c>
      <c r="T229">
        <f t="shared" si="31"/>
        <v>5.420412847224056</v>
      </c>
      <c r="U229">
        <f t="shared" si="32"/>
        <v>16.77602567047899</v>
      </c>
      <c r="V229" s="8">
        <f t="shared" si="33"/>
        <v>1.5130847114573309</v>
      </c>
      <c r="W229">
        <f t="shared" si="34"/>
        <v>1</v>
      </c>
      <c r="X229" t="str">
        <f t="shared" si="35"/>
        <v>027-005</v>
      </c>
      <c r="Y229" t="str">
        <f t="shared" si="36"/>
        <v>015-003</v>
      </c>
    </row>
    <row r="230" spans="1:25" x14ac:dyDescent="0.35">
      <c r="A230">
        <v>220</v>
      </c>
      <c r="B230" t="s">
        <v>332</v>
      </c>
      <c r="C230">
        <v>2</v>
      </c>
      <c r="D230">
        <v>45</v>
      </c>
      <c r="E230" t="s">
        <v>224</v>
      </c>
      <c r="F230" t="s">
        <v>333</v>
      </c>
      <c r="G230">
        <v>366</v>
      </c>
      <c r="H230">
        <v>180</v>
      </c>
      <c r="I230">
        <v>4</v>
      </c>
      <c r="J230">
        <v>25</v>
      </c>
      <c r="K230">
        <v>2488</v>
      </c>
      <c r="L230" s="7">
        <v>0.23110932475884244</v>
      </c>
      <c r="M230" s="8">
        <f t="shared" si="38"/>
        <v>1.3640555081582126</v>
      </c>
      <c r="N230">
        <f t="shared" si="38"/>
        <v>1.4672888681250693</v>
      </c>
      <c r="O230">
        <f t="shared" si="38"/>
        <v>-0.40622838817576368</v>
      </c>
      <c r="P230">
        <f t="shared" si="37"/>
        <v>0.76936650923530769</v>
      </c>
      <c r="Q230">
        <f t="shared" si="37"/>
        <v>2.3146659475117533</v>
      </c>
      <c r="R230" s="9">
        <f t="shared" si="37"/>
        <v>-0.25954459348075309</v>
      </c>
      <c r="S230">
        <f t="shared" si="30"/>
        <v>2.9774888467005596</v>
      </c>
      <c r="T230">
        <f t="shared" si="31"/>
        <v>10.407497568244706</v>
      </c>
      <c r="U230">
        <f t="shared" si="32"/>
        <v>19.984107574503721</v>
      </c>
      <c r="V230" s="8">
        <f t="shared" si="33"/>
        <v>2.9774888467005596</v>
      </c>
      <c r="W230">
        <f t="shared" si="34"/>
        <v>1</v>
      </c>
      <c r="X230" t="str">
        <f t="shared" si="35"/>
        <v>027-006</v>
      </c>
      <c r="Y230" t="str">
        <f t="shared" si="36"/>
        <v>015-003</v>
      </c>
    </row>
    <row r="231" spans="1:25" x14ac:dyDescent="0.35">
      <c r="A231">
        <v>221</v>
      </c>
      <c r="B231" t="s">
        <v>332</v>
      </c>
      <c r="C231">
        <v>2</v>
      </c>
      <c r="D231">
        <v>45</v>
      </c>
      <c r="E231" t="s">
        <v>225</v>
      </c>
      <c r="F231" t="s">
        <v>333</v>
      </c>
      <c r="G231">
        <v>156</v>
      </c>
      <c r="H231">
        <v>58</v>
      </c>
      <c r="I231">
        <v>16</v>
      </c>
      <c r="J231">
        <v>7</v>
      </c>
      <c r="K231">
        <v>1050</v>
      </c>
      <c r="L231" s="7">
        <v>0.2257142857142857</v>
      </c>
      <c r="M231" s="8">
        <f t="shared" si="38"/>
        <v>-0.30918304390230167</v>
      </c>
      <c r="N231">
        <f t="shared" si="38"/>
        <v>-0.22893802238432628</v>
      </c>
      <c r="O231">
        <f t="shared" si="38"/>
        <v>0.58343089495202272</v>
      </c>
      <c r="P231">
        <f t="shared" si="37"/>
        <v>-0.54027718444064099</v>
      </c>
      <c r="Q231">
        <f t="shared" si="37"/>
        <v>-0.12957131128909916</v>
      </c>
      <c r="R231" s="9">
        <f t="shared" si="37"/>
        <v>-0.31415819295852676</v>
      </c>
      <c r="S231">
        <f t="shared" si="30"/>
        <v>10.938401229629333</v>
      </c>
      <c r="T231">
        <f t="shared" si="31"/>
        <v>1.4596507361966731</v>
      </c>
      <c r="U231">
        <f t="shared" si="32"/>
        <v>2.3774544480809565</v>
      </c>
      <c r="V231" s="8">
        <f t="shared" si="33"/>
        <v>1.4596507361966731</v>
      </c>
      <c r="W231">
        <f t="shared" si="34"/>
        <v>2</v>
      </c>
      <c r="X231" t="str">
        <f t="shared" si="35"/>
        <v>027-007</v>
      </c>
      <c r="Y231" t="str">
        <f t="shared" si="36"/>
        <v>003-003</v>
      </c>
    </row>
    <row r="232" spans="1:25" x14ac:dyDescent="0.35">
      <c r="A232">
        <v>222</v>
      </c>
      <c r="B232" t="s">
        <v>332</v>
      </c>
      <c r="C232">
        <v>2</v>
      </c>
      <c r="D232">
        <v>45</v>
      </c>
      <c r="E232" t="s">
        <v>226</v>
      </c>
      <c r="F232" t="s">
        <v>333</v>
      </c>
      <c r="G232">
        <v>347</v>
      </c>
      <c r="H232">
        <v>96</v>
      </c>
      <c r="I232">
        <v>10</v>
      </c>
      <c r="J232">
        <v>21</v>
      </c>
      <c r="K232">
        <v>1959</v>
      </c>
      <c r="L232" s="7">
        <v>0.24196018376722817</v>
      </c>
      <c r="M232" s="8">
        <f t="shared" si="38"/>
        <v>1.2126672582098803</v>
      </c>
      <c r="N232">
        <f t="shared" si="38"/>
        <v>0.29939494351204282</v>
      </c>
      <c r="O232">
        <f t="shared" si="38"/>
        <v>8.8601253388129547E-2</v>
      </c>
      <c r="P232">
        <f t="shared" si="37"/>
        <v>0.4783345773073191</v>
      </c>
      <c r="Q232">
        <f t="shared" si="37"/>
        <v>1.4154993898583101</v>
      </c>
      <c r="R232" s="9">
        <f t="shared" si="37"/>
        <v>-0.14970211356919952</v>
      </c>
      <c r="S232">
        <f t="shared" si="30"/>
        <v>2.6688598380418456</v>
      </c>
      <c r="T232">
        <f t="shared" si="31"/>
        <v>3.3891391718787127</v>
      </c>
      <c r="U232">
        <f t="shared" si="32"/>
        <v>11.543536793072477</v>
      </c>
      <c r="V232" s="8">
        <f t="shared" si="33"/>
        <v>2.6688598380418456</v>
      </c>
      <c r="W232">
        <f t="shared" si="34"/>
        <v>1</v>
      </c>
      <c r="X232" t="str">
        <f t="shared" si="35"/>
        <v>027-008</v>
      </c>
      <c r="Y232" t="str">
        <f t="shared" si="36"/>
        <v>015-003</v>
      </c>
    </row>
    <row r="233" spans="1:25" x14ac:dyDescent="0.35">
      <c r="A233">
        <v>223</v>
      </c>
      <c r="B233" t="s">
        <v>332</v>
      </c>
      <c r="C233">
        <v>3</v>
      </c>
      <c r="D233">
        <v>45</v>
      </c>
      <c r="E233" t="s">
        <v>227</v>
      </c>
      <c r="F233" t="s">
        <v>333</v>
      </c>
      <c r="G233">
        <v>269</v>
      </c>
      <c r="H233">
        <v>47</v>
      </c>
      <c r="I233">
        <v>2</v>
      </c>
      <c r="J233">
        <v>24</v>
      </c>
      <c r="K233">
        <v>1144</v>
      </c>
      <c r="L233" s="7">
        <v>0.29895104895104896</v>
      </c>
      <c r="M233" s="8">
        <f t="shared" si="38"/>
        <v>0.59117865315883222</v>
      </c>
      <c r="N233">
        <f t="shared" si="38"/>
        <v>-0.3818765125122226</v>
      </c>
      <c r="O233">
        <f t="shared" si="38"/>
        <v>-0.57117160203039474</v>
      </c>
      <c r="P233">
        <f t="shared" si="37"/>
        <v>0.6966085262533106</v>
      </c>
      <c r="Q233">
        <f t="shared" si="37"/>
        <v>3.0204976838355716E-2</v>
      </c>
      <c r="R233" s="9">
        <f t="shared" si="37"/>
        <v>0.42721239239369674</v>
      </c>
      <c r="S233">
        <f t="shared" si="30"/>
        <v>9.0197284966969598</v>
      </c>
      <c r="T233">
        <f t="shared" si="31"/>
        <v>0.79838456770479782</v>
      </c>
      <c r="U233">
        <f t="shared" si="32"/>
        <v>5.8801753899792724</v>
      </c>
      <c r="V233" s="8">
        <f t="shared" si="33"/>
        <v>0.79838456770479782</v>
      </c>
      <c r="W233">
        <f t="shared" si="34"/>
        <v>2</v>
      </c>
      <c r="X233" t="str">
        <f t="shared" si="35"/>
        <v>027-009</v>
      </c>
      <c r="Y233" t="str">
        <f t="shared" si="36"/>
        <v>003-003</v>
      </c>
    </row>
    <row r="234" spans="1:25" x14ac:dyDescent="0.35">
      <c r="A234">
        <v>224</v>
      </c>
      <c r="B234" t="s">
        <v>332</v>
      </c>
      <c r="C234">
        <v>3</v>
      </c>
      <c r="D234">
        <v>45</v>
      </c>
      <c r="E234" t="s">
        <v>228</v>
      </c>
      <c r="F234" t="s">
        <v>333</v>
      </c>
      <c r="G234">
        <v>133</v>
      </c>
      <c r="H234">
        <v>5</v>
      </c>
      <c r="I234">
        <v>4</v>
      </c>
      <c r="J234">
        <v>4</v>
      </c>
      <c r="K234">
        <v>578</v>
      </c>
      <c r="L234" s="7">
        <v>0.25259515570934254</v>
      </c>
      <c r="M234" s="8">
        <f t="shared" si="38"/>
        <v>-0.49244250436607229</v>
      </c>
      <c r="N234">
        <f t="shared" si="38"/>
        <v>-0.96582347481873587</v>
      </c>
      <c r="O234">
        <f t="shared" si="38"/>
        <v>-0.40622838817576368</v>
      </c>
      <c r="P234">
        <f t="shared" si="37"/>
        <v>-0.75855113338663238</v>
      </c>
      <c r="Q234">
        <f t="shared" si="37"/>
        <v>-0.93185224741844708</v>
      </c>
      <c r="R234" s="9">
        <f t="shared" si="37"/>
        <v>-4.2045043192665082E-2</v>
      </c>
      <c r="S234">
        <f t="shared" si="30"/>
        <v>20.420866332902321</v>
      </c>
      <c r="T234">
        <f t="shared" si="31"/>
        <v>2.9577344608876581</v>
      </c>
      <c r="U234">
        <f t="shared" si="32"/>
        <v>1.0164159438038554</v>
      </c>
      <c r="V234" s="8">
        <f t="shared" si="33"/>
        <v>1.0164159438038554</v>
      </c>
      <c r="W234">
        <f t="shared" si="34"/>
        <v>3</v>
      </c>
      <c r="X234" t="str">
        <f t="shared" si="35"/>
        <v>027-010</v>
      </c>
      <c r="Y234" t="str">
        <f t="shared" si="36"/>
        <v>026-011</v>
      </c>
    </row>
    <row r="235" spans="1:25" x14ac:dyDescent="0.35">
      <c r="A235">
        <v>225</v>
      </c>
      <c r="B235" t="s">
        <v>332</v>
      </c>
      <c r="C235">
        <v>3</v>
      </c>
      <c r="D235">
        <v>45</v>
      </c>
      <c r="E235" t="s">
        <v>229</v>
      </c>
      <c r="F235" t="s">
        <v>333</v>
      </c>
      <c r="G235">
        <v>390</v>
      </c>
      <c r="H235">
        <v>66</v>
      </c>
      <c r="I235">
        <v>4</v>
      </c>
      <c r="J235">
        <v>16</v>
      </c>
      <c r="K235">
        <v>1898</v>
      </c>
      <c r="L235" s="7">
        <v>0.25079030558482612</v>
      </c>
      <c r="M235" s="8">
        <f t="shared" si="38"/>
        <v>1.5552827712508428</v>
      </c>
      <c r="N235">
        <f t="shared" si="38"/>
        <v>-0.11771002956403806</v>
      </c>
      <c r="O235">
        <f t="shared" si="38"/>
        <v>-0.40622838817576368</v>
      </c>
      <c r="P235">
        <f t="shared" si="37"/>
        <v>0.11454466239733337</v>
      </c>
      <c r="Q235">
        <f t="shared" si="37"/>
        <v>1.3118147773500681</v>
      </c>
      <c r="R235" s="9">
        <f t="shared" si="37"/>
        <v>-6.0315413620697526E-2</v>
      </c>
      <c r="S235">
        <f t="shared" si="30"/>
        <v>5.6243660971988554</v>
      </c>
      <c r="T235">
        <f t="shared" si="31"/>
        <v>3.447151479131882</v>
      </c>
      <c r="U235">
        <f t="shared" si="32"/>
        <v>11.154692798681097</v>
      </c>
      <c r="V235" s="8">
        <f t="shared" si="33"/>
        <v>3.447151479131882</v>
      </c>
      <c r="W235">
        <f t="shared" si="34"/>
        <v>2</v>
      </c>
      <c r="X235" t="str">
        <f t="shared" si="35"/>
        <v>027-011</v>
      </c>
      <c r="Y235" t="str">
        <f t="shared" si="36"/>
        <v>003-003</v>
      </c>
    </row>
    <row r="236" spans="1:25" x14ac:dyDescent="0.35">
      <c r="A236">
        <v>226</v>
      </c>
      <c r="B236" t="s">
        <v>332</v>
      </c>
      <c r="C236">
        <v>3</v>
      </c>
      <c r="D236">
        <v>43</v>
      </c>
      <c r="E236" t="s">
        <v>230</v>
      </c>
      <c r="F236" t="s">
        <v>333</v>
      </c>
      <c r="G236">
        <v>92</v>
      </c>
      <c r="H236">
        <v>23</v>
      </c>
      <c r="I236">
        <v>1</v>
      </c>
      <c r="J236">
        <v>5</v>
      </c>
      <c r="K236">
        <v>446</v>
      </c>
      <c r="L236" s="7">
        <v>0.27130044843049328</v>
      </c>
      <c r="M236" s="8">
        <f t="shared" si="38"/>
        <v>-0.81912241214931558</v>
      </c>
      <c r="N236">
        <f t="shared" si="38"/>
        <v>-0.71556049097308738</v>
      </c>
      <c r="O236">
        <f t="shared" si="38"/>
        <v>-0.65364320895771022</v>
      </c>
      <c r="P236">
        <f t="shared" si="37"/>
        <v>-0.68579315040463529</v>
      </c>
      <c r="Q236">
        <f t="shared" si="37"/>
        <v>-1.1562189498952986</v>
      </c>
      <c r="R236" s="9">
        <f t="shared" si="37"/>
        <v>0.14730731484413842</v>
      </c>
      <c r="S236">
        <f t="shared" si="30"/>
        <v>22.191441188222406</v>
      </c>
      <c r="T236">
        <f t="shared" si="31"/>
        <v>3.9244092816339076</v>
      </c>
      <c r="U236">
        <f t="shared" si="32"/>
        <v>1.0281000035626926</v>
      </c>
      <c r="V236" s="8">
        <f t="shared" si="33"/>
        <v>1.0281000035626926</v>
      </c>
      <c r="W236">
        <f t="shared" si="34"/>
        <v>3</v>
      </c>
      <c r="X236" t="str">
        <f t="shared" si="35"/>
        <v>027-012</v>
      </c>
      <c r="Y236" t="str">
        <f t="shared" si="36"/>
        <v>026-011</v>
      </c>
    </row>
    <row r="237" spans="1:25" x14ac:dyDescent="0.35">
      <c r="A237">
        <v>227</v>
      </c>
      <c r="B237" t="s">
        <v>332</v>
      </c>
      <c r="C237">
        <v>3</v>
      </c>
      <c r="D237">
        <v>43</v>
      </c>
      <c r="E237" t="s">
        <v>231</v>
      </c>
      <c r="F237" t="s">
        <v>333</v>
      </c>
      <c r="G237">
        <v>305</v>
      </c>
      <c r="H237">
        <v>90</v>
      </c>
      <c r="I237">
        <v>7</v>
      </c>
      <c r="J237">
        <v>13</v>
      </c>
      <c r="K237">
        <v>2376</v>
      </c>
      <c r="L237" s="7">
        <v>0.17466329966329966</v>
      </c>
      <c r="M237" s="8">
        <f t="shared" si="38"/>
        <v>0.87801954779777747</v>
      </c>
      <c r="N237">
        <f t="shared" si="38"/>
        <v>0.21597394889682664</v>
      </c>
      <c r="O237">
        <f t="shared" si="38"/>
        <v>-0.15881356739381705</v>
      </c>
      <c r="P237">
        <f t="shared" si="37"/>
        <v>-0.10372928654865808</v>
      </c>
      <c r="Q237">
        <f t="shared" si="37"/>
        <v>2.1242941999556368</v>
      </c>
      <c r="R237" s="9">
        <f t="shared" si="37"/>
        <v>-0.83094372168365482</v>
      </c>
      <c r="S237">
        <f t="shared" si="30"/>
        <v>5.6191796653922967</v>
      </c>
      <c r="T237">
        <f t="shared" si="31"/>
        <v>6.1565991773519455</v>
      </c>
      <c r="U237">
        <f t="shared" si="32"/>
        <v>12.025965462010234</v>
      </c>
      <c r="V237" s="8">
        <f t="shared" si="33"/>
        <v>5.6191796653922967</v>
      </c>
      <c r="W237">
        <f t="shared" si="34"/>
        <v>1</v>
      </c>
      <c r="X237" t="str">
        <f t="shared" si="35"/>
        <v>027-013</v>
      </c>
      <c r="Y237" t="str">
        <f t="shared" si="36"/>
        <v>015-003</v>
      </c>
    </row>
    <row r="238" spans="1:25" x14ac:dyDescent="0.35">
      <c r="A238">
        <v>228</v>
      </c>
      <c r="B238" t="s">
        <v>332</v>
      </c>
      <c r="C238">
        <v>7</v>
      </c>
      <c r="D238">
        <v>45</v>
      </c>
      <c r="E238" t="s">
        <v>232</v>
      </c>
      <c r="F238" t="s">
        <v>333</v>
      </c>
      <c r="G238">
        <v>461</v>
      </c>
      <c r="H238">
        <v>138</v>
      </c>
      <c r="I238">
        <v>12</v>
      </c>
      <c r="J238">
        <v>29</v>
      </c>
      <c r="K238">
        <v>2004</v>
      </c>
      <c r="L238" s="7">
        <v>0.31936127744510978</v>
      </c>
      <c r="M238" s="8">
        <f t="shared" si="38"/>
        <v>2.1209967578998739</v>
      </c>
      <c r="N238">
        <f t="shared" si="38"/>
        <v>0.88334190581855609</v>
      </c>
      <c r="O238">
        <f t="shared" si="38"/>
        <v>0.25354446724276059</v>
      </c>
      <c r="P238">
        <f t="shared" si="37"/>
        <v>1.0603984411632963</v>
      </c>
      <c r="Q238">
        <f t="shared" si="37"/>
        <v>1.4919880384299642</v>
      </c>
      <c r="R238" s="9">
        <f t="shared" si="37"/>
        <v>0.63382369492896218</v>
      </c>
      <c r="S238">
        <f t="shared" si="30"/>
        <v>2.0078230588137291</v>
      </c>
      <c r="T238">
        <f t="shared" si="31"/>
        <v>8.0227230918688548</v>
      </c>
      <c r="U238">
        <f t="shared" si="32"/>
        <v>21.112608270958965</v>
      </c>
      <c r="V238" s="8">
        <f t="shared" si="33"/>
        <v>2.0078230588137291</v>
      </c>
      <c r="W238">
        <f t="shared" si="34"/>
        <v>1</v>
      </c>
      <c r="X238" t="str">
        <f t="shared" si="35"/>
        <v>027-014</v>
      </c>
      <c r="Y238" t="str">
        <f t="shared" si="36"/>
        <v>015-003</v>
      </c>
    </row>
    <row r="239" spans="1:25" x14ac:dyDescent="0.35">
      <c r="A239">
        <v>229</v>
      </c>
      <c r="B239" t="s">
        <v>332</v>
      </c>
      <c r="C239">
        <v>7</v>
      </c>
      <c r="D239">
        <v>43</v>
      </c>
      <c r="E239" t="s">
        <v>233</v>
      </c>
      <c r="F239" t="s">
        <v>333</v>
      </c>
      <c r="G239">
        <v>349</v>
      </c>
      <c r="H239">
        <v>120</v>
      </c>
      <c r="I239">
        <v>4</v>
      </c>
      <c r="J239">
        <v>12</v>
      </c>
      <c r="K239">
        <v>1742</v>
      </c>
      <c r="L239" s="7">
        <v>0.27841561423650973</v>
      </c>
      <c r="M239" s="8">
        <f t="shared" si="38"/>
        <v>1.2286028634675996</v>
      </c>
      <c r="N239">
        <f t="shared" si="38"/>
        <v>0.63307892197290749</v>
      </c>
      <c r="O239">
        <f t="shared" si="38"/>
        <v>-0.40622838817576368</v>
      </c>
      <c r="P239">
        <f t="shared" si="37"/>
        <v>-0.17648726953065524</v>
      </c>
      <c r="Q239">
        <f t="shared" si="37"/>
        <v>1.0466541289683347</v>
      </c>
      <c r="R239" s="9">
        <f t="shared" si="37"/>
        <v>0.21933363612531465</v>
      </c>
      <c r="S239">
        <f t="shared" si="30"/>
        <v>4.5098899109641941</v>
      </c>
      <c r="T239">
        <f t="shared" si="31"/>
        <v>3.0640867719402975</v>
      </c>
      <c r="U239">
        <f t="shared" si="32"/>
        <v>9.7319867308487567</v>
      </c>
      <c r="V239" s="8">
        <f t="shared" si="33"/>
        <v>3.0640867719402975</v>
      </c>
      <c r="W239">
        <f t="shared" si="34"/>
        <v>2</v>
      </c>
      <c r="X239" t="str">
        <f t="shared" si="35"/>
        <v>027-015</v>
      </c>
      <c r="Y239" t="str">
        <f t="shared" si="36"/>
        <v>003-003</v>
      </c>
    </row>
    <row r="240" spans="1:25" x14ac:dyDescent="0.35">
      <c r="A240">
        <v>230</v>
      </c>
      <c r="B240" t="s">
        <v>332</v>
      </c>
      <c r="C240">
        <v>7</v>
      </c>
      <c r="D240">
        <v>43</v>
      </c>
      <c r="E240" t="s">
        <v>234</v>
      </c>
      <c r="F240" t="s">
        <v>333</v>
      </c>
      <c r="G240">
        <v>126</v>
      </c>
      <c r="H240">
        <v>41</v>
      </c>
      <c r="I240">
        <v>4</v>
      </c>
      <c r="J240">
        <v>7</v>
      </c>
      <c r="K240">
        <v>550</v>
      </c>
      <c r="L240" s="7">
        <v>0.32363636363636361</v>
      </c>
      <c r="M240" s="8">
        <f t="shared" si="38"/>
        <v>-0.54821712276808943</v>
      </c>
      <c r="N240">
        <f t="shared" si="38"/>
        <v>-0.46529750712743878</v>
      </c>
      <c r="O240">
        <f t="shared" si="38"/>
        <v>-0.40622838817576368</v>
      </c>
      <c r="P240">
        <f t="shared" si="37"/>
        <v>-0.54027718444064099</v>
      </c>
      <c r="Q240">
        <f t="shared" si="37"/>
        <v>-0.97944518430747618</v>
      </c>
      <c r="R240" s="9">
        <f t="shared" si="37"/>
        <v>0.6771000907166187</v>
      </c>
      <c r="S240">
        <f t="shared" si="30"/>
        <v>18.169986634846651</v>
      </c>
      <c r="T240">
        <f t="shared" si="31"/>
        <v>2.628935102807711</v>
      </c>
      <c r="U240">
        <f t="shared" si="32"/>
        <v>2.171875129248519</v>
      </c>
      <c r="V240" s="8">
        <f t="shared" si="33"/>
        <v>2.171875129248519</v>
      </c>
      <c r="W240">
        <f t="shared" si="34"/>
        <v>3</v>
      </c>
      <c r="X240" t="str">
        <f t="shared" si="35"/>
        <v>027-016</v>
      </c>
      <c r="Y240" t="str">
        <f t="shared" si="36"/>
        <v>026-011</v>
      </c>
    </row>
    <row r="241" spans="1:25" x14ac:dyDescent="0.35">
      <c r="A241">
        <v>231</v>
      </c>
      <c r="B241" t="s">
        <v>332</v>
      </c>
      <c r="C241">
        <v>7</v>
      </c>
      <c r="D241">
        <v>43</v>
      </c>
      <c r="E241" t="s">
        <v>235</v>
      </c>
      <c r="F241" t="s">
        <v>333</v>
      </c>
      <c r="G241">
        <v>252</v>
      </c>
      <c r="H241">
        <v>75</v>
      </c>
      <c r="I241">
        <v>3</v>
      </c>
      <c r="J241">
        <v>9</v>
      </c>
      <c r="K241">
        <v>1003</v>
      </c>
      <c r="L241" s="7">
        <v>0.33798604187437686</v>
      </c>
      <c r="M241" s="8">
        <f t="shared" si="38"/>
        <v>0.45572600846821915</v>
      </c>
      <c r="N241">
        <f t="shared" si="38"/>
        <v>7.4214623587862041E-3</v>
      </c>
      <c r="O241">
        <f t="shared" si="38"/>
        <v>-0.48869999510307921</v>
      </c>
      <c r="P241">
        <f t="shared" si="37"/>
        <v>-0.39476121847664669</v>
      </c>
      <c r="Q241">
        <f t="shared" si="37"/>
        <v>-0.20945945535282659</v>
      </c>
      <c r="R241" s="9">
        <f t="shared" si="37"/>
        <v>0.82236087075054154</v>
      </c>
      <c r="S241">
        <f t="shared" si="30"/>
        <v>10.664372431706427</v>
      </c>
      <c r="T241">
        <f t="shared" si="31"/>
        <v>1.0976514813176088</v>
      </c>
      <c r="U241">
        <f t="shared" si="32"/>
        <v>4.6233230307188187</v>
      </c>
      <c r="V241" s="8">
        <f t="shared" si="33"/>
        <v>1.0976514813176088</v>
      </c>
      <c r="W241">
        <f t="shared" si="34"/>
        <v>2</v>
      </c>
      <c r="X241" t="str">
        <f t="shared" si="35"/>
        <v>027-017</v>
      </c>
      <c r="Y241" t="str">
        <f t="shared" si="36"/>
        <v>003-003</v>
      </c>
    </row>
    <row r="242" spans="1:25" x14ac:dyDescent="0.35">
      <c r="A242">
        <v>232</v>
      </c>
      <c r="B242" t="s">
        <v>332</v>
      </c>
      <c r="C242">
        <v>7</v>
      </c>
      <c r="D242">
        <v>43</v>
      </c>
      <c r="E242" t="s">
        <v>236</v>
      </c>
      <c r="F242" t="s">
        <v>333</v>
      </c>
      <c r="G242">
        <v>351</v>
      </c>
      <c r="H242">
        <v>126</v>
      </c>
      <c r="I242">
        <v>18</v>
      </c>
      <c r="J242">
        <v>21</v>
      </c>
      <c r="K242">
        <v>1718</v>
      </c>
      <c r="L242" s="7">
        <v>0.30034924330616997</v>
      </c>
      <c r="M242" s="8">
        <f t="shared" si="38"/>
        <v>1.2445384687253187</v>
      </c>
      <c r="N242">
        <f t="shared" si="38"/>
        <v>0.71649991658812373</v>
      </c>
      <c r="O242">
        <f t="shared" si="38"/>
        <v>0.74837410880665378</v>
      </c>
      <c r="P242">
        <f t="shared" si="37"/>
        <v>0.4783345773073191</v>
      </c>
      <c r="Q242">
        <f t="shared" si="37"/>
        <v>1.0058601830634526</v>
      </c>
      <c r="R242" s="9">
        <f t="shared" si="37"/>
        <v>0.44136621516903063</v>
      </c>
      <c r="S242">
        <f t="shared" si="30"/>
        <v>1.3006282249502015</v>
      </c>
      <c r="T242">
        <f t="shared" si="31"/>
        <v>3.6732844190688185</v>
      </c>
      <c r="U242">
        <f t="shared" si="32"/>
        <v>13.297320107613338</v>
      </c>
      <c r="V242" s="8">
        <f t="shared" si="33"/>
        <v>1.3006282249502015</v>
      </c>
      <c r="W242">
        <f t="shared" si="34"/>
        <v>1</v>
      </c>
      <c r="X242" t="str">
        <f t="shared" si="35"/>
        <v>027-018</v>
      </c>
      <c r="Y242" t="str">
        <f t="shared" si="36"/>
        <v>015-003</v>
      </c>
    </row>
    <row r="243" spans="1:25" x14ac:dyDescent="0.35">
      <c r="A243">
        <v>233</v>
      </c>
      <c r="B243" t="s">
        <v>332</v>
      </c>
      <c r="C243">
        <v>7</v>
      </c>
      <c r="D243">
        <v>43</v>
      </c>
      <c r="E243" t="s">
        <v>237</v>
      </c>
      <c r="F243" t="s">
        <v>333</v>
      </c>
      <c r="G243">
        <v>83</v>
      </c>
      <c r="H243">
        <v>59</v>
      </c>
      <c r="I243">
        <v>2</v>
      </c>
      <c r="J243">
        <v>3</v>
      </c>
      <c r="K243">
        <v>672</v>
      </c>
      <c r="L243" s="7">
        <v>0.21875</v>
      </c>
      <c r="M243" s="8">
        <f t="shared" si="38"/>
        <v>-0.89083263580905192</v>
      </c>
      <c r="N243">
        <f t="shared" si="38"/>
        <v>-0.21503452328179026</v>
      </c>
      <c r="O243">
        <f t="shared" si="38"/>
        <v>-0.57117160203039474</v>
      </c>
      <c r="P243">
        <f t="shared" si="37"/>
        <v>-0.83130911636862959</v>
      </c>
      <c r="Q243">
        <f t="shared" si="37"/>
        <v>-0.77207595929099215</v>
      </c>
      <c r="R243" s="9">
        <f t="shared" si="37"/>
        <v>-0.38465716571990555</v>
      </c>
      <c r="S243">
        <f t="shared" si="30"/>
        <v>19.182326514425011</v>
      </c>
      <c r="T243">
        <f t="shared" si="31"/>
        <v>3.691512458773818</v>
      </c>
      <c r="U243">
        <f t="shared" si="32"/>
        <v>0.17071904766181456</v>
      </c>
      <c r="V243" s="8">
        <f t="shared" si="33"/>
        <v>0.17071904766181456</v>
      </c>
      <c r="W243">
        <f t="shared" si="34"/>
        <v>3</v>
      </c>
      <c r="X243" t="str">
        <f t="shared" si="35"/>
        <v>027-019</v>
      </c>
      <c r="Y243" t="str">
        <f t="shared" si="36"/>
        <v>026-011</v>
      </c>
    </row>
    <row r="244" spans="1:25" x14ac:dyDescent="0.35">
      <c r="A244">
        <v>234</v>
      </c>
      <c r="B244" t="s">
        <v>332</v>
      </c>
      <c r="C244">
        <v>3</v>
      </c>
      <c r="D244">
        <v>43</v>
      </c>
      <c r="E244" t="s">
        <v>238</v>
      </c>
      <c r="F244" t="s">
        <v>333</v>
      </c>
      <c r="G244">
        <v>283</v>
      </c>
      <c r="H244">
        <v>242</v>
      </c>
      <c r="I244">
        <v>27</v>
      </c>
      <c r="J244">
        <v>16</v>
      </c>
      <c r="K244">
        <v>2006</v>
      </c>
      <c r="L244" s="7">
        <v>0.28315054835493519</v>
      </c>
      <c r="M244" s="8">
        <f t="shared" si="38"/>
        <v>0.7027278899628665</v>
      </c>
      <c r="N244">
        <f t="shared" si="38"/>
        <v>2.3293058124823034</v>
      </c>
      <c r="O244">
        <f t="shared" si="38"/>
        <v>1.4906185711524935</v>
      </c>
      <c r="P244">
        <f t="shared" si="37"/>
        <v>0.11454466239733337</v>
      </c>
      <c r="Q244">
        <f t="shared" si="37"/>
        <v>1.4953875339220377</v>
      </c>
      <c r="R244" s="9">
        <f t="shared" si="37"/>
        <v>0.26726504002465001</v>
      </c>
      <c r="S244">
        <f t="shared" si="30"/>
        <v>2.0277952502579768</v>
      </c>
      <c r="T244">
        <f t="shared" si="31"/>
        <v>11.662937892027122</v>
      </c>
      <c r="U244">
        <f t="shared" si="32"/>
        <v>20.972481425089711</v>
      </c>
      <c r="V244" s="8">
        <f t="shared" si="33"/>
        <v>2.0277952502579768</v>
      </c>
      <c r="W244">
        <f t="shared" si="34"/>
        <v>1</v>
      </c>
      <c r="X244" t="str">
        <f t="shared" si="35"/>
        <v>027-020</v>
      </c>
      <c r="Y244" t="str">
        <f t="shared" si="36"/>
        <v>015-003</v>
      </c>
    </row>
    <row r="245" spans="1:25" x14ac:dyDescent="0.35">
      <c r="A245">
        <v>235</v>
      </c>
      <c r="B245" t="s">
        <v>332</v>
      </c>
      <c r="C245">
        <v>7</v>
      </c>
      <c r="D245">
        <v>43</v>
      </c>
      <c r="E245" t="s">
        <v>239</v>
      </c>
      <c r="F245" t="s">
        <v>333</v>
      </c>
      <c r="G245">
        <v>360</v>
      </c>
      <c r="H245">
        <v>208</v>
      </c>
      <c r="I245">
        <v>12</v>
      </c>
      <c r="J245">
        <v>8</v>
      </c>
      <c r="K245">
        <v>2071</v>
      </c>
      <c r="L245" s="7">
        <v>0.28392081120231771</v>
      </c>
      <c r="M245" s="8">
        <f t="shared" si="38"/>
        <v>1.3162486923850552</v>
      </c>
      <c r="N245">
        <f t="shared" si="38"/>
        <v>1.8565868429960783</v>
      </c>
      <c r="O245">
        <f t="shared" si="38"/>
        <v>0.25354446724276059</v>
      </c>
      <c r="P245">
        <f t="shared" si="37"/>
        <v>-0.46751920145864384</v>
      </c>
      <c r="Q245">
        <f t="shared" si="37"/>
        <v>1.6058711374144268</v>
      </c>
      <c r="R245" s="9">
        <f t="shared" si="37"/>
        <v>0.27506235646520505</v>
      </c>
      <c r="S245">
        <f t="shared" si="30"/>
        <v>2.9998692028576701</v>
      </c>
      <c r="T245">
        <f t="shared" si="31"/>
        <v>8.7257370583907985</v>
      </c>
      <c r="U245">
        <f t="shared" si="32"/>
        <v>17.071338433686496</v>
      </c>
      <c r="V245" s="8">
        <f t="shared" si="33"/>
        <v>2.9998692028576701</v>
      </c>
      <c r="W245">
        <f t="shared" si="34"/>
        <v>1</v>
      </c>
      <c r="X245" t="str">
        <f t="shared" si="35"/>
        <v>027-021</v>
      </c>
      <c r="Y245" t="str">
        <f t="shared" si="36"/>
        <v>015-003</v>
      </c>
    </row>
    <row r="246" spans="1:25" x14ac:dyDescent="0.35">
      <c r="A246">
        <v>236</v>
      </c>
      <c r="B246" t="s">
        <v>332</v>
      </c>
      <c r="C246">
        <v>7</v>
      </c>
      <c r="D246">
        <v>43</v>
      </c>
      <c r="E246" t="s">
        <v>240</v>
      </c>
      <c r="F246" t="s">
        <v>333</v>
      </c>
      <c r="G246">
        <v>376</v>
      </c>
      <c r="H246">
        <v>290</v>
      </c>
      <c r="I246">
        <v>58</v>
      </c>
      <c r="J246">
        <v>9</v>
      </c>
      <c r="K246">
        <v>2378</v>
      </c>
      <c r="L246" s="7">
        <v>0.30824222035323801</v>
      </c>
      <c r="M246" s="8">
        <f t="shared" si="38"/>
        <v>1.4437335344468085</v>
      </c>
      <c r="N246">
        <f t="shared" si="38"/>
        <v>2.9966737694040328</v>
      </c>
      <c r="O246">
        <f t="shared" si="38"/>
        <v>4.0472383858992753</v>
      </c>
      <c r="P246">
        <f t="shared" si="37"/>
        <v>-0.39476121847664669</v>
      </c>
      <c r="Q246">
        <f t="shared" si="37"/>
        <v>2.1276936954477104</v>
      </c>
      <c r="R246" s="9">
        <f t="shared" si="37"/>
        <v>0.52126626474712434</v>
      </c>
      <c r="S246">
        <f t="shared" si="30"/>
        <v>13.614390738354812</v>
      </c>
      <c r="T246">
        <f t="shared" si="31"/>
        <v>33.528918946485135</v>
      </c>
      <c r="U246">
        <f t="shared" si="32"/>
        <v>48.638534427685173</v>
      </c>
      <c r="V246" s="8">
        <f t="shared" si="33"/>
        <v>13.614390738354812</v>
      </c>
      <c r="W246">
        <f t="shared" si="34"/>
        <v>1</v>
      </c>
      <c r="X246" t="str">
        <f t="shared" si="35"/>
        <v>027-022</v>
      </c>
      <c r="Y246" t="str">
        <f t="shared" si="36"/>
        <v>015-003</v>
      </c>
    </row>
    <row r="247" spans="1:25" x14ac:dyDescent="0.35">
      <c r="A247">
        <v>237</v>
      </c>
      <c r="B247" t="s">
        <v>332</v>
      </c>
      <c r="C247">
        <v>7</v>
      </c>
      <c r="D247">
        <v>43</v>
      </c>
      <c r="E247" t="s">
        <v>241</v>
      </c>
      <c r="F247" t="s">
        <v>333</v>
      </c>
      <c r="G247">
        <v>124</v>
      </c>
      <c r="H247">
        <v>57</v>
      </c>
      <c r="I247">
        <v>2</v>
      </c>
      <c r="J247">
        <v>5</v>
      </c>
      <c r="K247">
        <v>531</v>
      </c>
      <c r="L247" s="7">
        <v>0.35404896421845572</v>
      </c>
      <c r="M247" s="8">
        <f t="shared" si="38"/>
        <v>-0.56415272802580863</v>
      </c>
      <c r="N247">
        <f t="shared" si="38"/>
        <v>-0.24284152148686233</v>
      </c>
      <c r="O247">
        <f t="shared" si="38"/>
        <v>-0.57117160203039474</v>
      </c>
      <c r="P247">
        <f t="shared" si="37"/>
        <v>-0.68579315040463529</v>
      </c>
      <c r="Q247">
        <f t="shared" si="37"/>
        <v>-1.0117403914821745</v>
      </c>
      <c r="R247" s="9">
        <f t="shared" si="37"/>
        <v>0.98496469995307523</v>
      </c>
      <c r="S247">
        <f t="shared" si="30"/>
        <v>18.974543572491942</v>
      </c>
      <c r="T247">
        <f t="shared" si="31"/>
        <v>3.4900628233118041</v>
      </c>
      <c r="U247">
        <f t="shared" si="32"/>
        <v>3.0719072918220807</v>
      </c>
      <c r="V247" s="8">
        <f t="shared" si="33"/>
        <v>3.0719072918220807</v>
      </c>
      <c r="W247">
        <f t="shared" si="34"/>
        <v>3</v>
      </c>
      <c r="X247" t="str">
        <f t="shared" si="35"/>
        <v>027-023</v>
      </c>
      <c r="Y247" t="str">
        <f t="shared" si="36"/>
        <v>026-011</v>
      </c>
    </row>
    <row r="248" spans="1:25" x14ac:dyDescent="0.35">
      <c r="A248">
        <v>238</v>
      </c>
      <c r="B248" t="s">
        <v>332</v>
      </c>
      <c r="C248">
        <v>7</v>
      </c>
      <c r="D248">
        <v>43</v>
      </c>
      <c r="E248" t="s">
        <v>242</v>
      </c>
      <c r="F248" t="s">
        <v>333</v>
      </c>
      <c r="G248">
        <v>55</v>
      </c>
      <c r="H248">
        <v>81</v>
      </c>
      <c r="I248">
        <v>0</v>
      </c>
      <c r="J248">
        <v>8</v>
      </c>
      <c r="K248">
        <v>561</v>
      </c>
      <c r="L248" s="7">
        <v>0.25668449197860965</v>
      </c>
      <c r="M248" s="8">
        <f t="shared" si="38"/>
        <v>-1.1139311094171205</v>
      </c>
      <c r="N248">
        <f t="shared" si="38"/>
        <v>9.0842456974002381E-2</v>
      </c>
      <c r="O248">
        <f t="shared" si="38"/>
        <v>-0.73611481588502581</v>
      </c>
      <c r="P248">
        <f t="shared" si="37"/>
        <v>-0.46751920145864384</v>
      </c>
      <c r="Q248">
        <f t="shared" si="37"/>
        <v>-0.96074795910107191</v>
      </c>
      <c r="R248" s="9">
        <f t="shared" si="37"/>
        <v>-6.4898075544940969E-4</v>
      </c>
      <c r="S248">
        <f t="shared" si="30"/>
        <v>19.275468706143599</v>
      </c>
      <c r="T248">
        <f t="shared" si="31"/>
        <v>4.1642662587235524</v>
      </c>
      <c r="U248">
        <f t="shared" si="32"/>
        <v>0.91728658337990943</v>
      </c>
      <c r="V248" s="8">
        <f t="shared" si="33"/>
        <v>0.91728658337990943</v>
      </c>
      <c r="W248">
        <f t="shared" si="34"/>
        <v>3</v>
      </c>
      <c r="X248" t="str">
        <f t="shared" si="35"/>
        <v>027-024</v>
      </c>
      <c r="Y248" t="str">
        <f t="shared" si="36"/>
        <v>026-011</v>
      </c>
    </row>
    <row r="249" spans="1:25" x14ac:dyDescent="0.35">
      <c r="A249">
        <v>239</v>
      </c>
      <c r="B249" t="s">
        <v>332</v>
      </c>
      <c r="C249">
        <v>7</v>
      </c>
      <c r="D249">
        <v>43</v>
      </c>
      <c r="E249" t="s">
        <v>243</v>
      </c>
      <c r="F249" t="s">
        <v>333</v>
      </c>
      <c r="G249">
        <v>182</v>
      </c>
      <c r="H249">
        <v>163</v>
      </c>
      <c r="I249">
        <v>4</v>
      </c>
      <c r="J249">
        <v>20</v>
      </c>
      <c r="K249">
        <v>1143</v>
      </c>
      <c r="L249" s="7">
        <v>0.32283464566929132</v>
      </c>
      <c r="M249" s="8">
        <f t="shared" si="38"/>
        <v>-0.10202017555195228</v>
      </c>
      <c r="N249">
        <f t="shared" si="38"/>
        <v>1.2309293833819568</v>
      </c>
      <c r="O249">
        <f t="shared" si="38"/>
        <v>-0.40622838817576368</v>
      </c>
      <c r="P249">
        <f t="shared" si="37"/>
        <v>0.40557659432532195</v>
      </c>
      <c r="Q249">
        <f t="shared" si="37"/>
        <v>2.8505229092318961E-2</v>
      </c>
      <c r="R249" s="9">
        <f t="shared" si="37"/>
        <v>0.66898435631947906</v>
      </c>
      <c r="S249">
        <f t="shared" si="30"/>
        <v>7.0438284331535419</v>
      </c>
      <c r="T249">
        <f t="shared" si="31"/>
        <v>3.1508656446110721</v>
      </c>
      <c r="U249">
        <f t="shared" si="32"/>
        <v>6.9426570076409906</v>
      </c>
      <c r="V249" s="8">
        <f t="shared" si="33"/>
        <v>3.1508656446110721</v>
      </c>
      <c r="W249">
        <f t="shared" si="34"/>
        <v>2</v>
      </c>
      <c r="X249" t="str">
        <f t="shared" si="35"/>
        <v>027-025</v>
      </c>
      <c r="Y249" t="str">
        <f t="shared" si="36"/>
        <v>003-003</v>
      </c>
    </row>
    <row r="250" spans="1:25" x14ac:dyDescent="0.35">
      <c r="A250">
        <v>240</v>
      </c>
      <c r="B250" t="s">
        <v>332</v>
      </c>
      <c r="C250">
        <v>7</v>
      </c>
      <c r="D250">
        <v>43</v>
      </c>
      <c r="E250" t="s">
        <v>244</v>
      </c>
      <c r="F250" t="s">
        <v>333</v>
      </c>
      <c r="G250">
        <v>125</v>
      </c>
      <c r="H250">
        <v>139</v>
      </c>
      <c r="I250">
        <v>4</v>
      </c>
      <c r="J250">
        <v>67</v>
      </c>
      <c r="K250">
        <v>779</v>
      </c>
      <c r="L250" s="7">
        <v>0.43003851091142492</v>
      </c>
      <c r="M250" s="8">
        <f t="shared" si="38"/>
        <v>-0.55618492539694897</v>
      </c>
      <c r="N250">
        <f t="shared" si="38"/>
        <v>0.89724540492109206</v>
      </c>
      <c r="O250">
        <f t="shared" si="38"/>
        <v>-0.40622838817576368</v>
      </c>
      <c r="P250">
        <f t="shared" si="37"/>
        <v>3.8252017944791881</v>
      </c>
      <c r="Q250">
        <f t="shared" si="37"/>
        <v>-0.59020295046505955</v>
      </c>
      <c r="R250" s="9">
        <f t="shared" si="37"/>
        <v>1.7542015179469246</v>
      </c>
      <c r="S250">
        <f t="shared" si="30"/>
        <v>20.939511657914451</v>
      </c>
      <c r="T250">
        <f t="shared" si="31"/>
        <v>19.099382567662346</v>
      </c>
      <c r="U250">
        <f t="shared" si="32"/>
        <v>28.25052577957188</v>
      </c>
      <c r="V250" s="8">
        <f t="shared" si="33"/>
        <v>19.099382567662346</v>
      </c>
      <c r="W250">
        <f t="shared" si="34"/>
        <v>2</v>
      </c>
      <c r="X250" t="str">
        <f t="shared" si="35"/>
        <v>027-026</v>
      </c>
      <c r="Y250" t="str">
        <f t="shared" si="36"/>
        <v>003-003</v>
      </c>
    </row>
    <row r="251" spans="1:25" x14ac:dyDescent="0.35">
      <c r="A251">
        <v>241</v>
      </c>
      <c r="B251" t="s">
        <v>332</v>
      </c>
      <c r="C251">
        <v>7</v>
      </c>
      <c r="D251">
        <v>43</v>
      </c>
      <c r="E251" t="s">
        <v>245</v>
      </c>
      <c r="F251" t="s">
        <v>333</v>
      </c>
      <c r="G251">
        <v>178</v>
      </c>
      <c r="H251">
        <v>175</v>
      </c>
      <c r="I251">
        <v>9</v>
      </c>
      <c r="J251">
        <v>141</v>
      </c>
      <c r="K251">
        <v>1447</v>
      </c>
      <c r="L251" s="7">
        <v>0.34761575673807876</v>
      </c>
      <c r="M251" s="8">
        <f t="shared" si="38"/>
        <v>-0.13389138606739065</v>
      </c>
      <c r="N251">
        <f t="shared" si="38"/>
        <v>1.3977713726123893</v>
      </c>
      <c r="O251">
        <f t="shared" si="38"/>
        <v>6.1296464608140118E-3</v>
      </c>
      <c r="P251">
        <f t="shared" si="37"/>
        <v>9.209292535146977</v>
      </c>
      <c r="Q251">
        <f t="shared" si="37"/>
        <v>0.5452285438874922</v>
      </c>
      <c r="R251" s="9">
        <f t="shared" si="37"/>
        <v>0.91984179467119298</v>
      </c>
      <c r="S251">
        <f t="shared" si="30"/>
        <v>72.220438116882079</v>
      </c>
      <c r="T251">
        <f t="shared" si="31"/>
        <v>86.779089281704842</v>
      </c>
      <c r="U251">
        <f t="shared" si="32"/>
        <v>106.32564794299392</v>
      </c>
      <c r="V251" s="8">
        <f t="shared" si="33"/>
        <v>72.220438116882079</v>
      </c>
      <c r="W251">
        <f t="shared" si="34"/>
        <v>1</v>
      </c>
      <c r="X251" t="str">
        <f t="shared" si="35"/>
        <v>027-027</v>
      </c>
      <c r="Y251" t="str">
        <f t="shared" si="36"/>
        <v>015-003</v>
      </c>
    </row>
    <row r="252" spans="1:25" x14ac:dyDescent="0.35">
      <c r="A252">
        <v>242</v>
      </c>
      <c r="B252" t="s">
        <v>332</v>
      </c>
      <c r="C252">
        <v>7</v>
      </c>
      <c r="D252">
        <v>43</v>
      </c>
      <c r="E252" t="s">
        <v>246</v>
      </c>
      <c r="F252" t="s">
        <v>333</v>
      </c>
      <c r="G252">
        <v>147</v>
      </c>
      <c r="H252">
        <v>151</v>
      </c>
      <c r="I252">
        <v>9</v>
      </c>
      <c r="J252">
        <v>15</v>
      </c>
      <c r="K252">
        <v>1157</v>
      </c>
      <c r="L252" s="7">
        <v>0.27830596369922211</v>
      </c>
      <c r="M252" s="8">
        <f t="shared" si="38"/>
        <v>-0.38089326756203801</v>
      </c>
      <c r="N252">
        <f t="shared" si="38"/>
        <v>1.0640873941515245</v>
      </c>
      <c r="O252">
        <f t="shared" si="38"/>
        <v>6.1296464608140118E-3</v>
      </c>
      <c r="P252">
        <f t="shared" si="37"/>
        <v>4.1786679415336217E-2</v>
      </c>
      <c r="Q252">
        <f t="shared" si="37"/>
        <v>5.2301697536833516E-2</v>
      </c>
      <c r="R252" s="9">
        <f t="shared" si="37"/>
        <v>0.21822365147525158</v>
      </c>
      <c r="S252">
        <f t="shared" si="30"/>
        <v>7.1546086055213873</v>
      </c>
      <c r="T252">
        <f t="shared" si="31"/>
        <v>2.4940511628864201</v>
      </c>
      <c r="U252">
        <f t="shared" si="32"/>
        <v>4.7830369048413228</v>
      </c>
      <c r="V252" s="8">
        <f t="shared" si="33"/>
        <v>2.4940511628864201</v>
      </c>
      <c r="W252">
        <f t="shared" si="34"/>
        <v>2</v>
      </c>
      <c r="X252" t="str">
        <f t="shared" si="35"/>
        <v>027-028</v>
      </c>
      <c r="Y252" t="str">
        <f t="shared" si="36"/>
        <v>003-003</v>
      </c>
    </row>
    <row r="253" spans="1:25" x14ac:dyDescent="0.35">
      <c r="A253">
        <v>243</v>
      </c>
      <c r="B253" t="s">
        <v>332</v>
      </c>
      <c r="C253">
        <v>7</v>
      </c>
      <c r="D253">
        <v>43</v>
      </c>
      <c r="E253" t="s">
        <v>247</v>
      </c>
      <c r="F253" t="s">
        <v>333</v>
      </c>
      <c r="G253">
        <v>95</v>
      </c>
      <c r="H253">
        <v>75</v>
      </c>
      <c r="I253">
        <v>3</v>
      </c>
      <c r="J253">
        <v>8</v>
      </c>
      <c r="K253">
        <v>800</v>
      </c>
      <c r="L253" s="7">
        <v>0.22625000000000001</v>
      </c>
      <c r="M253" s="8">
        <f t="shared" si="38"/>
        <v>-0.79521900426273673</v>
      </c>
      <c r="N253">
        <f t="shared" si="38"/>
        <v>7.4214623587862041E-3</v>
      </c>
      <c r="O253">
        <f t="shared" si="38"/>
        <v>-0.48869999510307921</v>
      </c>
      <c r="P253">
        <f t="shared" si="37"/>
        <v>-0.46751920145864384</v>
      </c>
      <c r="Q253">
        <f t="shared" si="37"/>
        <v>-0.55450824779828767</v>
      </c>
      <c r="R253" s="9">
        <f t="shared" si="37"/>
        <v>-0.30873519505380509</v>
      </c>
      <c r="S253">
        <f t="shared" si="30"/>
        <v>15.57834657012563</v>
      </c>
      <c r="T253">
        <f t="shared" si="31"/>
        <v>2.5512710798736702</v>
      </c>
      <c r="U253">
        <f t="shared" si="32"/>
        <v>0.42727039730131577</v>
      </c>
      <c r="V253" s="8">
        <f t="shared" si="33"/>
        <v>0.42727039730131577</v>
      </c>
      <c r="W253">
        <f t="shared" si="34"/>
        <v>3</v>
      </c>
      <c r="X253" t="str">
        <f t="shared" si="35"/>
        <v>027-029</v>
      </c>
      <c r="Y253" t="str">
        <f t="shared" si="36"/>
        <v>026-011</v>
      </c>
    </row>
    <row r="254" spans="1:25" x14ac:dyDescent="0.35">
      <c r="A254">
        <v>244</v>
      </c>
      <c r="B254" t="s">
        <v>332</v>
      </c>
      <c r="C254">
        <v>7</v>
      </c>
      <c r="D254">
        <v>43</v>
      </c>
      <c r="E254" t="s">
        <v>248</v>
      </c>
      <c r="F254" t="s">
        <v>333</v>
      </c>
      <c r="G254">
        <v>170</v>
      </c>
      <c r="H254">
        <v>159</v>
      </c>
      <c r="I254">
        <v>6</v>
      </c>
      <c r="J254">
        <v>11</v>
      </c>
      <c r="K254">
        <v>1207</v>
      </c>
      <c r="L254" s="7">
        <v>0.28666114333057169</v>
      </c>
      <c r="M254" s="8">
        <f t="shared" si="38"/>
        <v>-0.19763380709826739</v>
      </c>
      <c r="N254">
        <f t="shared" si="38"/>
        <v>1.1753153869718127</v>
      </c>
      <c r="O254">
        <f t="shared" si="38"/>
        <v>-0.24128517432113258</v>
      </c>
      <c r="P254">
        <f t="shared" si="37"/>
        <v>-0.24924525251265239</v>
      </c>
      <c r="Q254">
        <f t="shared" si="37"/>
        <v>0.13728908483867122</v>
      </c>
      <c r="R254" s="9">
        <f t="shared" si="37"/>
        <v>0.30280254519276112</v>
      </c>
      <c r="S254">
        <f t="shared" si="30"/>
        <v>7.5150298027663442</v>
      </c>
      <c r="T254">
        <f t="shared" si="31"/>
        <v>2.8044055556955341</v>
      </c>
      <c r="U254">
        <f t="shared" si="32"/>
        <v>5.0327323760088714</v>
      </c>
      <c r="V254" s="8">
        <f t="shared" si="33"/>
        <v>2.8044055556955341</v>
      </c>
      <c r="W254">
        <f t="shared" si="34"/>
        <v>2</v>
      </c>
      <c r="X254" t="str">
        <f t="shared" si="35"/>
        <v>027-030</v>
      </c>
      <c r="Y254" t="str">
        <f t="shared" si="36"/>
        <v>003-003</v>
      </c>
    </row>
    <row r="255" spans="1:25" x14ac:dyDescent="0.35">
      <c r="A255">
        <v>245</v>
      </c>
      <c r="B255" t="s">
        <v>332</v>
      </c>
      <c r="C255">
        <v>7</v>
      </c>
      <c r="D255">
        <v>43</v>
      </c>
      <c r="E255" t="s">
        <v>249</v>
      </c>
      <c r="F255" t="s">
        <v>333</v>
      </c>
      <c r="G255">
        <v>334</v>
      </c>
      <c r="H255">
        <v>194</v>
      </c>
      <c r="I255">
        <v>4</v>
      </c>
      <c r="J255">
        <v>15</v>
      </c>
      <c r="K255">
        <v>1935</v>
      </c>
      <c r="L255" s="7">
        <v>0.28268733850129196</v>
      </c>
      <c r="M255" s="8">
        <f t="shared" si="38"/>
        <v>1.1090858240347057</v>
      </c>
      <c r="N255">
        <f t="shared" si="38"/>
        <v>1.6619378555605737</v>
      </c>
      <c r="O255">
        <f t="shared" si="38"/>
        <v>-0.40622838817576368</v>
      </c>
      <c r="P255">
        <f t="shared" si="37"/>
        <v>4.1786679415336217E-2</v>
      </c>
      <c r="Q255">
        <f t="shared" si="37"/>
        <v>1.3747054439534281</v>
      </c>
      <c r="R255" s="9">
        <f t="shared" si="37"/>
        <v>0.26257599936857667</v>
      </c>
      <c r="S255">
        <f t="shared" si="30"/>
        <v>3.2263122710053422</v>
      </c>
      <c r="T255">
        <f t="shared" si="31"/>
        <v>6.6363730084358146</v>
      </c>
      <c r="U255">
        <f t="shared" si="32"/>
        <v>14.045512565116004</v>
      </c>
      <c r="V255" s="8">
        <f t="shared" si="33"/>
        <v>3.2263122710053422</v>
      </c>
      <c r="W255">
        <f t="shared" si="34"/>
        <v>1</v>
      </c>
      <c r="X255" t="str">
        <f t="shared" si="35"/>
        <v>027-031</v>
      </c>
      <c r="Y255" t="str">
        <f t="shared" si="36"/>
        <v>015-003</v>
      </c>
    </row>
    <row r="256" spans="1:25" x14ac:dyDescent="0.35">
      <c r="A256">
        <v>246</v>
      </c>
      <c r="B256" t="s">
        <v>332</v>
      </c>
      <c r="C256">
        <v>3</v>
      </c>
      <c r="D256">
        <v>43</v>
      </c>
      <c r="E256" t="s">
        <v>250</v>
      </c>
      <c r="F256" t="s">
        <v>333</v>
      </c>
      <c r="G256">
        <v>413</v>
      </c>
      <c r="H256">
        <v>190</v>
      </c>
      <c r="I256">
        <v>12</v>
      </c>
      <c r="J256">
        <v>22</v>
      </c>
      <c r="K256">
        <v>1966</v>
      </c>
      <c r="L256" s="7">
        <v>0.32400813835198372</v>
      </c>
      <c r="M256" s="8">
        <f t="shared" si="38"/>
        <v>1.7385422317146135</v>
      </c>
      <c r="N256">
        <f t="shared" si="38"/>
        <v>1.6063238591504296</v>
      </c>
      <c r="O256">
        <f t="shared" si="38"/>
        <v>0.25354446724276059</v>
      </c>
      <c r="P256">
        <f t="shared" si="37"/>
        <v>0.5510925602893163</v>
      </c>
      <c r="Q256">
        <f t="shared" si="37"/>
        <v>1.4273976240805675</v>
      </c>
      <c r="R256" s="9">
        <f t="shared" si="37"/>
        <v>0.68086353992377979</v>
      </c>
      <c r="S256">
        <f t="shared" si="30"/>
        <v>1.446253890106554</v>
      </c>
      <c r="T256">
        <f t="shared" si="31"/>
        <v>8.2495071460232445</v>
      </c>
      <c r="U256">
        <f t="shared" si="32"/>
        <v>19.683833330896366</v>
      </c>
      <c r="V256" s="8">
        <f t="shared" si="33"/>
        <v>1.446253890106554</v>
      </c>
      <c r="W256">
        <f t="shared" si="34"/>
        <v>1</v>
      </c>
      <c r="X256" t="str">
        <f t="shared" si="35"/>
        <v>027-032</v>
      </c>
      <c r="Y256" t="str">
        <f t="shared" si="36"/>
        <v>015-003</v>
      </c>
    </row>
    <row r="257" spans="1:25" x14ac:dyDescent="0.35">
      <c r="A257">
        <v>247</v>
      </c>
      <c r="B257" t="s">
        <v>332</v>
      </c>
      <c r="C257">
        <v>7</v>
      </c>
      <c r="D257">
        <v>43</v>
      </c>
      <c r="E257" t="s">
        <v>251</v>
      </c>
      <c r="F257" t="s">
        <v>333</v>
      </c>
      <c r="G257">
        <v>400</v>
      </c>
      <c r="H257">
        <v>239</v>
      </c>
      <c r="I257">
        <v>10</v>
      </c>
      <c r="J257">
        <v>20</v>
      </c>
      <c r="K257">
        <v>1994</v>
      </c>
      <c r="L257" s="7">
        <v>0.33550651955867605</v>
      </c>
      <c r="M257" s="8">
        <f t="shared" si="38"/>
        <v>1.6349607975394387</v>
      </c>
      <c r="N257">
        <f t="shared" si="38"/>
        <v>2.2875953151746953</v>
      </c>
      <c r="O257">
        <f t="shared" si="38"/>
        <v>8.8601253388129547E-2</v>
      </c>
      <c r="P257">
        <f t="shared" si="37"/>
        <v>0.40557659432532195</v>
      </c>
      <c r="Q257">
        <f t="shared" si="37"/>
        <v>1.4749905609695966</v>
      </c>
      <c r="R257" s="9">
        <f t="shared" si="37"/>
        <v>0.79726084134806441</v>
      </c>
      <c r="S257">
        <f t="shared" si="30"/>
        <v>2.6159268239418885</v>
      </c>
      <c r="T257">
        <f t="shared" si="31"/>
        <v>11.191757513067049</v>
      </c>
      <c r="U257">
        <f t="shared" si="32"/>
        <v>22.290314150704791</v>
      </c>
      <c r="V257" s="8">
        <f t="shared" si="33"/>
        <v>2.6159268239418885</v>
      </c>
      <c r="W257">
        <f t="shared" si="34"/>
        <v>1</v>
      </c>
      <c r="X257" t="str">
        <f t="shared" si="35"/>
        <v>027-033</v>
      </c>
      <c r="Y257" t="str">
        <f t="shared" si="36"/>
        <v>015-003</v>
      </c>
    </row>
    <row r="258" spans="1:25" x14ac:dyDescent="0.35">
      <c r="A258">
        <v>248</v>
      </c>
      <c r="B258" t="s">
        <v>332</v>
      </c>
      <c r="C258">
        <v>7</v>
      </c>
      <c r="D258">
        <v>43</v>
      </c>
      <c r="E258" t="s">
        <v>252</v>
      </c>
      <c r="F258" t="s">
        <v>333</v>
      </c>
      <c r="G258">
        <v>196</v>
      </c>
      <c r="H258">
        <v>80</v>
      </c>
      <c r="I258">
        <v>5</v>
      </c>
      <c r="J258">
        <v>12</v>
      </c>
      <c r="K258">
        <v>1278</v>
      </c>
      <c r="L258" s="7">
        <v>0.22926447574334899</v>
      </c>
      <c r="M258" s="8">
        <f t="shared" si="38"/>
        <v>9.5290612520820064E-3</v>
      </c>
      <c r="N258">
        <f t="shared" si="38"/>
        <v>7.6938957871466346E-2</v>
      </c>
      <c r="O258">
        <f t="shared" si="38"/>
        <v>-0.32375678124844814</v>
      </c>
      <c r="P258">
        <f t="shared" si="37"/>
        <v>-0.17648726953065524</v>
      </c>
      <c r="Q258">
        <f t="shared" si="37"/>
        <v>0.25797117480728077</v>
      </c>
      <c r="R258" s="9">
        <f t="shared" si="37"/>
        <v>-0.27821986985911012</v>
      </c>
      <c r="S258">
        <f t="shared" si="30"/>
        <v>8.655606651583799</v>
      </c>
      <c r="T258">
        <f t="shared" si="31"/>
        <v>0.74661811775292941</v>
      </c>
      <c r="U258">
        <f t="shared" si="32"/>
        <v>2.48070470612091</v>
      </c>
      <c r="V258" s="8">
        <f t="shared" si="33"/>
        <v>0.74661811775292941</v>
      </c>
      <c r="W258">
        <f t="shared" si="34"/>
        <v>2</v>
      </c>
      <c r="X258" t="str">
        <f t="shared" si="35"/>
        <v>027-034</v>
      </c>
      <c r="Y258" t="str">
        <f t="shared" si="36"/>
        <v>003-003</v>
      </c>
    </row>
    <row r="259" spans="1:25" x14ac:dyDescent="0.35">
      <c r="A259">
        <v>249</v>
      </c>
      <c r="B259" t="s">
        <v>332</v>
      </c>
      <c r="C259">
        <v>7</v>
      </c>
      <c r="D259">
        <v>43</v>
      </c>
      <c r="E259" t="s">
        <v>253</v>
      </c>
      <c r="F259" t="s">
        <v>333</v>
      </c>
      <c r="G259">
        <v>224</v>
      </c>
      <c r="H259">
        <v>249</v>
      </c>
      <c r="I259">
        <v>8</v>
      </c>
      <c r="J259">
        <v>15</v>
      </c>
      <c r="K259">
        <v>2523</v>
      </c>
      <c r="L259" s="7">
        <v>0.19659135949266746</v>
      </c>
      <c r="M259" s="8">
        <f t="shared" si="38"/>
        <v>0.23262753486015059</v>
      </c>
      <c r="N259">
        <f t="shared" si="38"/>
        <v>2.4266303062000554</v>
      </c>
      <c r="O259">
        <f t="shared" si="38"/>
        <v>-7.6341960466501518E-2</v>
      </c>
      <c r="P259">
        <f t="shared" si="37"/>
        <v>4.1786679415336217E-2</v>
      </c>
      <c r="Q259">
        <f t="shared" si="37"/>
        <v>2.3741571186230397</v>
      </c>
      <c r="R259" s="9">
        <f t="shared" si="37"/>
        <v>-0.6089675196663541</v>
      </c>
      <c r="S259">
        <f t="shared" si="30"/>
        <v>5.4218299739690758</v>
      </c>
      <c r="T259">
        <f t="shared" si="31"/>
        <v>13.872277290099213</v>
      </c>
      <c r="U259">
        <f t="shared" si="32"/>
        <v>19.56211049728488</v>
      </c>
      <c r="V259" s="8">
        <f t="shared" si="33"/>
        <v>5.4218299739690758</v>
      </c>
      <c r="W259">
        <f t="shared" si="34"/>
        <v>1</v>
      </c>
      <c r="X259" t="str">
        <f t="shared" si="35"/>
        <v>027-035</v>
      </c>
      <c r="Y259" t="str">
        <f t="shared" si="36"/>
        <v>015-003</v>
      </c>
    </row>
    <row r="260" spans="1:25" x14ac:dyDescent="0.35">
      <c r="A260">
        <v>250</v>
      </c>
      <c r="B260" t="s">
        <v>332</v>
      </c>
      <c r="C260">
        <v>7</v>
      </c>
      <c r="D260">
        <v>43</v>
      </c>
      <c r="E260" t="s">
        <v>254</v>
      </c>
      <c r="F260" t="s">
        <v>333</v>
      </c>
      <c r="G260">
        <v>98</v>
      </c>
      <c r="H260">
        <v>58</v>
      </c>
      <c r="I260">
        <v>1</v>
      </c>
      <c r="J260">
        <v>6</v>
      </c>
      <c r="K260">
        <v>808</v>
      </c>
      <c r="L260" s="7">
        <v>0.20173267326732675</v>
      </c>
      <c r="M260" s="8">
        <f t="shared" si="38"/>
        <v>-0.77131559637615799</v>
      </c>
      <c r="N260">
        <f t="shared" si="38"/>
        <v>-0.22893802238432628</v>
      </c>
      <c r="O260">
        <f t="shared" si="38"/>
        <v>-0.65364320895771022</v>
      </c>
      <c r="P260">
        <f t="shared" si="37"/>
        <v>-0.61303516742263808</v>
      </c>
      <c r="Q260">
        <f t="shared" si="37"/>
        <v>-0.54091026582999358</v>
      </c>
      <c r="R260" s="9">
        <f t="shared" si="37"/>
        <v>-0.55692236318836741</v>
      </c>
      <c r="S260">
        <f t="shared" si="30"/>
        <v>17.453238339910168</v>
      </c>
      <c r="T260">
        <f t="shared" si="31"/>
        <v>3.061024759694388</v>
      </c>
      <c r="U260">
        <f t="shared" si="32"/>
        <v>9.3295068634090442E-2</v>
      </c>
      <c r="V260" s="8">
        <f t="shared" si="33"/>
        <v>9.3295068634090442E-2</v>
      </c>
      <c r="W260">
        <f t="shared" si="34"/>
        <v>3</v>
      </c>
      <c r="X260" t="str">
        <f t="shared" si="35"/>
        <v>027-036</v>
      </c>
      <c r="Y260" t="str">
        <f t="shared" si="36"/>
        <v>026-011</v>
      </c>
    </row>
    <row r="261" spans="1:25" x14ac:dyDescent="0.35">
      <c r="A261">
        <v>251</v>
      </c>
      <c r="B261" t="s">
        <v>332</v>
      </c>
      <c r="C261">
        <v>3</v>
      </c>
      <c r="D261">
        <v>43</v>
      </c>
      <c r="E261" t="s">
        <v>255</v>
      </c>
      <c r="F261" t="s">
        <v>333</v>
      </c>
      <c r="G261">
        <v>120</v>
      </c>
      <c r="H261">
        <v>62</v>
      </c>
      <c r="I261">
        <v>8</v>
      </c>
      <c r="J261">
        <v>1</v>
      </c>
      <c r="K261">
        <v>553</v>
      </c>
      <c r="L261" s="7">
        <v>0.34538878842676313</v>
      </c>
      <c r="M261" s="8">
        <f t="shared" si="38"/>
        <v>-0.59602393854124702</v>
      </c>
      <c r="N261">
        <f t="shared" si="38"/>
        <v>-0.17332402597418217</v>
      </c>
      <c r="O261">
        <f t="shared" si="38"/>
        <v>-7.6341960466501518E-2</v>
      </c>
      <c r="P261">
        <f t="shared" si="37"/>
        <v>-0.97682508233262388</v>
      </c>
      <c r="Q261">
        <f t="shared" si="37"/>
        <v>-0.9743459410693659</v>
      </c>
      <c r="R261" s="9">
        <f t="shared" si="37"/>
        <v>0.89729835163038751</v>
      </c>
      <c r="S261">
        <f t="shared" si="30"/>
        <v>18.207935173951885</v>
      </c>
      <c r="T261">
        <f t="shared" si="31"/>
        <v>3.5827101110841948</v>
      </c>
      <c r="U261">
        <f t="shared" si="32"/>
        <v>3.1818549800981675</v>
      </c>
      <c r="V261" s="8">
        <f t="shared" si="33"/>
        <v>3.1818549800981675</v>
      </c>
      <c r="W261">
        <f t="shared" si="34"/>
        <v>3</v>
      </c>
      <c r="X261" t="str">
        <f t="shared" si="35"/>
        <v>027-037</v>
      </c>
      <c r="Y261" t="str">
        <f t="shared" si="36"/>
        <v>026-011</v>
      </c>
    </row>
    <row r="262" spans="1:25" x14ac:dyDescent="0.35">
      <c r="A262">
        <v>252</v>
      </c>
      <c r="B262" t="s">
        <v>332</v>
      </c>
      <c r="C262">
        <v>3</v>
      </c>
      <c r="D262">
        <v>43</v>
      </c>
      <c r="E262" t="s">
        <v>256</v>
      </c>
      <c r="F262" t="s">
        <v>333</v>
      </c>
      <c r="G262">
        <v>252</v>
      </c>
      <c r="H262">
        <v>98</v>
      </c>
      <c r="I262">
        <v>7</v>
      </c>
      <c r="J262">
        <v>18</v>
      </c>
      <c r="K262">
        <v>1092</v>
      </c>
      <c r="L262" s="7">
        <v>0.34340659340659341</v>
      </c>
      <c r="M262" s="8">
        <f t="shared" si="38"/>
        <v>0.45572600846821915</v>
      </c>
      <c r="N262">
        <f t="shared" si="38"/>
        <v>0.32720194171711486</v>
      </c>
      <c r="O262">
        <f t="shared" si="38"/>
        <v>-0.15881356739381705</v>
      </c>
      <c r="P262">
        <f t="shared" si="37"/>
        <v>0.26006062836132765</v>
      </c>
      <c r="Q262">
        <f t="shared" si="37"/>
        <v>-5.8181905955555495E-2</v>
      </c>
      <c r="R262" s="9">
        <f t="shared" si="37"/>
        <v>0.87723273134027879</v>
      </c>
      <c r="S262">
        <f t="shared" si="30"/>
        <v>7.0953602471003583</v>
      </c>
      <c r="T262">
        <f t="shared" si="31"/>
        <v>0.9944545534649929</v>
      </c>
      <c r="U262">
        <f t="shared" si="32"/>
        <v>6.3587737251716039</v>
      </c>
      <c r="V262" s="8">
        <f t="shared" si="33"/>
        <v>0.9944545534649929</v>
      </c>
      <c r="W262">
        <f t="shared" si="34"/>
        <v>2</v>
      </c>
      <c r="X262" t="str">
        <f t="shared" si="35"/>
        <v>027-038</v>
      </c>
      <c r="Y262" t="str">
        <f t="shared" si="36"/>
        <v>003-003</v>
      </c>
    </row>
    <row r="263" spans="1:25" x14ac:dyDescent="0.35">
      <c r="A263">
        <v>253</v>
      </c>
      <c r="B263" t="s">
        <v>332</v>
      </c>
      <c r="C263">
        <v>3</v>
      </c>
      <c r="D263">
        <v>43</v>
      </c>
      <c r="E263" t="s">
        <v>257</v>
      </c>
      <c r="F263" t="s">
        <v>333</v>
      </c>
      <c r="G263">
        <v>265</v>
      </c>
      <c r="H263">
        <v>48</v>
      </c>
      <c r="I263">
        <v>9</v>
      </c>
      <c r="J263">
        <v>22</v>
      </c>
      <c r="K263">
        <v>679</v>
      </c>
      <c r="L263" s="7">
        <v>0.50662739322533135</v>
      </c>
      <c r="M263" s="8">
        <f t="shared" si="38"/>
        <v>0.55930744264339383</v>
      </c>
      <c r="N263">
        <f t="shared" si="38"/>
        <v>-0.36797301340968658</v>
      </c>
      <c r="O263">
        <f t="shared" si="38"/>
        <v>6.1296464608140118E-3</v>
      </c>
      <c r="P263">
        <f t="shared" si="37"/>
        <v>0.5510925602893163</v>
      </c>
      <c r="Q263">
        <f t="shared" si="37"/>
        <v>-0.76017772506873493</v>
      </c>
      <c r="R263" s="9">
        <f t="shared" si="37"/>
        <v>2.5295053681317001</v>
      </c>
      <c r="S263">
        <f t="shared" si="30"/>
        <v>16.049404152805874</v>
      </c>
      <c r="T263">
        <f t="shared" si="31"/>
        <v>6.3449483427564735</v>
      </c>
      <c r="U263">
        <f t="shared" si="32"/>
        <v>14.47051725083298</v>
      </c>
      <c r="V263" s="8">
        <f t="shared" si="33"/>
        <v>6.3449483427564735</v>
      </c>
      <c r="W263">
        <f t="shared" si="34"/>
        <v>2</v>
      </c>
      <c r="X263" t="str">
        <f t="shared" si="35"/>
        <v>027-039</v>
      </c>
      <c r="Y263" t="str">
        <f t="shared" si="36"/>
        <v>003-003</v>
      </c>
    </row>
    <row r="264" spans="1:25" x14ac:dyDescent="0.35">
      <c r="A264">
        <v>254</v>
      </c>
      <c r="B264" t="s">
        <v>332</v>
      </c>
      <c r="C264">
        <v>3</v>
      </c>
      <c r="D264">
        <v>43</v>
      </c>
      <c r="E264" t="s">
        <v>258</v>
      </c>
      <c r="F264" t="s">
        <v>333</v>
      </c>
      <c r="G264">
        <v>425</v>
      </c>
      <c r="H264">
        <v>85</v>
      </c>
      <c r="I264">
        <v>13</v>
      </c>
      <c r="J264">
        <v>12</v>
      </c>
      <c r="K264">
        <v>1179</v>
      </c>
      <c r="L264" s="7">
        <v>0.453774385072095</v>
      </c>
      <c r="M264" s="8">
        <f t="shared" si="38"/>
        <v>1.8341558632609285</v>
      </c>
      <c r="N264">
        <f t="shared" si="38"/>
        <v>0.14645645338414651</v>
      </c>
      <c r="O264">
        <f t="shared" si="38"/>
        <v>0.33601607417007612</v>
      </c>
      <c r="P264">
        <f t="shared" si="37"/>
        <v>-0.17648726953065524</v>
      </c>
      <c r="Q264">
        <f t="shared" si="37"/>
        <v>8.9696147949642105E-2</v>
      </c>
      <c r="R264" s="9">
        <f t="shared" si="37"/>
        <v>1.9944780968483435</v>
      </c>
      <c r="S264">
        <f t="shared" si="30"/>
        <v>9.4737559419738488</v>
      </c>
      <c r="T264">
        <f t="shared" si="31"/>
        <v>5.9588889832885723</v>
      </c>
      <c r="U264">
        <f t="shared" si="32"/>
        <v>16.793024532045603</v>
      </c>
      <c r="V264" s="8">
        <f t="shared" si="33"/>
        <v>5.9588889832885723</v>
      </c>
      <c r="W264">
        <f t="shared" si="34"/>
        <v>2</v>
      </c>
      <c r="X264" t="str">
        <f t="shared" si="35"/>
        <v>027-040</v>
      </c>
      <c r="Y264" t="str">
        <f t="shared" si="36"/>
        <v>003-003</v>
      </c>
    </row>
    <row r="265" spans="1:25" x14ac:dyDescent="0.35">
      <c r="A265">
        <v>255</v>
      </c>
      <c r="B265" t="s">
        <v>332</v>
      </c>
      <c r="C265">
        <v>3</v>
      </c>
      <c r="D265">
        <v>43</v>
      </c>
      <c r="E265" t="s">
        <v>259</v>
      </c>
      <c r="F265" t="s">
        <v>333</v>
      </c>
      <c r="G265">
        <v>427</v>
      </c>
      <c r="H265">
        <v>156</v>
      </c>
      <c r="I265">
        <v>49</v>
      </c>
      <c r="J265">
        <v>18</v>
      </c>
      <c r="K265">
        <v>1526</v>
      </c>
      <c r="L265" s="7">
        <v>0.42595019659239841</v>
      </c>
      <c r="M265" s="8">
        <f t="shared" si="38"/>
        <v>1.8500914685186478</v>
      </c>
      <c r="N265">
        <f t="shared" si="38"/>
        <v>1.1336048896642046</v>
      </c>
      <c r="O265">
        <f t="shared" si="38"/>
        <v>3.3049939235534351</v>
      </c>
      <c r="P265">
        <f t="shared" si="37"/>
        <v>0.26006062836132765</v>
      </c>
      <c r="Q265">
        <f t="shared" si="37"/>
        <v>0.6795086158243957</v>
      </c>
      <c r="R265" s="9">
        <f t="shared" si="37"/>
        <v>1.7128158006398675</v>
      </c>
      <c r="S265">
        <f t="shared" si="30"/>
        <v>9.142231372064181</v>
      </c>
      <c r="T265">
        <f t="shared" si="31"/>
        <v>18.147586502522163</v>
      </c>
      <c r="U265">
        <f t="shared" si="32"/>
        <v>34.111550914640901</v>
      </c>
      <c r="V265" s="8">
        <f t="shared" si="33"/>
        <v>9.142231372064181</v>
      </c>
      <c r="W265">
        <f t="shared" si="34"/>
        <v>1</v>
      </c>
      <c r="X265" t="str">
        <f t="shared" si="35"/>
        <v>027-041</v>
      </c>
      <c r="Y265" t="str">
        <f t="shared" si="36"/>
        <v>015-003</v>
      </c>
    </row>
    <row r="266" spans="1:25" x14ac:dyDescent="0.35">
      <c r="A266">
        <v>256</v>
      </c>
      <c r="B266" t="s">
        <v>332</v>
      </c>
      <c r="C266">
        <v>3</v>
      </c>
      <c r="D266">
        <v>41</v>
      </c>
      <c r="E266" t="s">
        <v>260</v>
      </c>
      <c r="F266" t="s">
        <v>333</v>
      </c>
      <c r="G266">
        <v>450</v>
      </c>
      <c r="H266">
        <v>101</v>
      </c>
      <c r="I266">
        <v>26</v>
      </c>
      <c r="J266">
        <v>20</v>
      </c>
      <c r="K266">
        <v>1362</v>
      </c>
      <c r="L266" s="7">
        <v>0.43832599118942733</v>
      </c>
      <c r="M266" s="8">
        <f t="shared" si="38"/>
        <v>2.0333509289824185</v>
      </c>
      <c r="N266">
        <f t="shared" si="38"/>
        <v>0.36891243902472298</v>
      </c>
      <c r="O266">
        <f t="shared" si="38"/>
        <v>1.4081469642251778</v>
      </c>
      <c r="P266">
        <f t="shared" si="37"/>
        <v>0.40557659432532195</v>
      </c>
      <c r="Q266">
        <f t="shared" si="37"/>
        <v>0.40074998547436808</v>
      </c>
      <c r="R266" s="9">
        <f t="shared" si="37"/>
        <v>1.8380950958885758</v>
      </c>
      <c r="S266">
        <f t="shared" si="30"/>
        <v>6.3943304189606573</v>
      </c>
      <c r="T266">
        <f t="shared" si="31"/>
        <v>8.3195224008105004</v>
      </c>
      <c r="U266">
        <f t="shared" si="32"/>
        <v>22.180704390096345</v>
      </c>
      <c r="V266" s="8">
        <f t="shared" si="33"/>
        <v>6.3943304189606573</v>
      </c>
      <c r="W266">
        <f t="shared" si="34"/>
        <v>1</v>
      </c>
      <c r="X266" t="str">
        <f t="shared" si="35"/>
        <v>027-042</v>
      </c>
      <c r="Y266" t="str">
        <f t="shared" si="36"/>
        <v>015-003</v>
      </c>
    </row>
    <row r="267" spans="1:25" x14ac:dyDescent="0.35">
      <c r="A267">
        <v>257</v>
      </c>
      <c r="B267" t="s">
        <v>332</v>
      </c>
      <c r="C267">
        <v>3</v>
      </c>
      <c r="D267">
        <v>41</v>
      </c>
      <c r="E267" t="s">
        <v>261</v>
      </c>
      <c r="F267" t="s">
        <v>333</v>
      </c>
      <c r="G267">
        <v>227</v>
      </c>
      <c r="H267">
        <v>77</v>
      </c>
      <c r="I267">
        <v>21</v>
      </c>
      <c r="J267">
        <v>8</v>
      </c>
      <c r="K267">
        <v>640</v>
      </c>
      <c r="L267" s="7">
        <v>0.52031249999999996</v>
      </c>
      <c r="M267" s="8">
        <f t="shared" si="38"/>
        <v>0.25653094274672933</v>
      </c>
      <c r="N267">
        <f t="shared" si="38"/>
        <v>3.5228460563858262E-2</v>
      </c>
      <c r="O267">
        <f t="shared" si="38"/>
        <v>0.99578892958860044</v>
      </c>
      <c r="P267">
        <f t="shared" si="37"/>
        <v>-0.46751920145864384</v>
      </c>
      <c r="Q267">
        <f t="shared" si="37"/>
        <v>-0.8264678871641683</v>
      </c>
      <c r="R267" s="9">
        <f t="shared" si="37"/>
        <v>2.6680387381462123</v>
      </c>
      <c r="S267">
        <f t="shared" si="30"/>
        <v>17.021088162551123</v>
      </c>
      <c r="T267">
        <f t="shared" si="31"/>
        <v>8.3456289602088169</v>
      </c>
      <c r="U267">
        <f t="shared" si="32"/>
        <v>15.615103247461922</v>
      </c>
      <c r="V267" s="8">
        <f t="shared" si="33"/>
        <v>8.3456289602088169</v>
      </c>
      <c r="W267">
        <f t="shared" si="34"/>
        <v>2</v>
      </c>
      <c r="X267" t="str">
        <f t="shared" si="35"/>
        <v>027-043</v>
      </c>
      <c r="Y267" t="str">
        <f t="shared" si="36"/>
        <v>003-003</v>
      </c>
    </row>
    <row r="268" spans="1:25" x14ac:dyDescent="0.35">
      <c r="A268">
        <v>258</v>
      </c>
      <c r="B268" t="s">
        <v>332</v>
      </c>
      <c r="C268">
        <v>3</v>
      </c>
      <c r="D268">
        <v>41</v>
      </c>
      <c r="E268" t="s">
        <v>262</v>
      </c>
      <c r="F268" t="s">
        <v>333</v>
      </c>
      <c r="G268">
        <v>392</v>
      </c>
      <c r="H268">
        <v>91</v>
      </c>
      <c r="I268">
        <v>33</v>
      </c>
      <c r="J268">
        <v>18</v>
      </c>
      <c r="K268">
        <v>1026</v>
      </c>
      <c r="L268" s="7">
        <v>0.52046783625730997</v>
      </c>
      <c r="M268" s="8">
        <f t="shared" si="38"/>
        <v>1.5712183765085621</v>
      </c>
      <c r="N268">
        <f t="shared" si="38"/>
        <v>0.22987744799936269</v>
      </c>
      <c r="O268">
        <f t="shared" si="38"/>
        <v>1.9854482127163866</v>
      </c>
      <c r="P268">
        <f t="shared" si="37"/>
        <v>0.26006062836132765</v>
      </c>
      <c r="Q268">
        <f t="shared" si="37"/>
        <v>-0.17036525719398127</v>
      </c>
      <c r="R268" s="9">
        <f t="shared" si="37"/>
        <v>2.6696111961156617</v>
      </c>
      <c r="S268">
        <f t="shared" ref="S268:S306" si="39">SUMXMY2($G$3:$L$3,$M268:$R268)</f>
        <v>12.195504078180136</v>
      </c>
      <c r="T268">
        <f t="shared" ref="T268:T306" si="40">SUMXMY2($G$4:$L$4,$M268:$R268)</f>
        <v>12.003439664583841</v>
      </c>
      <c r="U268">
        <f t="shared" ref="U268:U306" si="41">SUMXMY2($G$5:$L$5,$M268:$R268)</f>
        <v>25.90652663181837</v>
      </c>
      <c r="V268" s="8">
        <f t="shared" ref="V268:V306" si="42">MIN(S268:U268)</f>
        <v>12.003439664583841</v>
      </c>
      <c r="W268">
        <f t="shared" ref="W268:W306" si="43">MATCH(V268,S268:U268,0)</f>
        <v>2</v>
      </c>
      <c r="X268" t="str">
        <f t="shared" ref="X268:X306" si="44">E268</f>
        <v>027-044</v>
      </c>
      <c r="Y268" t="str">
        <f t="shared" ref="Y268:Y306" si="45">VLOOKUP(W268,$D$3:$F$5,3)</f>
        <v>003-003</v>
      </c>
    </row>
    <row r="269" spans="1:25" x14ac:dyDescent="0.35">
      <c r="A269">
        <v>259</v>
      </c>
      <c r="B269" t="s">
        <v>332</v>
      </c>
      <c r="C269">
        <v>3</v>
      </c>
      <c r="D269">
        <v>41</v>
      </c>
      <c r="E269" t="s">
        <v>263</v>
      </c>
      <c r="F269" t="s">
        <v>333</v>
      </c>
      <c r="G269">
        <v>541</v>
      </c>
      <c r="H269">
        <v>110</v>
      </c>
      <c r="I269">
        <v>40</v>
      </c>
      <c r="J269">
        <v>18</v>
      </c>
      <c r="K269">
        <v>1404</v>
      </c>
      <c r="L269" s="7">
        <v>0.50498575498575493</v>
      </c>
      <c r="M269" s="8">
        <f t="shared" si="38"/>
        <v>2.7584209682086414</v>
      </c>
      <c r="N269">
        <f t="shared" si="38"/>
        <v>0.49404393094754723</v>
      </c>
      <c r="O269">
        <f t="shared" si="38"/>
        <v>2.5627494612075954</v>
      </c>
      <c r="P269">
        <f t="shared" si="37"/>
        <v>0.26006062836132765</v>
      </c>
      <c r="Q269">
        <f t="shared" si="37"/>
        <v>0.47213939080791179</v>
      </c>
      <c r="R269" s="9">
        <f t="shared" si="37"/>
        <v>2.5128871800957708</v>
      </c>
      <c r="S269">
        <f t="shared" si="39"/>
        <v>12.644912367257131</v>
      </c>
      <c r="T269">
        <f t="shared" si="40"/>
        <v>18.754937805454826</v>
      </c>
      <c r="U269">
        <f t="shared" si="41"/>
        <v>36.983265755253385</v>
      </c>
      <c r="V269" s="8">
        <f t="shared" si="42"/>
        <v>12.644912367257131</v>
      </c>
      <c r="W269">
        <f t="shared" si="43"/>
        <v>1</v>
      </c>
      <c r="X269" t="str">
        <f t="shared" si="44"/>
        <v>027-045</v>
      </c>
      <c r="Y269" t="str">
        <f t="shared" si="45"/>
        <v>015-003</v>
      </c>
    </row>
    <row r="270" spans="1:25" x14ac:dyDescent="0.35">
      <c r="A270">
        <v>260</v>
      </c>
      <c r="B270" t="s">
        <v>332</v>
      </c>
      <c r="C270">
        <v>3</v>
      </c>
      <c r="D270">
        <v>41</v>
      </c>
      <c r="E270" t="s">
        <v>264</v>
      </c>
      <c r="F270" t="s">
        <v>333</v>
      </c>
      <c r="G270">
        <v>267</v>
      </c>
      <c r="H270">
        <v>68</v>
      </c>
      <c r="I270">
        <v>23</v>
      </c>
      <c r="J270">
        <v>10</v>
      </c>
      <c r="K270">
        <v>698</v>
      </c>
      <c r="L270" s="7">
        <v>0.52722063037249278</v>
      </c>
      <c r="M270" s="8">
        <f t="shared" si="38"/>
        <v>0.57524304790111302</v>
      </c>
      <c r="N270">
        <f t="shared" si="38"/>
        <v>-8.9903031358966004E-2</v>
      </c>
      <c r="O270">
        <f t="shared" si="38"/>
        <v>1.1607321434432314</v>
      </c>
      <c r="P270">
        <f t="shared" si="37"/>
        <v>-0.32200323549464954</v>
      </c>
      <c r="Q270">
        <f t="shared" si="37"/>
        <v>-0.72788251789403657</v>
      </c>
      <c r="R270" s="9">
        <f t="shared" si="37"/>
        <v>2.7379692543459448</v>
      </c>
      <c r="S270">
        <f t="shared" si="39"/>
        <v>16.353036781604775</v>
      </c>
      <c r="T270">
        <f t="shared" si="40"/>
        <v>8.7197703494604646</v>
      </c>
      <c r="U270">
        <f t="shared" si="41"/>
        <v>17.462264219357298</v>
      </c>
      <c r="V270" s="8">
        <f t="shared" si="42"/>
        <v>8.7197703494604646</v>
      </c>
      <c r="W270">
        <f t="shared" si="43"/>
        <v>2</v>
      </c>
      <c r="X270" t="str">
        <f t="shared" si="44"/>
        <v>027-046</v>
      </c>
      <c r="Y270" t="str">
        <f t="shared" si="45"/>
        <v>003-003</v>
      </c>
    </row>
    <row r="271" spans="1:25" x14ac:dyDescent="0.35">
      <c r="A271">
        <v>261</v>
      </c>
      <c r="B271" t="s">
        <v>332</v>
      </c>
      <c r="C271">
        <v>3</v>
      </c>
      <c r="D271">
        <v>41</v>
      </c>
      <c r="E271" t="s">
        <v>265</v>
      </c>
      <c r="F271" t="s">
        <v>333</v>
      </c>
      <c r="G271">
        <v>237</v>
      </c>
      <c r="H271">
        <v>24</v>
      </c>
      <c r="I271">
        <v>6</v>
      </c>
      <c r="J271">
        <v>34</v>
      </c>
      <c r="K271">
        <v>847</v>
      </c>
      <c r="L271" s="7">
        <v>0.35537190082644626</v>
      </c>
      <c r="M271" s="8">
        <f t="shared" si="38"/>
        <v>0.33620896903532527</v>
      </c>
      <c r="N271">
        <f t="shared" si="38"/>
        <v>-0.70165699187055131</v>
      </c>
      <c r="O271">
        <f t="shared" si="38"/>
        <v>-0.24128517432113258</v>
      </c>
      <c r="P271">
        <f t="shared" si="37"/>
        <v>1.424188356073282</v>
      </c>
      <c r="Q271">
        <f t="shared" si="37"/>
        <v>-0.47462010373456021</v>
      </c>
      <c r="R271" s="9">
        <f t="shared" si="37"/>
        <v>0.99835669386573767</v>
      </c>
      <c r="S271">
        <f t="shared" si="39"/>
        <v>12.226538531490338</v>
      </c>
      <c r="T271">
        <f t="shared" si="40"/>
        <v>2.8104522548509876</v>
      </c>
      <c r="U271">
        <f t="shared" si="41"/>
        <v>9.1196299493253061</v>
      </c>
      <c r="V271" s="8">
        <f t="shared" si="42"/>
        <v>2.8104522548509876</v>
      </c>
      <c r="W271">
        <f t="shared" si="43"/>
        <v>2</v>
      </c>
      <c r="X271" t="str">
        <f t="shared" si="44"/>
        <v>027-047</v>
      </c>
      <c r="Y271" t="str">
        <f t="shared" si="45"/>
        <v>003-003</v>
      </c>
    </row>
    <row r="272" spans="1:25" x14ac:dyDescent="0.35">
      <c r="A272">
        <v>262</v>
      </c>
      <c r="B272" t="s">
        <v>332</v>
      </c>
      <c r="C272">
        <v>7</v>
      </c>
      <c r="D272">
        <v>41</v>
      </c>
      <c r="E272" t="s">
        <v>266</v>
      </c>
      <c r="F272" t="s">
        <v>333</v>
      </c>
      <c r="G272">
        <v>188</v>
      </c>
      <c r="H272">
        <v>111</v>
      </c>
      <c r="I272">
        <v>21</v>
      </c>
      <c r="J272">
        <v>8</v>
      </c>
      <c r="K272">
        <v>782</v>
      </c>
      <c r="L272" s="7">
        <v>0.41943734015345269</v>
      </c>
      <c r="M272" s="8">
        <f t="shared" si="38"/>
        <v>-5.4213359778794726E-2</v>
      </c>
      <c r="N272">
        <f t="shared" si="38"/>
        <v>0.50794743005008325</v>
      </c>
      <c r="O272">
        <f t="shared" si="38"/>
        <v>0.99578892958860044</v>
      </c>
      <c r="P272">
        <f t="shared" si="37"/>
        <v>-0.46751920145864384</v>
      </c>
      <c r="Q272">
        <f t="shared" si="37"/>
        <v>-0.58510370722694927</v>
      </c>
      <c r="R272" s="9">
        <f t="shared" si="37"/>
        <v>1.6468866145718462</v>
      </c>
      <c r="S272">
        <f t="shared" si="39"/>
        <v>11.502854541945233</v>
      </c>
      <c r="T272">
        <f t="shared" si="40"/>
        <v>4.6910455893820107</v>
      </c>
      <c r="U272">
        <f t="shared" si="41"/>
        <v>9.8086230660375193</v>
      </c>
      <c r="V272" s="8">
        <f t="shared" si="42"/>
        <v>4.6910455893820107</v>
      </c>
      <c r="W272">
        <f t="shared" si="43"/>
        <v>2</v>
      </c>
      <c r="X272" t="str">
        <f t="shared" si="44"/>
        <v>027-048</v>
      </c>
      <c r="Y272" t="str">
        <f t="shared" si="45"/>
        <v>003-003</v>
      </c>
    </row>
    <row r="273" spans="1:25" x14ac:dyDescent="0.35">
      <c r="A273">
        <v>263</v>
      </c>
      <c r="B273" t="s">
        <v>332</v>
      </c>
      <c r="C273">
        <v>3</v>
      </c>
      <c r="D273">
        <v>41</v>
      </c>
      <c r="E273" t="s">
        <v>267</v>
      </c>
      <c r="F273" t="s">
        <v>333</v>
      </c>
      <c r="G273">
        <v>752</v>
      </c>
      <c r="H273">
        <v>313</v>
      </c>
      <c r="I273">
        <v>88</v>
      </c>
      <c r="J273">
        <v>20</v>
      </c>
      <c r="K273">
        <v>2338</v>
      </c>
      <c r="L273" s="7">
        <v>0.50171086398631304</v>
      </c>
      <c r="M273" s="8">
        <f t="shared" si="38"/>
        <v>4.4396273228980148</v>
      </c>
      <c r="N273">
        <f t="shared" si="38"/>
        <v>3.3164542487623616</v>
      </c>
      <c r="O273">
        <f t="shared" si="38"/>
        <v>6.5213865937187405</v>
      </c>
      <c r="P273">
        <f t="shared" si="37"/>
        <v>0.40557659432532195</v>
      </c>
      <c r="Q273">
        <f t="shared" si="37"/>
        <v>2.0597037856062399</v>
      </c>
      <c r="R273" s="9">
        <f t="shared" si="37"/>
        <v>2.479735689643197</v>
      </c>
      <c r="S273">
        <f t="shared" si="39"/>
        <v>49.351195252203972</v>
      </c>
      <c r="T273">
        <f t="shared" si="40"/>
        <v>82.195422267812873</v>
      </c>
      <c r="U273">
        <f t="shared" si="41"/>
        <v>112.55835831887046</v>
      </c>
      <c r="V273" s="8">
        <f t="shared" si="42"/>
        <v>49.351195252203972</v>
      </c>
      <c r="W273">
        <f t="shared" si="43"/>
        <v>1</v>
      </c>
      <c r="X273" t="str">
        <f t="shared" si="44"/>
        <v>027-049</v>
      </c>
      <c r="Y273" t="str">
        <f t="shared" si="45"/>
        <v>015-003</v>
      </c>
    </row>
    <row r="274" spans="1:25" x14ac:dyDescent="0.35">
      <c r="A274">
        <v>264</v>
      </c>
      <c r="B274" t="s">
        <v>332</v>
      </c>
      <c r="C274">
        <v>3</v>
      </c>
      <c r="D274">
        <v>41</v>
      </c>
      <c r="E274" t="s">
        <v>268</v>
      </c>
      <c r="F274" t="s">
        <v>333</v>
      </c>
      <c r="G274">
        <v>401</v>
      </c>
      <c r="H274">
        <v>137</v>
      </c>
      <c r="I274">
        <v>8</v>
      </c>
      <c r="J274">
        <v>7</v>
      </c>
      <c r="K274">
        <v>989</v>
      </c>
      <c r="L274" s="7">
        <v>0.55915065722952473</v>
      </c>
      <c r="M274" s="8">
        <f t="shared" si="38"/>
        <v>1.6429286001682983</v>
      </c>
      <c r="N274">
        <f t="shared" si="38"/>
        <v>0.86943840671602002</v>
      </c>
      <c r="O274">
        <f t="shared" si="38"/>
        <v>-7.6341960466501518E-2</v>
      </c>
      <c r="P274">
        <f t="shared" si="37"/>
        <v>-0.54027718444064099</v>
      </c>
      <c r="Q274">
        <f t="shared" si="37"/>
        <v>-0.23325592379734114</v>
      </c>
      <c r="R274" s="9">
        <f t="shared" si="37"/>
        <v>3.0611946626669284</v>
      </c>
      <c r="S274">
        <f t="shared" si="39"/>
        <v>15.76293423823844</v>
      </c>
      <c r="T274">
        <f t="shared" si="40"/>
        <v>11.948142214244948</v>
      </c>
      <c r="U274">
        <f t="shared" si="41"/>
        <v>22.715098177604624</v>
      </c>
      <c r="V274" s="8">
        <f t="shared" si="42"/>
        <v>11.948142214244948</v>
      </c>
      <c r="W274">
        <f t="shared" si="43"/>
        <v>2</v>
      </c>
      <c r="X274" t="str">
        <f t="shared" si="44"/>
        <v>027-050</v>
      </c>
      <c r="Y274" t="str">
        <f t="shared" si="45"/>
        <v>003-003</v>
      </c>
    </row>
    <row r="275" spans="1:25" x14ac:dyDescent="0.35">
      <c r="A275">
        <v>265</v>
      </c>
      <c r="B275" t="s">
        <v>332</v>
      </c>
      <c r="C275">
        <v>7</v>
      </c>
      <c r="D275">
        <v>41</v>
      </c>
      <c r="E275" t="s">
        <v>269</v>
      </c>
      <c r="F275" t="s">
        <v>333</v>
      </c>
      <c r="G275">
        <v>46</v>
      </c>
      <c r="H275">
        <v>19</v>
      </c>
      <c r="I275">
        <v>24</v>
      </c>
      <c r="J275">
        <v>9</v>
      </c>
      <c r="K275">
        <v>227</v>
      </c>
      <c r="L275" s="7">
        <v>0.43171806167400884</v>
      </c>
      <c r="M275" s="8">
        <f t="shared" si="38"/>
        <v>-1.1856413330768567</v>
      </c>
      <c r="N275">
        <f t="shared" si="38"/>
        <v>-0.77117448738323147</v>
      </c>
      <c r="O275">
        <f t="shared" si="38"/>
        <v>1.2432037503705471</v>
      </c>
      <c r="P275">
        <f t="shared" si="37"/>
        <v>-0.39476121847664669</v>
      </c>
      <c r="Q275">
        <f t="shared" si="37"/>
        <v>-1.5284637062773476</v>
      </c>
      <c r="R275" s="9">
        <f t="shared" si="37"/>
        <v>1.7712034917774742</v>
      </c>
      <c r="S275">
        <f t="shared" si="39"/>
        <v>24.862327987730353</v>
      </c>
      <c r="T275">
        <f t="shared" si="40"/>
        <v>9.1938844592629021</v>
      </c>
      <c r="U275">
        <f t="shared" si="41"/>
        <v>10.703172903490522</v>
      </c>
      <c r="V275" s="8">
        <f t="shared" si="42"/>
        <v>9.1938844592629021</v>
      </c>
      <c r="W275">
        <f t="shared" si="43"/>
        <v>2</v>
      </c>
      <c r="X275" t="str">
        <f t="shared" si="44"/>
        <v>027-051</v>
      </c>
      <c r="Y275" t="str">
        <f t="shared" si="45"/>
        <v>003-003</v>
      </c>
    </row>
    <row r="276" spans="1:25" x14ac:dyDescent="0.35">
      <c r="A276">
        <v>266</v>
      </c>
      <c r="B276" t="s">
        <v>332</v>
      </c>
      <c r="C276">
        <v>7</v>
      </c>
      <c r="D276">
        <v>41</v>
      </c>
      <c r="E276" t="s">
        <v>270</v>
      </c>
      <c r="F276" t="s">
        <v>333</v>
      </c>
      <c r="G276">
        <v>260</v>
      </c>
      <c r="H276">
        <v>202</v>
      </c>
      <c r="I276">
        <v>11</v>
      </c>
      <c r="J276">
        <v>11</v>
      </c>
      <c r="K276">
        <v>2349</v>
      </c>
      <c r="L276" s="7">
        <v>0.20604512558535548</v>
      </c>
      <c r="M276" s="8">
        <f t="shared" si="38"/>
        <v>0.51946842949909589</v>
      </c>
      <c r="N276">
        <f t="shared" si="38"/>
        <v>1.7731658483808619</v>
      </c>
      <c r="O276">
        <f t="shared" si="38"/>
        <v>0.17107286031544508</v>
      </c>
      <c r="P276">
        <f t="shared" si="37"/>
        <v>-0.24924525251265239</v>
      </c>
      <c r="Q276">
        <f t="shared" si="37"/>
        <v>2.0784010108126445</v>
      </c>
      <c r="R276" s="9">
        <f t="shared" si="37"/>
        <v>-0.51326771273658955</v>
      </c>
      <c r="S276">
        <f t="shared" si="39"/>
        <v>3.6781130402955338</v>
      </c>
      <c r="T276">
        <f t="shared" si="40"/>
        <v>9.4029956731998592</v>
      </c>
      <c r="U276">
        <f t="shared" si="41"/>
        <v>15.312521743520209</v>
      </c>
      <c r="V276" s="8">
        <f t="shared" si="42"/>
        <v>3.6781130402955338</v>
      </c>
      <c r="W276">
        <f t="shared" si="43"/>
        <v>1</v>
      </c>
      <c r="X276" t="str">
        <f t="shared" si="44"/>
        <v>027-052</v>
      </c>
      <c r="Y276" t="str">
        <f t="shared" si="45"/>
        <v>015-003</v>
      </c>
    </row>
    <row r="277" spans="1:25" x14ac:dyDescent="0.35">
      <c r="A277">
        <v>267</v>
      </c>
      <c r="B277" t="s">
        <v>332</v>
      </c>
      <c r="C277">
        <v>7</v>
      </c>
      <c r="D277">
        <v>40</v>
      </c>
      <c r="E277" t="s">
        <v>271</v>
      </c>
      <c r="F277" t="s">
        <v>333</v>
      </c>
      <c r="G277">
        <v>164</v>
      </c>
      <c r="H277">
        <v>85</v>
      </c>
      <c r="I277">
        <v>7</v>
      </c>
      <c r="J277">
        <v>9</v>
      </c>
      <c r="K277">
        <v>1361</v>
      </c>
      <c r="L277" s="7">
        <v>0.1947097722263042</v>
      </c>
      <c r="M277" s="8">
        <f t="shared" si="38"/>
        <v>-0.24544062287142493</v>
      </c>
      <c r="N277">
        <f t="shared" si="38"/>
        <v>0.14645645338414651</v>
      </c>
      <c r="O277">
        <f t="shared" si="38"/>
        <v>-0.15881356739381705</v>
      </c>
      <c r="P277">
        <f t="shared" si="37"/>
        <v>-0.39476121847664669</v>
      </c>
      <c r="Q277">
        <f t="shared" si="37"/>
        <v>0.39905023772833131</v>
      </c>
      <c r="R277" s="9">
        <f t="shared" si="37"/>
        <v>-0.62801469476535932</v>
      </c>
      <c r="S277">
        <f t="shared" si="39"/>
        <v>9.36601929401305</v>
      </c>
      <c r="T277">
        <f t="shared" si="40"/>
        <v>1.6680700704934956</v>
      </c>
      <c r="U277">
        <f t="shared" si="41"/>
        <v>2.2409060335183564</v>
      </c>
      <c r="V277" s="8">
        <f t="shared" si="42"/>
        <v>1.6680700704934956</v>
      </c>
      <c r="W277">
        <f t="shared" si="43"/>
        <v>2</v>
      </c>
      <c r="X277" t="str">
        <f t="shared" si="44"/>
        <v>027-053</v>
      </c>
      <c r="Y277" t="str">
        <f t="shared" si="45"/>
        <v>003-003</v>
      </c>
    </row>
    <row r="278" spans="1:25" x14ac:dyDescent="0.35">
      <c r="A278">
        <v>268</v>
      </c>
      <c r="B278" t="s">
        <v>332</v>
      </c>
      <c r="C278">
        <v>7</v>
      </c>
      <c r="D278">
        <v>40</v>
      </c>
      <c r="E278" t="s">
        <v>272</v>
      </c>
      <c r="F278" t="s">
        <v>333</v>
      </c>
      <c r="G278">
        <v>49</v>
      </c>
      <c r="H278">
        <v>23</v>
      </c>
      <c r="I278">
        <v>0</v>
      </c>
      <c r="J278">
        <v>8</v>
      </c>
      <c r="K278">
        <v>502</v>
      </c>
      <c r="L278" s="7">
        <v>0.15936254980079681</v>
      </c>
      <c r="M278" s="8">
        <f t="shared" si="38"/>
        <v>-1.161737925190278</v>
      </c>
      <c r="N278">
        <f t="shared" si="38"/>
        <v>-0.71556049097308738</v>
      </c>
      <c r="O278">
        <f t="shared" si="38"/>
        <v>-0.73611481588502581</v>
      </c>
      <c r="P278">
        <f t="shared" si="37"/>
        <v>-0.46751920145864384</v>
      </c>
      <c r="Q278">
        <f t="shared" si="37"/>
        <v>-1.0610330761172404</v>
      </c>
      <c r="R278" s="9">
        <f t="shared" si="37"/>
        <v>-0.98583213264769221</v>
      </c>
      <c r="S278">
        <f t="shared" si="39"/>
        <v>24.195402533077118</v>
      </c>
      <c r="T278">
        <f t="shared" si="40"/>
        <v>5.799810184008714</v>
      </c>
      <c r="U278">
        <f t="shared" si="41"/>
        <v>0.44446371780429061</v>
      </c>
      <c r="V278" s="8">
        <f t="shared" si="42"/>
        <v>0.44446371780429061</v>
      </c>
      <c r="W278">
        <f t="shared" si="43"/>
        <v>3</v>
      </c>
      <c r="X278" t="str">
        <f t="shared" si="44"/>
        <v>027-054</v>
      </c>
      <c r="Y278" t="str">
        <f t="shared" si="45"/>
        <v>026-011</v>
      </c>
    </row>
    <row r="279" spans="1:25" x14ac:dyDescent="0.35">
      <c r="A279">
        <v>269</v>
      </c>
      <c r="B279" t="s">
        <v>332</v>
      </c>
      <c r="C279">
        <v>7</v>
      </c>
      <c r="D279">
        <v>41</v>
      </c>
      <c r="E279" t="s">
        <v>273</v>
      </c>
      <c r="F279" t="s">
        <v>333</v>
      </c>
      <c r="G279">
        <v>86</v>
      </c>
      <c r="H279">
        <v>29</v>
      </c>
      <c r="I279">
        <v>1</v>
      </c>
      <c r="J279">
        <v>12</v>
      </c>
      <c r="K279">
        <v>698</v>
      </c>
      <c r="L279" s="7">
        <v>0.18338108882521489</v>
      </c>
      <c r="M279" s="8">
        <f t="shared" si="38"/>
        <v>-0.86692922792247307</v>
      </c>
      <c r="N279">
        <f t="shared" si="38"/>
        <v>-0.63213949635787114</v>
      </c>
      <c r="O279">
        <f t="shared" si="38"/>
        <v>-0.65364320895771022</v>
      </c>
      <c r="P279">
        <f t="shared" si="37"/>
        <v>-0.17648726953065524</v>
      </c>
      <c r="Q279">
        <f t="shared" si="37"/>
        <v>-0.72788251789403657</v>
      </c>
      <c r="R279" s="9">
        <f t="shared" si="37"/>
        <v>-0.74269415728043131</v>
      </c>
      <c r="S279">
        <f t="shared" si="39"/>
        <v>19.288188838222112</v>
      </c>
      <c r="T279">
        <f t="shared" si="40"/>
        <v>3.4626265494247326</v>
      </c>
      <c r="U279">
        <f t="shared" si="41"/>
        <v>0.31237281936853223</v>
      </c>
      <c r="V279" s="8">
        <f t="shared" si="42"/>
        <v>0.31237281936853223</v>
      </c>
      <c r="W279">
        <f t="shared" si="43"/>
        <v>3</v>
      </c>
      <c r="X279" t="str">
        <f t="shared" si="44"/>
        <v>027-055</v>
      </c>
      <c r="Y279" t="str">
        <f t="shared" si="45"/>
        <v>026-011</v>
      </c>
    </row>
    <row r="280" spans="1:25" x14ac:dyDescent="0.35">
      <c r="A280">
        <v>270</v>
      </c>
      <c r="B280" t="s">
        <v>332</v>
      </c>
      <c r="C280">
        <v>7</v>
      </c>
      <c r="D280">
        <v>41</v>
      </c>
      <c r="E280" t="s">
        <v>274</v>
      </c>
      <c r="F280" t="s">
        <v>333</v>
      </c>
      <c r="G280">
        <v>84</v>
      </c>
      <c r="H280">
        <v>55</v>
      </c>
      <c r="I280">
        <v>4</v>
      </c>
      <c r="J280">
        <v>3</v>
      </c>
      <c r="K280">
        <v>833</v>
      </c>
      <c r="L280" s="7">
        <v>0.1752701080432173</v>
      </c>
      <c r="M280" s="8">
        <f t="shared" si="38"/>
        <v>-0.88286483318019227</v>
      </c>
      <c r="N280">
        <f t="shared" si="38"/>
        <v>-0.27064851969193437</v>
      </c>
      <c r="O280">
        <f t="shared" si="38"/>
        <v>-0.40622838817576368</v>
      </c>
      <c r="P280">
        <f t="shared" si="38"/>
        <v>-0.83130911636862959</v>
      </c>
      <c r="Q280">
        <f t="shared" si="38"/>
        <v>-0.49841657217907476</v>
      </c>
      <c r="R280" s="9">
        <f t="shared" si="38"/>
        <v>-0.82480104328098136</v>
      </c>
      <c r="S280">
        <f t="shared" si="39"/>
        <v>18.294550324283918</v>
      </c>
      <c r="T280">
        <f t="shared" si="40"/>
        <v>3.8361123731223108</v>
      </c>
      <c r="U280">
        <f t="shared" si="41"/>
        <v>0.15525463791263461</v>
      </c>
      <c r="V280" s="8">
        <f t="shared" si="42"/>
        <v>0.15525463791263461</v>
      </c>
      <c r="W280">
        <f t="shared" si="43"/>
        <v>3</v>
      </c>
      <c r="X280" t="str">
        <f t="shared" si="44"/>
        <v>027-056</v>
      </c>
      <c r="Y280" t="str">
        <f t="shared" si="45"/>
        <v>026-011</v>
      </c>
    </row>
    <row r="281" spans="1:25" x14ac:dyDescent="0.35">
      <c r="A281">
        <v>271</v>
      </c>
      <c r="B281" t="s">
        <v>332</v>
      </c>
      <c r="C281">
        <v>7</v>
      </c>
      <c r="D281">
        <v>41</v>
      </c>
      <c r="E281" t="s">
        <v>275</v>
      </c>
      <c r="F281" t="s">
        <v>333</v>
      </c>
      <c r="G281">
        <v>122</v>
      </c>
      <c r="H281">
        <v>200</v>
      </c>
      <c r="I281">
        <v>5</v>
      </c>
      <c r="J281">
        <v>19</v>
      </c>
      <c r="K281">
        <v>1751</v>
      </c>
      <c r="L281" s="7">
        <v>0.19760137064534553</v>
      </c>
      <c r="M281" s="8">
        <f t="shared" ref="M281:R306" si="46">STANDARDIZE(G281,G$7,G$8)</f>
        <v>-0.58008833328352782</v>
      </c>
      <c r="N281">
        <f t="shared" si="46"/>
        <v>1.74535885017579</v>
      </c>
      <c r="O281">
        <f t="shared" si="46"/>
        <v>-0.32375678124844814</v>
      </c>
      <c r="P281">
        <f t="shared" si="46"/>
        <v>0.3328186113433248</v>
      </c>
      <c r="Q281">
        <f t="shared" si="46"/>
        <v>1.0619518586826655</v>
      </c>
      <c r="R281" s="9">
        <f t="shared" si="46"/>
        <v>-0.59874324805221291</v>
      </c>
      <c r="S281">
        <f t="shared" si="39"/>
        <v>6.6536311390746601</v>
      </c>
      <c r="T281">
        <f t="shared" si="40"/>
        <v>7.053913557457669</v>
      </c>
      <c r="U281">
        <f t="shared" si="41"/>
        <v>8.9692054290511773</v>
      </c>
      <c r="V281" s="8">
        <f t="shared" si="42"/>
        <v>6.6536311390746601</v>
      </c>
      <c r="W281">
        <f t="shared" si="43"/>
        <v>1</v>
      </c>
      <c r="X281" t="str">
        <f t="shared" si="44"/>
        <v>027-057</v>
      </c>
      <c r="Y281" t="str">
        <f t="shared" si="45"/>
        <v>015-003</v>
      </c>
    </row>
    <row r="282" spans="1:25" x14ac:dyDescent="0.35">
      <c r="A282">
        <v>272</v>
      </c>
      <c r="B282" t="s">
        <v>332</v>
      </c>
      <c r="C282">
        <v>7</v>
      </c>
      <c r="D282">
        <v>41</v>
      </c>
      <c r="E282" t="s">
        <v>276</v>
      </c>
      <c r="F282" t="s">
        <v>333</v>
      </c>
      <c r="G282">
        <v>62</v>
      </c>
      <c r="H282">
        <v>28</v>
      </c>
      <c r="I282">
        <v>1</v>
      </c>
      <c r="J282">
        <v>4</v>
      </c>
      <c r="K282">
        <v>568</v>
      </c>
      <c r="L282" s="7">
        <v>0.16725352112676056</v>
      </c>
      <c r="M282" s="8">
        <f t="shared" si="46"/>
        <v>-1.0581564910151033</v>
      </c>
      <c r="N282">
        <f t="shared" si="46"/>
        <v>-0.64604299546040722</v>
      </c>
      <c r="O282">
        <f t="shared" si="46"/>
        <v>-0.65364320895771022</v>
      </c>
      <c r="P282">
        <f t="shared" si="46"/>
        <v>-0.75855113338663238</v>
      </c>
      <c r="Q282">
        <f t="shared" si="46"/>
        <v>-0.94884972487881458</v>
      </c>
      <c r="R282" s="9">
        <f t="shared" si="46"/>
        <v>-0.90595238684277768</v>
      </c>
      <c r="S282">
        <f t="shared" si="39"/>
        <v>23.289877393670203</v>
      </c>
      <c r="T282">
        <f t="shared" si="40"/>
        <v>5.3514573250788775</v>
      </c>
      <c r="U282">
        <f t="shared" si="41"/>
        <v>0.20085710194290593</v>
      </c>
      <c r="V282" s="8">
        <f t="shared" si="42"/>
        <v>0.20085710194290593</v>
      </c>
      <c r="W282">
        <f t="shared" si="43"/>
        <v>3</v>
      </c>
      <c r="X282" t="str">
        <f t="shared" si="44"/>
        <v>027-058</v>
      </c>
      <c r="Y282" t="str">
        <f t="shared" si="45"/>
        <v>026-011</v>
      </c>
    </row>
    <row r="283" spans="1:25" x14ac:dyDescent="0.35">
      <c r="A283">
        <v>273</v>
      </c>
      <c r="B283" t="s">
        <v>332</v>
      </c>
      <c r="C283">
        <v>7</v>
      </c>
      <c r="D283">
        <v>41</v>
      </c>
      <c r="E283" t="s">
        <v>277</v>
      </c>
      <c r="F283" t="s">
        <v>333</v>
      </c>
      <c r="G283">
        <v>68</v>
      </c>
      <c r="H283">
        <v>84</v>
      </c>
      <c r="I283">
        <v>3</v>
      </c>
      <c r="J283">
        <v>55</v>
      </c>
      <c r="K283">
        <v>836</v>
      </c>
      <c r="L283" s="7">
        <v>0.25119617224880381</v>
      </c>
      <c r="M283" s="8">
        <f t="shared" si="46"/>
        <v>-1.0103496752419459</v>
      </c>
      <c r="N283">
        <f t="shared" si="46"/>
        <v>0.13255295428161046</v>
      </c>
      <c r="O283">
        <f t="shared" si="46"/>
        <v>-0.48869999510307921</v>
      </c>
      <c r="P283">
        <f t="shared" si="46"/>
        <v>2.9521059986952221</v>
      </c>
      <c r="Q283">
        <f t="shared" si="46"/>
        <v>-0.49331732894096453</v>
      </c>
      <c r="R283" s="9">
        <f t="shared" si="46"/>
        <v>-5.6206854026449309E-2</v>
      </c>
      <c r="S283">
        <f t="shared" si="39"/>
        <v>17.436131807895471</v>
      </c>
      <c r="T283">
        <f t="shared" si="40"/>
        <v>10.649114172299207</v>
      </c>
      <c r="U283">
        <f t="shared" si="41"/>
        <v>14.023697926198171</v>
      </c>
      <c r="V283" s="8">
        <f t="shared" si="42"/>
        <v>10.649114172299207</v>
      </c>
      <c r="W283">
        <f t="shared" si="43"/>
        <v>2</v>
      </c>
      <c r="X283" t="str">
        <f t="shared" si="44"/>
        <v>027-059</v>
      </c>
      <c r="Y283" t="str">
        <f t="shared" si="45"/>
        <v>003-003</v>
      </c>
    </row>
    <row r="284" spans="1:25" x14ac:dyDescent="0.35">
      <c r="A284">
        <v>274</v>
      </c>
      <c r="B284" t="s">
        <v>332</v>
      </c>
      <c r="C284">
        <v>7</v>
      </c>
      <c r="D284">
        <v>41</v>
      </c>
      <c r="E284" t="s">
        <v>278</v>
      </c>
      <c r="F284" t="s">
        <v>333</v>
      </c>
      <c r="G284">
        <v>205</v>
      </c>
      <c r="H284">
        <v>236</v>
      </c>
      <c r="I284">
        <v>4</v>
      </c>
      <c r="J284">
        <v>49</v>
      </c>
      <c r="K284">
        <v>1380</v>
      </c>
      <c r="L284" s="7">
        <v>0.35797101449275365</v>
      </c>
      <c r="M284" s="8">
        <f t="shared" si="46"/>
        <v>8.1239284911818338E-2</v>
      </c>
      <c r="N284">
        <f t="shared" si="46"/>
        <v>2.2458848178670872</v>
      </c>
      <c r="O284">
        <f t="shared" si="46"/>
        <v>-0.40622838817576368</v>
      </c>
      <c r="P284">
        <f t="shared" si="46"/>
        <v>2.515558100803239</v>
      </c>
      <c r="Q284">
        <f t="shared" si="46"/>
        <v>0.43134544490302967</v>
      </c>
      <c r="R284" s="9">
        <f t="shared" si="46"/>
        <v>1.0246673380699043</v>
      </c>
      <c r="S284">
        <f t="shared" si="39"/>
        <v>8.5711028969902117</v>
      </c>
      <c r="T284">
        <f t="shared" si="40"/>
        <v>13.568316254418619</v>
      </c>
      <c r="U284">
        <f t="shared" si="41"/>
        <v>22.522550105687095</v>
      </c>
      <c r="V284" s="8">
        <f t="shared" si="42"/>
        <v>8.5711028969902117</v>
      </c>
      <c r="W284">
        <f t="shared" si="43"/>
        <v>1</v>
      </c>
      <c r="X284" t="str">
        <f t="shared" si="44"/>
        <v>027-060</v>
      </c>
      <c r="Y284" t="str">
        <f t="shared" si="45"/>
        <v>015-003</v>
      </c>
    </row>
    <row r="285" spans="1:25" x14ac:dyDescent="0.35">
      <c r="A285">
        <v>275</v>
      </c>
      <c r="B285" t="s">
        <v>332</v>
      </c>
      <c r="C285">
        <v>7</v>
      </c>
      <c r="D285">
        <v>41</v>
      </c>
      <c r="E285" t="s">
        <v>279</v>
      </c>
      <c r="F285" t="s">
        <v>333</v>
      </c>
      <c r="G285">
        <v>91</v>
      </c>
      <c r="H285">
        <v>67</v>
      </c>
      <c r="I285">
        <v>4</v>
      </c>
      <c r="J285">
        <v>7</v>
      </c>
      <c r="K285">
        <v>655</v>
      </c>
      <c r="L285" s="7">
        <v>0.25801526717557249</v>
      </c>
      <c r="M285" s="8">
        <f t="shared" si="46"/>
        <v>-0.82709021477817513</v>
      </c>
      <c r="N285">
        <f t="shared" si="46"/>
        <v>-0.10380653046150203</v>
      </c>
      <c r="O285">
        <f t="shared" si="46"/>
        <v>-0.40622838817576368</v>
      </c>
      <c r="P285">
        <f t="shared" si="46"/>
        <v>-0.54027718444064099</v>
      </c>
      <c r="Q285">
        <f t="shared" si="46"/>
        <v>-0.80097167097361699</v>
      </c>
      <c r="R285" s="9">
        <f t="shared" si="46"/>
        <v>1.2822362640148821E-2</v>
      </c>
      <c r="S285">
        <f t="shared" si="39"/>
        <v>16.906731422803833</v>
      </c>
      <c r="T285">
        <f t="shared" si="40"/>
        <v>2.7027996120861655</v>
      </c>
      <c r="U285">
        <f t="shared" si="41"/>
        <v>0.69667318964266423</v>
      </c>
      <c r="V285" s="8">
        <f t="shared" si="42"/>
        <v>0.69667318964266423</v>
      </c>
      <c r="W285">
        <f t="shared" si="43"/>
        <v>3</v>
      </c>
      <c r="X285" t="str">
        <f t="shared" si="44"/>
        <v>027-061</v>
      </c>
      <c r="Y285" t="str">
        <f t="shared" si="45"/>
        <v>026-011</v>
      </c>
    </row>
    <row r="286" spans="1:25" x14ac:dyDescent="0.35">
      <c r="A286">
        <v>276</v>
      </c>
      <c r="B286" t="s">
        <v>332</v>
      </c>
      <c r="C286">
        <v>3</v>
      </c>
      <c r="D286">
        <v>41</v>
      </c>
      <c r="E286" t="s">
        <v>280</v>
      </c>
      <c r="F286" t="s">
        <v>333</v>
      </c>
      <c r="G286">
        <v>234</v>
      </c>
      <c r="H286">
        <v>228</v>
      </c>
      <c r="I286">
        <v>29</v>
      </c>
      <c r="J286">
        <v>8</v>
      </c>
      <c r="K286">
        <v>1606</v>
      </c>
      <c r="L286" s="7">
        <v>0.3107098381070984</v>
      </c>
      <c r="M286" s="8">
        <f t="shared" si="46"/>
        <v>0.31230556114874652</v>
      </c>
      <c r="N286">
        <f t="shared" si="46"/>
        <v>2.134656825046799</v>
      </c>
      <c r="O286">
        <f t="shared" si="46"/>
        <v>1.6555617850071245</v>
      </c>
      <c r="P286">
        <f t="shared" si="46"/>
        <v>-0.46751920145864384</v>
      </c>
      <c r="Q286">
        <f t="shared" si="46"/>
        <v>0.81548843550733607</v>
      </c>
      <c r="R286" s="9">
        <f t="shared" si="46"/>
        <v>0.54624578511028932</v>
      </c>
      <c r="S286">
        <f t="shared" si="39"/>
        <v>4.5223949547653071</v>
      </c>
      <c r="T286">
        <f t="shared" si="40"/>
        <v>9.9571553820283185</v>
      </c>
      <c r="U286">
        <f t="shared" si="41"/>
        <v>17.104299646661897</v>
      </c>
      <c r="V286" s="8">
        <f t="shared" si="42"/>
        <v>4.5223949547653071</v>
      </c>
      <c r="W286">
        <f t="shared" si="43"/>
        <v>1</v>
      </c>
      <c r="X286" t="str">
        <f t="shared" si="44"/>
        <v>027-062</v>
      </c>
      <c r="Y286" t="str">
        <f t="shared" si="45"/>
        <v>015-003</v>
      </c>
    </row>
    <row r="287" spans="1:25" x14ac:dyDescent="0.35">
      <c r="A287">
        <v>277</v>
      </c>
      <c r="B287" t="s">
        <v>332</v>
      </c>
      <c r="C287">
        <v>3</v>
      </c>
      <c r="D287">
        <v>41</v>
      </c>
      <c r="E287" t="s">
        <v>281</v>
      </c>
      <c r="F287" t="s">
        <v>333</v>
      </c>
      <c r="G287">
        <v>293</v>
      </c>
      <c r="H287">
        <v>202</v>
      </c>
      <c r="I287">
        <v>16</v>
      </c>
      <c r="J287">
        <v>18</v>
      </c>
      <c r="K287">
        <v>1603</v>
      </c>
      <c r="L287" s="7">
        <v>0.33000623830318154</v>
      </c>
      <c r="M287" s="8">
        <f t="shared" si="46"/>
        <v>0.78240591625146239</v>
      </c>
      <c r="N287">
        <f t="shared" si="46"/>
        <v>1.7731658483808619</v>
      </c>
      <c r="O287">
        <f t="shared" si="46"/>
        <v>0.58343089495202272</v>
      </c>
      <c r="P287">
        <f t="shared" si="46"/>
        <v>0.26006062836132765</v>
      </c>
      <c r="Q287">
        <f t="shared" si="46"/>
        <v>0.81038919226922579</v>
      </c>
      <c r="R287" s="9">
        <f t="shared" si="46"/>
        <v>0.74158188239673695</v>
      </c>
      <c r="S287">
        <f t="shared" si="39"/>
        <v>2.0200033092628549</v>
      </c>
      <c r="T287">
        <f t="shared" si="40"/>
        <v>5.9638025050273553</v>
      </c>
      <c r="U287">
        <f t="shared" si="41"/>
        <v>14.29411671988446</v>
      </c>
      <c r="V287" s="8">
        <f t="shared" si="42"/>
        <v>2.0200033092628549</v>
      </c>
      <c r="W287">
        <f t="shared" si="43"/>
        <v>1</v>
      </c>
      <c r="X287" t="str">
        <f t="shared" si="44"/>
        <v>027-063</v>
      </c>
      <c r="Y287" t="str">
        <f t="shared" si="45"/>
        <v>015-003</v>
      </c>
    </row>
    <row r="288" spans="1:25" x14ac:dyDescent="0.35">
      <c r="A288">
        <v>278</v>
      </c>
      <c r="B288" t="s">
        <v>332</v>
      </c>
      <c r="C288">
        <v>3</v>
      </c>
      <c r="D288">
        <v>41</v>
      </c>
      <c r="E288" t="s">
        <v>282</v>
      </c>
      <c r="F288" t="s">
        <v>333</v>
      </c>
      <c r="G288">
        <v>338</v>
      </c>
      <c r="H288">
        <v>243</v>
      </c>
      <c r="I288">
        <v>20</v>
      </c>
      <c r="J288">
        <v>24</v>
      </c>
      <c r="K288">
        <v>1450</v>
      </c>
      <c r="L288" s="7">
        <v>0.43103448275862066</v>
      </c>
      <c r="M288" s="8">
        <f t="shared" si="46"/>
        <v>1.1409570345501441</v>
      </c>
      <c r="N288">
        <f t="shared" si="46"/>
        <v>2.3432093115848391</v>
      </c>
      <c r="O288">
        <f t="shared" si="46"/>
        <v>0.91331732266128485</v>
      </c>
      <c r="P288">
        <f t="shared" si="46"/>
        <v>0.6966085262533106</v>
      </c>
      <c r="Q288">
        <f t="shared" si="46"/>
        <v>0.55032778712560249</v>
      </c>
      <c r="R288" s="9">
        <f t="shared" si="46"/>
        <v>1.7642836706625322</v>
      </c>
      <c r="S288">
        <f t="shared" si="39"/>
        <v>4.5386587408508774</v>
      </c>
      <c r="T288">
        <f t="shared" si="40"/>
        <v>11.795011276257139</v>
      </c>
      <c r="U288">
        <f t="shared" si="41"/>
        <v>23.649126823132093</v>
      </c>
      <c r="V288" s="8">
        <f t="shared" si="42"/>
        <v>4.5386587408508774</v>
      </c>
      <c r="W288">
        <f t="shared" si="43"/>
        <v>1</v>
      </c>
      <c r="X288" t="str">
        <f t="shared" si="44"/>
        <v>027-064</v>
      </c>
      <c r="Y288" t="str">
        <f t="shared" si="45"/>
        <v>015-003</v>
      </c>
    </row>
    <row r="289" spans="1:25" x14ac:dyDescent="0.35">
      <c r="A289">
        <v>279</v>
      </c>
      <c r="B289" t="s">
        <v>332</v>
      </c>
      <c r="C289">
        <v>3</v>
      </c>
      <c r="D289">
        <v>41</v>
      </c>
      <c r="E289" t="s">
        <v>283</v>
      </c>
      <c r="F289" t="s">
        <v>333</v>
      </c>
      <c r="G289">
        <v>458</v>
      </c>
      <c r="H289">
        <v>372</v>
      </c>
      <c r="I289">
        <v>45</v>
      </c>
      <c r="J289">
        <v>27</v>
      </c>
      <c r="K289">
        <v>2398</v>
      </c>
      <c r="L289" s="7">
        <v>0.37614678899082571</v>
      </c>
      <c r="M289" s="8">
        <f t="shared" si="46"/>
        <v>2.0970933500132949</v>
      </c>
      <c r="N289">
        <f t="shared" si="46"/>
        <v>4.1367606958119874</v>
      </c>
      <c r="O289">
        <f t="shared" si="46"/>
        <v>2.9751074958441732</v>
      </c>
      <c r="P289">
        <f t="shared" si="46"/>
        <v>0.91488247519930199</v>
      </c>
      <c r="Q289">
        <f t="shared" si="46"/>
        <v>2.1616886503684452</v>
      </c>
      <c r="R289" s="9">
        <f t="shared" si="46"/>
        <v>1.2086594205067418</v>
      </c>
      <c r="S289">
        <f t="shared" si="39"/>
        <v>13.053247608152228</v>
      </c>
      <c r="T289">
        <f t="shared" si="40"/>
        <v>38.258286223223415</v>
      </c>
      <c r="U289">
        <f t="shared" si="41"/>
        <v>57.061629451649132</v>
      </c>
      <c r="V289" s="8">
        <f t="shared" si="42"/>
        <v>13.053247608152228</v>
      </c>
      <c r="W289">
        <f t="shared" si="43"/>
        <v>1</v>
      </c>
      <c r="X289" t="str">
        <f t="shared" si="44"/>
        <v>027-065</v>
      </c>
      <c r="Y289" t="str">
        <f t="shared" si="45"/>
        <v>015-003</v>
      </c>
    </row>
    <row r="290" spans="1:25" x14ac:dyDescent="0.35">
      <c r="A290">
        <v>280</v>
      </c>
      <c r="B290" t="s">
        <v>332</v>
      </c>
      <c r="C290">
        <v>3</v>
      </c>
      <c r="D290">
        <v>41</v>
      </c>
      <c r="E290" t="s">
        <v>284</v>
      </c>
      <c r="F290" t="s">
        <v>333</v>
      </c>
      <c r="G290">
        <v>375</v>
      </c>
      <c r="H290">
        <v>389</v>
      </c>
      <c r="I290">
        <v>47</v>
      </c>
      <c r="J290">
        <v>47</v>
      </c>
      <c r="K290">
        <v>1925</v>
      </c>
      <c r="L290" s="7">
        <v>0.44571428571428573</v>
      </c>
      <c r="M290" s="8">
        <f t="shared" si="46"/>
        <v>1.4357657318179489</v>
      </c>
      <c r="N290">
        <f t="shared" si="46"/>
        <v>4.3731201805550999</v>
      </c>
      <c r="O290">
        <f t="shared" si="46"/>
        <v>3.1400507096988042</v>
      </c>
      <c r="P290">
        <f t="shared" si="46"/>
        <v>2.3700421348392449</v>
      </c>
      <c r="Q290">
        <f t="shared" si="46"/>
        <v>1.3577079664930607</v>
      </c>
      <c r="R290" s="9">
        <f t="shared" si="46"/>
        <v>1.9128862799137503</v>
      </c>
      <c r="S290">
        <f t="shared" si="39"/>
        <v>17.900076053765613</v>
      </c>
      <c r="T290">
        <f t="shared" si="40"/>
        <v>43.126218859654244</v>
      </c>
      <c r="U290">
        <f t="shared" si="41"/>
        <v>63.002175603612692</v>
      </c>
      <c r="V290" s="8">
        <f t="shared" si="42"/>
        <v>17.900076053765613</v>
      </c>
      <c r="W290">
        <f t="shared" si="43"/>
        <v>1</v>
      </c>
      <c r="X290" t="str">
        <f t="shared" si="44"/>
        <v>027-066</v>
      </c>
      <c r="Y290" t="str">
        <f t="shared" si="45"/>
        <v>015-003</v>
      </c>
    </row>
    <row r="291" spans="1:25" x14ac:dyDescent="0.35">
      <c r="A291">
        <v>281</v>
      </c>
      <c r="B291" t="s">
        <v>332</v>
      </c>
      <c r="C291">
        <v>3</v>
      </c>
      <c r="D291">
        <v>41</v>
      </c>
      <c r="E291" t="s">
        <v>285</v>
      </c>
      <c r="F291" t="s">
        <v>333</v>
      </c>
      <c r="G291">
        <v>298</v>
      </c>
      <c r="H291">
        <v>198</v>
      </c>
      <c r="I291">
        <v>36</v>
      </c>
      <c r="J291">
        <v>5</v>
      </c>
      <c r="K291">
        <v>1790</v>
      </c>
      <c r="L291" s="7">
        <v>0.3</v>
      </c>
      <c r="M291" s="8">
        <f t="shared" si="46"/>
        <v>0.82224492939576033</v>
      </c>
      <c r="N291">
        <f t="shared" si="46"/>
        <v>1.7175518519707178</v>
      </c>
      <c r="O291">
        <f t="shared" si="46"/>
        <v>2.232863033498333</v>
      </c>
      <c r="P291">
        <f t="shared" si="46"/>
        <v>-0.68579315040463529</v>
      </c>
      <c r="Q291">
        <f t="shared" si="46"/>
        <v>1.1282420207780988</v>
      </c>
      <c r="R291" s="9">
        <f t="shared" si="46"/>
        <v>0.43783084982951476</v>
      </c>
      <c r="S291">
        <f t="shared" si="39"/>
        <v>4.6641089538339759</v>
      </c>
      <c r="T291">
        <f t="shared" si="40"/>
        <v>11.37344187338771</v>
      </c>
      <c r="U291">
        <f t="shared" si="41"/>
        <v>20.369339732461764</v>
      </c>
      <c r="V291" s="8">
        <f t="shared" si="42"/>
        <v>4.6641089538339759</v>
      </c>
      <c r="W291">
        <f t="shared" si="43"/>
        <v>1</v>
      </c>
      <c r="X291" t="str">
        <f t="shared" si="44"/>
        <v>027-067</v>
      </c>
      <c r="Y291" t="str">
        <f t="shared" si="45"/>
        <v>015-003</v>
      </c>
    </row>
    <row r="292" spans="1:25" x14ac:dyDescent="0.35">
      <c r="A292">
        <v>282</v>
      </c>
      <c r="B292" t="s">
        <v>332</v>
      </c>
      <c r="C292">
        <v>7</v>
      </c>
      <c r="D292">
        <v>41</v>
      </c>
      <c r="E292" t="s">
        <v>286</v>
      </c>
      <c r="F292" t="s">
        <v>333</v>
      </c>
      <c r="G292">
        <v>153</v>
      </c>
      <c r="H292">
        <v>105</v>
      </c>
      <c r="I292">
        <v>2</v>
      </c>
      <c r="J292">
        <v>6</v>
      </c>
      <c r="K292">
        <v>1153</v>
      </c>
      <c r="L292" s="7">
        <v>0.23070251517779705</v>
      </c>
      <c r="M292" s="8">
        <f t="shared" si="46"/>
        <v>-0.33308645178888047</v>
      </c>
      <c r="N292">
        <f t="shared" si="46"/>
        <v>0.42452643543486707</v>
      </c>
      <c r="O292">
        <f t="shared" si="46"/>
        <v>-0.57117160203039474</v>
      </c>
      <c r="P292">
        <f t="shared" si="46"/>
        <v>-0.61303516742263808</v>
      </c>
      <c r="Q292">
        <f t="shared" si="46"/>
        <v>4.5502706552686505E-2</v>
      </c>
      <c r="R292" s="9">
        <f t="shared" si="46"/>
        <v>-0.26366269815792859</v>
      </c>
      <c r="S292">
        <f t="shared" si="39"/>
        <v>11.35045857458165</v>
      </c>
      <c r="T292">
        <f t="shared" si="40"/>
        <v>2.096378294524972</v>
      </c>
      <c r="U292">
        <f t="shared" si="41"/>
        <v>1.7434058556127172</v>
      </c>
      <c r="V292" s="8">
        <f t="shared" si="42"/>
        <v>1.7434058556127172</v>
      </c>
      <c r="W292">
        <f t="shared" si="43"/>
        <v>3</v>
      </c>
      <c r="X292" t="str">
        <f t="shared" si="44"/>
        <v>028-001</v>
      </c>
      <c r="Y292" t="str">
        <f t="shared" si="45"/>
        <v>026-011</v>
      </c>
    </row>
    <row r="293" spans="1:25" x14ac:dyDescent="0.35">
      <c r="A293">
        <v>283</v>
      </c>
      <c r="B293" t="s">
        <v>332</v>
      </c>
      <c r="C293">
        <v>7</v>
      </c>
      <c r="D293">
        <v>41</v>
      </c>
      <c r="E293" t="s">
        <v>287</v>
      </c>
      <c r="F293" t="s">
        <v>333</v>
      </c>
      <c r="G293">
        <v>285</v>
      </c>
      <c r="H293">
        <v>244</v>
      </c>
      <c r="I293">
        <v>22</v>
      </c>
      <c r="J293">
        <v>17</v>
      </c>
      <c r="K293">
        <v>1861</v>
      </c>
      <c r="L293" s="7">
        <v>0.30521225147770015</v>
      </c>
      <c r="M293" s="8">
        <f t="shared" si="46"/>
        <v>0.7186634952205857</v>
      </c>
      <c r="N293">
        <f t="shared" si="46"/>
        <v>2.3571128106873753</v>
      </c>
      <c r="O293">
        <f t="shared" si="46"/>
        <v>1.0782605365159159</v>
      </c>
      <c r="P293">
        <f t="shared" si="46"/>
        <v>0.18730264537933053</v>
      </c>
      <c r="Q293">
        <f t="shared" si="46"/>
        <v>1.2489241107467084</v>
      </c>
      <c r="R293" s="9">
        <f t="shared" si="46"/>
        <v>0.49059410366875339</v>
      </c>
      <c r="S293">
        <f t="shared" si="39"/>
        <v>1.9704056812331139</v>
      </c>
      <c r="T293">
        <f t="shared" si="40"/>
        <v>10.193359649344172</v>
      </c>
      <c r="U293">
        <f t="shared" si="41"/>
        <v>19.163366391906038</v>
      </c>
      <c r="V293" s="8">
        <f t="shared" si="42"/>
        <v>1.9704056812331139</v>
      </c>
      <c r="W293">
        <f t="shared" si="43"/>
        <v>1</v>
      </c>
      <c r="X293" t="str">
        <f t="shared" si="44"/>
        <v>028-002</v>
      </c>
      <c r="Y293" t="str">
        <f t="shared" si="45"/>
        <v>015-003</v>
      </c>
    </row>
    <row r="294" spans="1:25" x14ac:dyDescent="0.35">
      <c r="A294">
        <v>284</v>
      </c>
      <c r="B294" t="s">
        <v>332</v>
      </c>
      <c r="C294">
        <v>7</v>
      </c>
      <c r="D294">
        <v>41</v>
      </c>
      <c r="E294" t="s">
        <v>288</v>
      </c>
      <c r="F294" t="s">
        <v>333</v>
      </c>
      <c r="G294">
        <v>67</v>
      </c>
      <c r="H294">
        <v>31</v>
      </c>
      <c r="I294">
        <v>1</v>
      </c>
      <c r="J294">
        <v>11</v>
      </c>
      <c r="K294">
        <v>398</v>
      </c>
      <c r="L294" s="7">
        <v>0.27638190954773867</v>
      </c>
      <c r="M294" s="8">
        <f t="shared" si="46"/>
        <v>-1.0183174778708053</v>
      </c>
      <c r="N294">
        <f t="shared" si="46"/>
        <v>-0.6043324981527991</v>
      </c>
      <c r="O294">
        <f t="shared" si="46"/>
        <v>-0.65364320895771022</v>
      </c>
      <c r="P294">
        <f t="shared" si="46"/>
        <v>-0.24924525251265239</v>
      </c>
      <c r="Q294">
        <f t="shared" si="46"/>
        <v>-1.2378068417050627</v>
      </c>
      <c r="R294" s="9">
        <f t="shared" si="46"/>
        <v>0.1987465870953963</v>
      </c>
      <c r="S294">
        <f t="shared" si="39"/>
        <v>21.762121173815032</v>
      </c>
      <c r="T294">
        <f t="shared" si="40"/>
        <v>4.0416898631374902</v>
      </c>
      <c r="U294">
        <f t="shared" si="41"/>
        <v>1.3493080271658919</v>
      </c>
      <c r="V294" s="8">
        <f t="shared" si="42"/>
        <v>1.3493080271658919</v>
      </c>
      <c r="W294">
        <f t="shared" si="43"/>
        <v>3</v>
      </c>
      <c r="X294" t="str">
        <f t="shared" si="44"/>
        <v>028-003</v>
      </c>
      <c r="Y294" t="str">
        <f t="shared" si="45"/>
        <v>026-011</v>
      </c>
    </row>
    <row r="295" spans="1:25" x14ac:dyDescent="0.35">
      <c r="A295">
        <v>285</v>
      </c>
      <c r="B295" t="s">
        <v>332</v>
      </c>
      <c r="C295">
        <v>7</v>
      </c>
      <c r="D295">
        <v>41</v>
      </c>
      <c r="E295" t="s">
        <v>289</v>
      </c>
      <c r="F295" t="s">
        <v>333</v>
      </c>
      <c r="G295">
        <v>87</v>
      </c>
      <c r="H295">
        <v>60</v>
      </c>
      <c r="I295">
        <v>0</v>
      </c>
      <c r="J295">
        <v>5</v>
      </c>
      <c r="K295">
        <v>604</v>
      </c>
      <c r="L295" s="7">
        <v>0.25165562913907286</v>
      </c>
      <c r="M295" s="8">
        <f t="shared" si="46"/>
        <v>-0.85896142529361352</v>
      </c>
      <c r="N295">
        <f t="shared" si="46"/>
        <v>-0.20113102417925424</v>
      </c>
      <c r="O295">
        <f t="shared" si="46"/>
        <v>-0.73611481588502581</v>
      </c>
      <c r="P295">
        <f t="shared" si="46"/>
        <v>-0.68579315040463529</v>
      </c>
      <c r="Q295">
        <f t="shared" si="46"/>
        <v>-0.8876588060214915</v>
      </c>
      <c r="R295" s="9">
        <f t="shared" si="46"/>
        <v>-5.155580435373671E-2</v>
      </c>
      <c r="S295">
        <f t="shared" si="39"/>
        <v>19.353531163004384</v>
      </c>
      <c r="T295">
        <f t="shared" si="40"/>
        <v>3.5091742989333952</v>
      </c>
      <c r="U295">
        <f t="shared" si="41"/>
        <v>0.50743018493158054</v>
      </c>
      <c r="V295" s="8">
        <f t="shared" si="42"/>
        <v>0.50743018493158054</v>
      </c>
      <c r="W295">
        <f t="shared" si="43"/>
        <v>3</v>
      </c>
      <c r="X295" t="str">
        <f t="shared" si="44"/>
        <v>028-004</v>
      </c>
      <c r="Y295" t="str">
        <f t="shared" si="45"/>
        <v>026-011</v>
      </c>
    </row>
    <row r="296" spans="1:25" x14ac:dyDescent="0.35">
      <c r="A296">
        <v>286</v>
      </c>
      <c r="B296" t="s">
        <v>332</v>
      </c>
      <c r="C296">
        <v>7</v>
      </c>
      <c r="D296">
        <v>41</v>
      </c>
      <c r="E296" t="s">
        <v>290</v>
      </c>
      <c r="F296" t="s">
        <v>333</v>
      </c>
      <c r="G296">
        <v>219</v>
      </c>
      <c r="H296">
        <v>147</v>
      </c>
      <c r="I296">
        <v>9</v>
      </c>
      <c r="J296">
        <v>13</v>
      </c>
      <c r="K296">
        <v>1444</v>
      </c>
      <c r="L296" s="7">
        <v>0.26869806094182824</v>
      </c>
      <c r="M296" s="8">
        <f t="shared" si="46"/>
        <v>0.19278852171585262</v>
      </c>
      <c r="N296">
        <f t="shared" si="46"/>
        <v>1.0084733977413802</v>
      </c>
      <c r="O296">
        <f t="shared" si="46"/>
        <v>6.1296464608140118E-3</v>
      </c>
      <c r="P296">
        <f t="shared" si="46"/>
        <v>-0.10372928654865808</v>
      </c>
      <c r="Q296">
        <f t="shared" si="46"/>
        <v>0.54012930064938192</v>
      </c>
      <c r="R296" s="9">
        <f t="shared" si="46"/>
        <v>0.12096352996730464</v>
      </c>
      <c r="S296">
        <f t="shared" si="39"/>
        <v>4.7149013964471465</v>
      </c>
      <c r="T296">
        <f t="shared" si="40"/>
        <v>2.1668280983098365</v>
      </c>
      <c r="U296">
        <f t="shared" si="41"/>
        <v>6.1321923788832873</v>
      </c>
      <c r="V296" s="8">
        <f t="shared" si="42"/>
        <v>2.1668280983098365</v>
      </c>
      <c r="W296">
        <f t="shared" si="43"/>
        <v>2</v>
      </c>
      <c r="X296" t="str">
        <f t="shared" si="44"/>
        <v>028-005</v>
      </c>
      <c r="Y296" t="str">
        <f t="shared" si="45"/>
        <v>003-003</v>
      </c>
    </row>
    <row r="297" spans="1:25" x14ac:dyDescent="0.35">
      <c r="A297">
        <v>287</v>
      </c>
      <c r="B297" t="s">
        <v>332</v>
      </c>
      <c r="C297">
        <v>7</v>
      </c>
      <c r="D297">
        <v>41</v>
      </c>
      <c r="E297" t="s">
        <v>291</v>
      </c>
      <c r="F297" t="s">
        <v>333</v>
      </c>
      <c r="G297">
        <v>315</v>
      </c>
      <c r="H297">
        <v>224</v>
      </c>
      <c r="I297">
        <v>8</v>
      </c>
      <c r="J297">
        <v>26</v>
      </c>
      <c r="K297">
        <v>2050</v>
      </c>
      <c r="L297" s="7">
        <v>0.27951219512195125</v>
      </c>
      <c r="M297" s="8">
        <f t="shared" si="46"/>
        <v>0.95769757408637346</v>
      </c>
      <c r="N297">
        <f t="shared" si="46"/>
        <v>2.0790428286366547</v>
      </c>
      <c r="O297">
        <f t="shared" si="46"/>
        <v>-7.6341960466501518E-2</v>
      </c>
      <c r="P297">
        <f t="shared" si="46"/>
        <v>0.8421244922173049</v>
      </c>
      <c r="Q297">
        <f t="shared" si="46"/>
        <v>1.5701764347476548</v>
      </c>
      <c r="R297" s="9">
        <f t="shared" si="46"/>
        <v>0.2304342470343142</v>
      </c>
      <c r="S297">
        <f t="shared" si="39"/>
        <v>1.8491941645723298</v>
      </c>
      <c r="T297">
        <f t="shared" si="40"/>
        <v>9.1960451808105841</v>
      </c>
      <c r="U297">
        <f t="shared" si="41"/>
        <v>18.230186464371172</v>
      </c>
      <c r="V297" s="8">
        <f t="shared" si="42"/>
        <v>1.8491941645723298</v>
      </c>
      <c r="W297">
        <f t="shared" si="43"/>
        <v>1</v>
      </c>
      <c r="X297" t="str">
        <f t="shared" si="44"/>
        <v>028-006</v>
      </c>
      <c r="Y297" t="str">
        <f t="shared" si="45"/>
        <v>015-003</v>
      </c>
    </row>
    <row r="298" spans="1:25" x14ac:dyDescent="0.35">
      <c r="A298">
        <v>288</v>
      </c>
      <c r="B298" t="s">
        <v>332</v>
      </c>
      <c r="C298">
        <v>7</v>
      </c>
      <c r="D298">
        <v>41</v>
      </c>
      <c r="E298" t="s">
        <v>292</v>
      </c>
      <c r="F298" t="s">
        <v>333</v>
      </c>
      <c r="G298">
        <v>145</v>
      </c>
      <c r="H298">
        <v>95</v>
      </c>
      <c r="I298">
        <v>3</v>
      </c>
      <c r="J298">
        <v>5</v>
      </c>
      <c r="K298">
        <v>950</v>
      </c>
      <c r="L298" s="7">
        <v>0.26105263157894737</v>
      </c>
      <c r="M298" s="8">
        <f t="shared" si="46"/>
        <v>-0.39682887281975721</v>
      </c>
      <c r="N298">
        <f t="shared" si="46"/>
        <v>0.2854914444095068</v>
      </c>
      <c r="O298">
        <f t="shared" si="46"/>
        <v>-0.48869999510307921</v>
      </c>
      <c r="P298">
        <f t="shared" si="46"/>
        <v>-0.68579315040463529</v>
      </c>
      <c r="Q298">
        <f t="shared" si="46"/>
        <v>-0.29954608589277454</v>
      </c>
      <c r="R298" s="9">
        <f t="shared" si="46"/>
        <v>4.3569388124853448E-2</v>
      </c>
      <c r="S298">
        <f t="shared" si="39"/>
        <v>12.833526706352179</v>
      </c>
      <c r="T298">
        <f t="shared" si="40"/>
        <v>1.932690169664292</v>
      </c>
      <c r="U298">
        <f t="shared" si="41"/>
        <v>1.4513304959670883</v>
      </c>
      <c r="V298" s="8">
        <f t="shared" si="42"/>
        <v>1.4513304959670883</v>
      </c>
      <c r="W298">
        <f t="shared" si="43"/>
        <v>3</v>
      </c>
      <c r="X298" t="str">
        <f t="shared" si="44"/>
        <v>028-007</v>
      </c>
      <c r="Y298" t="str">
        <f t="shared" si="45"/>
        <v>026-011</v>
      </c>
    </row>
    <row r="299" spans="1:25" x14ac:dyDescent="0.35">
      <c r="A299">
        <v>289</v>
      </c>
      <c r="B299" t="s">
        <v>332</v>
      </c>
      <c r="C299">
        <v>7</v>
      </c>
      <c r="D299">
        <v>41</v>
      </c>
      <c r="E299" t="s">
        <v>293</v>
      </c>
      <c r="F299" t="s">
        <v>333</v>
      </c>
      <c r="G299">
        <v>186</v>
      </c>
      <c r="H299">
        <v>135</v>
      </c>
      <c r="I299">
        <v>8</v>
      </c>
      <c r="J299">
        <v>2</v>
      </c>
      <c r="K299">
        <v>1298</v>
      </c>
      <c r="L299" s="7">
        <v>0.25500770416024654</v>
      </c>
      <c r="M299" s="8">
        <f t="shared" si="46"/>
        <v>-7.0148965036513911E-2</v>
      </c>
      <c r="N299">
        <f t="shared" si="46"/>
        <v>0.84163140851094798</v>
      </c>
      <c r="O299">
        <f t="shared" si="46"/>
        <v>-7.6341960466501518E-2</v>
      </c>
      <c r="P299">
        <f t="shared" si="46"/>
        <v>-0.90406709935062679</v>
      </c>
      <c r="Q299">
        <f t="shared" si="46"/>
        <v>0.29196612972801583</v>
      </c>
      <c r="R299" s="9">
        <f t="shared" si="46"/>
        <v>-1.7622985496654558E-2</v>
      </c>
      <c r="S299">
        <f t="shared" si="39"/>
        <v>8.694332421692156</v>
      </c>
      <c r="T299">
        <f t="shared" si="40"/>
        <v>2.7234129308126946</v>
      </c>
      <c r="U299">
        <f t="shared" si="41"/>
        <v>4.0391766816009227</v>
      </c>
      <c r="V299" s="8">
        <f t="shared" si="42"/>
        <v>2.7234129308126946</v>
      </c>
      <c r="W299">
        <f t="shared" si="43"/>
        <v>2</v>
      </c>
      <c r="X299" t="str">
        <f t="shared" si="44"/>
        <v>028-008</v>
      </c>
      <c r="Y299" t="str">
        <f t="shared" si="45"/>
        <v>003-003</v>
      </c>
    </row>
    <row r="300" spans="1:25" x14ac:dyDescent="0.35">
      <c r="A300">
        <v>290</v>
      </c>
      <c r="B300" t="s">
        <v>332</v>
      </c>
      <c r="C300">
        <v>7</v>
      </c>
      <c r="D300">
        <v>41</v>
      </c>
      <c r="E300" t="s">
        <v>294</v>
      </c>
      <c r="F300" t="s">
        <v>333</v>
      </c>
      <c r="G300">
        <v>243</v>
      </c>
      <c r="H300">
        <v>97</v>
      </c>
      <c r="I300">
        <v>6</v>
      </c>
      <c r="J300">
        <v>24</v>
      </c>
      <c r="K300">
        <v>1629</v>
      </c>
      <c r="L300" s="7">
        <v>0.22713321055862493</v>
      </c>
      <c r="M300" s="8">
        <f t="shared" si="46"/>
        <v>0.38401578480848281</v>
      </c>
      <c r="N300">
        <f t="shared" si="46"/>
        <v>0.31329844261457884</v>
      </c>
      <c r="O300">
        <f t="shared" si="46"/>
        <v>-0.24128517432113258</v>
      </c>
      <c r="P300">
        <f t="shared" si="46"/>
        <v>0.6966085262533106</v>
      </c>
      <c r="Q300">
        <f t="shared" si="46"/>
        <v>0.85458263366618137</v>
      </c>
      <c r="R300" s="9">
        <f t="shared" si="46"/>
        <v>-0.29979451690395026</v>
      </c>
      <c r="S300">
        <f t="shared" si="39"/>
        <v>4.5766753942582499</v>
      </c>
      <c r="T300">
        <f t="shared" si="40"/>
        <v>1.7680800742810534</v>
      </c>
      <c r="U300">
        <f t="shared" si="41"/>
        <v>6.7601153099183851</v>
      </c>
      <c r="V300" s="8">
        <f t="shared" si="42"/>
        <v>1.7680800742810534</v>
      </c>
      <c r="W300">
        <f t="shared" si="43"/>
        <v>2</v>
      </c>
      <c r="X300" t="str">
        <f t="shared" si="44"/>
        <v>028-009</v>
      </c>
      <c r="Y300" t="str">
        <f t="shared" si="45"/>
        <v>003-003</v>
      </c>
    </row>
    <row r="301" spans="1:25" x14ac:dyDescent="0.35">
      <c r="A301">
        <v>291</v>
      </c>
      <c r="B301" t="s">
        <v>332</v>
      </c>
      <c r="C301">
        <v>7</v>
      </c>
      <c r="D301">
        <v>41</v>
      </c>
      <c r="E301" t="s">
        <v>295</v>
      </c>
      <c r="F301" t="s">
        <v>333</v>
      </c>
      <c r="G301">
        <v>259</v>
      </c>
      <c r="H301">
        <v>270</v>
      </c>
      <c r="I301">
        <v>7</v>
      </c>
      <c r="J301">
        <v>22</v>
      </c>
      <c r="K301">
        <v>1752</v>
      </c>
      <c r="L301" s="7">
        <v>0.3184931506849315</v>
      </c>
      <c r="M301" s="8">
        <f t="shared" si="46"/>
        <v>0.51150062687023634</v>
      </c>
      <c r="N301">
        <f t="shared" si="46"/>
        <v>2.7186037873533122</v>
      </c>
      <c r="O301">
        <f t="shared" si="46"/>
        <v>-0.15881356739381705</v>
      </c>
      <c r="P301">
        <f t="shared" si="46"/>
        <v>0.5510925602893163</v>
      </c>
      <c r="Q301">
        <f t="shared" si="46"/>
        <v>1.063651606428702</v>
      </c>
      <c r="R301" s="9">
        <f t="shared" si="46"/>
        <v>0.62503570900620065</v>
      </c>
      <c r="S301">
        <f t="shared" si="39"/>
        <v>4.3685290891955022</v>
      </c>
      <c r="T301">
        <f t="shared" si="40"/>
        <v>10.899272673016831</v>
      </c>
      <c r="U301">
        <f t="shared" si="41"/>
        <v>18.339524361899898</v>
      </c>
      <c r="V301" s="8">
        <f t="shared" si="42"/>
        <v>4.3685290891955022</v>
      </c>
      <c r="W301">
        <f t="shared" si="43"/>
        <v>1</v>
      </c>
      <c r="X301" t="str">
        <f t="shared" si="44"/>
        <v>028-010</v>
      </c>
      <c r="Y301" t="str">
        <f t="shared" si="45"/>
        <v>015-003</v>
      </c>
    </row>
    <row r="302" spans="1:25" x14ac:dyDescent="0.35">
      <c r="A302">
        <v>292</v>
      </c>
      <c r="B302" t="s">
        <v>332</v>
      </c>
      <c r="C302">
        <v>7</v>
      </c>
      <c r="D302">
        <v>41</v>
      </c>
      <c r="E302" t="s">
        <v>296</v>
      </c>
      <c r="F302" t="s">
        <v>333</v>
      </c>
      <c r="G302">
        <v>259</v>
      </c>
      <c r="H302">
        <v>266</v>
      </c>
      <c r="I302">
        <v>25</v>
      </c>
      <c r="J302">
        <v>6</v>
      </c>
      <c r="K302">
        <v>1773</v>
      </c>
      <c r="L302" s="7">
        <v>0.31359278059785672</v>
      </c>
      <c r="M302" s="8">
        <f t="shared" si="46"/>
        <v>0.51150062687023634</v>
      </c>
      <c r="N302">
        <f t="shared" si="46"/>
        <v>2.6629897909431679</v>
      </c>
      <c r="O302">
        <f t="shared" si="46"/>
        <v>1.3256753572978623</v>
      </c>
      <c r="P302">
        <f t="shared" si="46"/>
        <v>-0.61303516742263808</v>
      </c>
      <c r="Q302">
        <f t="shared" si="46"/>
        <v>1.099346309095474</v>
      </c>
      <c r="R302" s="9">
        <f t="shared" si="46"/>
        <v>0.5754296084723437</v>
      </c>
      <c r="S302">
        <f t="shared" si="39"/>
        <v>5.0524897029453415</v>
      </c>
      <c r="T302">
        <f t="shared" si="40"/>
        <v>12.649750271359352</v>
      </c>
      <c r="U302">
        <f t="shared" si="41"/>
        <v>20.140703557385262</v>
      </c>
      <c r="V302" s="8">
        <f t="shared" si="42"/>
        <v>5.0524897029453415</v>
      </c>
      <c r="W302">
        <f t="shared" si="43"/>
        <v>1</v>
      </c>
      <c r="X302" t="str">
        <f t="shared" si="44"/>
        <v>028-011</v>
      </c>
      <c r="Y302" t="str">
        <f t="shared" si="45"/>
        <v>015-003</v>
      </c>
    </row>
    <row r="303" spans="1:25" x14ac:dyDescent="0.35">
      <c r="A303">
        <v>293</v>
      </c>
      <c r="B303" t="s">
        <v>332</v>
      </c>
      <c r="C303">
        <v>7</v>
      </c>
      <c r="D303">
        <v>41</v>
      </c>
      <c r="E303" t="s">
        <v>297</v>
      </c>
      <c r="F303" t="s">
        <v>333</v>
      </c>
      <c r="G303">
        <v>220</v>
      </c>
      <c r="H303">
        <v>163</v>
      </c>
      <c r="I303">
        <v>15</v>
      </c>
      <c r="J303">
        <v>9</v>
      </c>
      <c r="K303">
        <v>1165</v>
      </c>
      <c r="L303" s="7">
        <v>0.34935622317596565</v>
      </c>
      <c r="M303" s="8">
        <f t="shared" si="46"/>
        <v>0.20075632434471222</v>
      </c>
      <c r="N303">
        <f t="shared" si="46"/>
        <v>1.2309293833819568</v>
      </c>
      <c r="O303">
        <f t="shared" si="46"/>
        <v>0.50095928802470724</v>
      </c>
      <c r="P303">
        <f t="shared" si="46"/>
        <v>-0.39476121847664669</v>
      </c>
      <c r="Q303">
        <f t="shared" si="46"/>
        <v>6.5899679505127554E-2</v>
      </c>
      <c r="R303" s="9">
        <f t="shared" si="46"/>
        <v>0.93746041358353704</v>
      </c>
      <c r="S303">
        <f t="shared" si="39"/>
        <v>6.2479571414622672</v>
      </c>
      <c r="T303">
        <f t="shared" si="40"/>
        <v>3.5617783166242178</v>
      </c>
      <c r="U303">
        <f t="shared" si="41"/>
        <v>8.534253351907072</v>
      </c>
      <c r="V303" s="8">
        <f t="shared" si="42"/>
        <v>3.5617783166242178</v>
      </c>
      <c r="W303">
        <f t="shared" si="43"/>
        <v>2</v>
      </c>
      <c r="X303" t="str">
        <f t="shared" si="44"/>
        <v>028-012</v>
      </c>
      <c r="Y303" t="str">
        <f t="shared" si="45"/>
        <v>003-003</v>
      </c>
    </row>
    <row r="304" spans="1:25" x14ac:dyDescent="0.35">
      <c r="A304">
        <v>294</v>
      </c>
      <c r="B304" t="s">
        <v>332</v>
      </c>
      <c r="C304">
        <v>7</v>
      </c>
      <c r="D304" t="s">
        <v>334</v>
      </c>
      <c r="E304" t="s">
        <v>298</v>
      </c>
      <c r="F304" t="s">
        <v>333</v>
      </c>
      <c r="G304">
        <v>121</v>
      </c>
      <c r="H304">
        <v>123</v>
      </c>
      <c r="I304">
        <v>63</v>
      </c>
      <c r="J304">
        <v>77</v>
      </c>
      <c r="K304">
        <v>1234</v>
      </c>
      <c r="L304" s="7">
        <v>0.31118314424635335</v>
      </c>
      <c r="M304" s="8">
        <f t="shared" si="46"/>
        <v>-0.58805613591238737</v>
      </c>
      <c r="N304">
        <f t="shared" si="46"/>
        <v>0.67478941928051561</v>
      </c>
      <c r="O304">
        <f t="shared" si="46"/>
        <v>4.4595964205358527</v>
      </c>
      <c r="P304">
        <f t="shared" si="46"/>
        <v>4.5527816242991594</v>
      </c>
      <c r="Q304">
        <f t="shared" si="46"/>
        <v>0.18318227398166359</v>
      </c>
      <c r="R304" s="9">
        <f t="shared" si="46"/>
        <v>0.55103702975303592</v>
      </c>
      <c r="S304">
        <f t="shared" si="39"/>
        <v>30.121566294030679</v>
      </c>
      <c r="T304">
        <f t="shared" si="40"/>
        <v>41.579009194364481</v>
      </c>
      <c r="U304">
        <f t="shared" si="41"/>
        <v>57.17814177550806</v>
      </c>
      <c r="V304" s="8">
        <f t="shared" si="42"/>
        <v>30.121566294030679</v>
      </c>
      <c r="W304">
        <f t="shared" si="43"/>
        <v>1</v>
      </c>
      <c r="X304" t="str">
        <f t="shared" si="44"/>
        <v>028-013</v>
      </c>
      <c r="Y304" t="str">
        <f t="shared" si="45"/>
        <v>015-003</v>
      </c>
    </row>
    <row r="305" spans="1:25" x14ac:dyDescent="0.35">
      <c r="A305">
        <v>295</v>
      </c>
      <c r="B305" t="s">
        <v>332</v>
      </c>
      <c r="C305">
        <v>7</v>
      </c>
      <c r="D305" t="s">
        <v>334</v>
      </c>
      <c r="E305" t="s">
        <v>299</v>
      </c>
      <c r="F305" t="s">
        <v>333</v>
      </c>
      <c r="G305">
        <v>58</v>
      </c>
      <c r="H305">
        <v>40</v>
      </c>
      <c r="I305">
        <v>1</v>
      </c>
      <c r="J305">
        <v>3</v>
      </c>
      <c r="K305">
        <v>508</v>
      </c>
      <c r="L305" s="7">
        <v>0.20078740157480315</v>
      </c>
      <c r="M305" s="8">
        <f t="shared" si="46"/>
        <v>-1.0900277015305417</v>
      </c>
      <c r="N305">
        <f t="shared" si="46"/>
        <v>-0.4792010062299748</v>
      </c>
      <c r="O305">
        <f t="shared" si="46"/>
        <v>-0.65364320895771022</v>
      </c>
      <c r="P305">
        <f t="shared" si="46"/>
        <v>-0.83130911636862959</v>
      </c>
      <c r="Q305">
        <f t="shared" si="46"/>
        <v>-1.0508345896410198</v>
      </c>
      <c r="R305" s="9">
        <f t="shared" si="46"/>
        <v>-0.56649128181653685</v>
      </c>
      <c r="S305">
        <f t="shared" si="39"/>
        <v>22.929286885392454</v>
      </c>
      <c r="T305">
        <f t="shared" si="40"/>
        <v>5.081928095381981</v>
      </c>
      <c r="U305">
        <f t="shared" si="41"/>
        <v>0.21494060062965509</v>
      </c>
      <c r="V305" s="8">
        <f t="shared" si="42"/>
        <v>0.21494060062965509</v>
      </c>
      <c r="W305">
        <f t="shared" si="43"/>
        <v>3</v>
      </c>
      <c r="X305" t="str">
        <f t="shared" si="44"/>
        <v>028-014</v>
      </c>
      <c r="Y305" t="str">
        <f t="shared" si="45"/>
        <v>026-011</v>
      </c>
    </row>
    <row r="306" spans="1:25" x14ac:dyDescent="0.35">
      <c r="A306">
        <v>296</v>
      </c>
      <c r="B306" t="s">
        <v>332</v>
      </c>
      <c r="C306">
        <v>7</v>
      </c>
      <c r="D306" t="s">
        <v>334</v>
      </c>
      <c r="E306" t="s">
        <v>300</v>
      </c>
      <c r="F306" t="s">
        <v>333</v>
      </c>
      <c r="G306">
        <v>255</v>
      </c>
      <c r="H306">
        <v>93</v>
      </c>
      <c r="I306">
        <v>37</v>
      </c>
      <c r="J306">
        <v>14</v>
      </c>
      <c r="K306">
        <v>1559</v>
      </c>
      <c r="L306" s="7">
        <v>0.25593329057087877</v>
      </c>
      <c r="M306" s="8">
        <f t="shared" si="46"/>
        <v>0.47962941635479794</v>
      </c>
      <c r="N306">
        <f t="shared" si="46"/>
        <v>0.25768444620443476</v>
      </c>
      <c r="O306">
        <f t="shared" si="46"/>
        <v>2.315334640425649</v>
      </c>
      <c r="P306">
        <f t="shared" si="46"/>
        <v>-3.0971303566660932E-2</v>
      </c>
      <c r="Q306">
        <f t="shared" si="46"/>
        <v>0.73560029144360861</v>
      </c>
      <c r="R306" s="9">
        <f t="shared" si="46"/>
        <v>-8.2533395877264024E-3</v>
      </c>
      <c r="S306">
        <f t="shared" si="39"/>
        <v>5.2847958215714117</v>
      </c>
      <c r="T306">
        <f t="shared" si="40"/>
        <v>6.2878197743633288</v>
      </c>
      <c r="U306">
        <f t="shared" si="41"/>
        <v>14.060216203779953</v>
      </c>
      <c r="V306" s="8">
        <f t="shared" si="42"/>
        <v>5.2847958215714117</v>
      </c>
      <c r="W306">
        <f t="shared" si="43"/>
        <v>1</v>
      </c>
      <c r="X306" t="str">
        <f t="shared" si="44"/>
        <v>028-015</v>
      </c>
      <c r="Y306" t="str">
        <f t="shared" si="45"/>
        <v>015-003</v>
      </c>
    </row>
    <row r="308" spans="1:25" x14ac:dyDescent="0.35">
      <c r="K308" s="4" t="s">
        <v>368</v>
      </c>
      <c r="L308" s="16">
        <f>AVERAGEIF($W$11:$W$306,1,$L$11:$L$306)</f>
        <v>0.31934635280088963</v>
      </c>
    </row>
    <row r="309" spans="1:25" x14ac:dyDescent="0.35">
      <c r="K309" s="4" t="s">
        <v>369</v>
      </c>
      <c r="L309" s="16">
        <f>AVERAGEIF($W$11:$W$306,2,$L$11:$L$306)</f>
        <v>0.28656143236959025</v>
      </c>
    </row>
    <row r="310" spans="1:25" x14ac:dyDescent="0.35">
      <c r="K310" s="4" t="s">
        <v>370</v>
      </c>
      <c r="L310" s="16">
        <f>AVERAGEIF($W$11:$W$306,3,$L$11:$L$306)</f>
        <v>0.19621775993579868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E5A3-61DC-4313-AE65-CD15994A59C5}">
  <dimension ref="A1:Y310"/>
  <sheetViews>
    <sheetView topLeftCell="A291" zoomScaleNormal="100" workbookViewId="0">
      <selection activeCell="G309" sqref="G309"/>
    </sheetView>
  </sheetViews>
  <sheetFormatPr defaultRowHeight="14.5" x14ac:dyDescent="0.35"/>
  <cols>
    <col min="4" max="4" width="9.453125" customWidth="1"/>
    <col min="8" max="8" width="11.36328125" bestFit="1" customWidth="1"/>
    <col min="9" max="9" width="10.54296875" bestFit="1" customWidth="1"/>
    <col min="10" max="10" width="10" bestFit="1" customWidth="1"/>
    <col min="11" max="11" width="13.26953125" bestFit="1" customWidth="1"/>
    <col min="12" max="12" width="13.453125" bestFit="1" customWidth="1"/>
    <col min="13" max="13" width="19.26953125" bestFit="1" customWidth="1"/>
    <col min="15" max="15" width="10.54296875" bestFit="1" customWidth="1"/>
    <col min="17" max="17" width="8.453125" bestFit="1" customWidth="1"/>
    <col min="18" max="18" width="9.453125" bestFit="1" customWidth="1"/>
    <col min="23" max="23" width="9.54296875" bestFit="1" customWidth="1"/>
    <col min="24" max="24" width="9.7265625" bestFit="1" customWidth="1"/>
  </cols>
  <sheetData>
    <row r="1" spans="1:25" x14ac:dyDescent="0.35">
      <c r="F1">
        <v>5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W1">
        <v>19</v>
      </c>
    </row>
    <row r="2" spans="1:25" x14ac:dyDescent="0.35">
      <c r="D2" s="1" t="s">
        <v>301</v>
      </c>
      <c r="E2" s="1" t="s">
        <v>302</v>
      </c>
      <c r="F2" s="1" t="s">
        <v>0</v>
      </c>
      <c r="G2" s="1" t="s">
        <v>303</v>
      </c>
      <c r="H2" s="1" t="s">
        <v>304</v>
      </c>
      <c r="I2" s="1" t="s">
        <v>305</v>
      </c>
      <c r="J2" s="1" t="s">
        <v>306</v>
      </c>
      <c r="K2" s="1" t="s">
        <v>307</v>
      </c>
      <c r="L2" s="1" t="s">
        <v>308</v>
      </c>
      <c r="M2" s="1" t="s">
        <v>309</v>
      </c>
    </row>
    <row r="3" spans="1:25" x14ac:dyDescent="0.35">
      <c r="D3">
        <v>1</v>
      </c>
      <c r="E3">
        <v>246</v>
      </c>
      <c r="F3" t="str">
        <f t="shared" ref="F3:L5" si="0">VLOOKUP($E3,Primary6,F$1)</f>
        <v>027-032</v>
      </c>
      <c r="G3">
        <f t="shared" si="0"/>
        <v>1.6758990786989802</v>
      </c>
      <c r="H3">
        <f t="shared" si="0"/>
        <v>1.6074313837213778</v>
      </c>
      <c r="I3">
        <f t="shared" si="0"/>
        <v>0.74480148997695983</v>
      </c>
      <c r="J3">
        <f t="shared" si="0"/>
        <v>0.483831231205537</v>
      </c>
      <c r="K3">
        <f t="shared" si="0"/>
        <v>1.415086315834494</v>
      </c>
      <c r="L3">
        <f t="shared" si="0"/>
        <v>0.75670674852470865</v>
      </c>
      <c r="M3">
        <f>COUNTIF($W$11:$W$306,D3)</f>
        <v>47</v>
      </c>
      <c r="N3" s="2" t="s">
        <v>312</v>
      </c>
    </row>
    <row r="4" spans="1:25" x14ac:dyDescent="0.35">
      <c r="D4">
        <v>2</v>
      </c>
      <c r="E4">
        <v>151</v>
      </c>
      <c r="F4" t="str">
        <f t="shared" si="0"/>
        <v>021-002</v>
      </c>
      <c r="G4">
        <f t="shared" si="0"/>
        <v>0.416617551064971</v>
      </c>
      <c r="H4">
        <f t="shared" si="0"/>
        <v>0.27737444800119676</v>
      </c>
      <c r="I4">
        <f t="shared" si="0"/>
        <v>0.70908191106685281</v>
      </c>
      <c r="J4">
        <f t="shared" si="0"/>
        <v>0.35911653358274542</v>
      </c>
      <c r="K4">
        <f t="shared" si="0"/>
        <v>0.19150872012645892</v>
      </c>
      <c r="L4">
        <f t="shared" si="0"/>
        <v>0.63437960935189652</v>
      </c>
      <c r="M4">
        <f>COUNTIF($W$11:$W$306,D4)</f>
        <v>98</v>
      </c>
      <c r="N4" s="2" t="s">
        <v>312</v>
      </c>
    </row>
    <row r="5" spans="1:25" ht="15" thickBot="1" x14ac:dyDescent="0.4">
      <c r="D5">
        <v>3</v>
      </c>
      <c r="E5">
        <v>125</v>
      </c>
      <c r="F5" t="str">
        <f t="shared" si="0"/>
        <v>016-008</v>
      </c>
      <c r="G5">
        <f t="shared" si="0"/>
        <v>-0.78345011163326972</v>
      </c>
      <c r="H5">
        <f t="shared" si="0"/>
        <v>-0.43649791862827902</v>
      </c>
      <c r="I5">
        <f t="shared" si="0"/>
        <v>-0.71970124533742519</v>
      </c>
      <c r="J5">
        <f t="shared" si="0"/>
        <v>-0.59702948152532309</v>
      </c>
      <c r="K5">
        <f t="shared" si="0"/>
        <v>-0.66514178296184268</v>
      </c>
      <c r="L5">
        <f t="shared" si="0"/>
        <v>-0.61928495354533108</v>
      </c>
      <c r="M5">
        <f>COUNTIF($W$11:$W$306,D5)</f>
        <v>151</v>
      </c>
      <c r="N5" s="2" t="s">
        <v>310</v>
      </c>
    </row>
    <row r="6" spans="1:25" x14ac:dyDescent="0.35">
      <c r="M6" s="3">
        <f>SUM(M3:M5)</f>
        <v>296</v>
      </c>
    </row>
    <row r="7" spans="1:25" x14ac:dyDescent="0.35">
      <c r="F7" s="4" t="s">
        <v>313</v>
      </c>
      <c r="G7">
        <f t="shared" ref="G7:L7" si="1">AVERAGE(G11:G306)</f>
        <v>416.46283783783781</v>
      </c>
      <c r="H7">
        <f t="shared" si="1"/>
        <v>161.08783783783784</v>
      </c>
      <c r="I7">
        <f t="shared" si="1"/>
        <v>26.148648648648649</v>
      </c>
      <c r="J7">
        <f t="shared" si="1"/>
        <v>27.361486486486488</v>
      </c>
      <c r="K7">
        <f t="shared" si="1"/>
        <v>1313.9966216216217</v>
      </c>
      <c r="L7">
        <f t="shared" si="1"/>
        <v>0.47445472325605526</v>
      </c>
    </row>
    <row r="8" spans="1:25" x14ac:dyDescent="0.35">
      <c r="F8" s="4" t="s">
        <v>314</v>
      </c>
      <c r="G8">
        <f t="shared" ref="G8:L8" si="2">STDEV(G11:G306)</f>
        <v>253.31904979131278</v>
      </c>
      <c r="H8">
        <f t="shared" si="2"/>
        <v>133.07700989819691</v>
      </c>
      <c r="I8">
        <f t="shared" si="2"/>
        <v>27.995850749434432</v>
      </c>
      <c r="J8">
        <f t="shared" si="2"/>
        <v>24.054903368917373</v>
      </c>
      <c r="K8">
        <f t="shared" si="2"/>
        <v>684.05959943689709</v>
      </c>
      <c r="L8">
        <f t="shared" si="2"/>
        <v>0.12699427376663699</v>
      </c>
      <c r="U8" s="4" t="s">
        <v>315</v>
      </c>
      <c r="V8">
        <f>SUM(V11:V306)</f>
        <v>946.91141441876334</v>
      </c>
    </row>
    <row r="9" spans="1:25" x14ac:dyDescent="0.35">
      <c r="W9">
        <v>19</v>
      </c>
      <c r="X9" s="1" t="s">
        <v>316</v>
      </c>
      <c r="Y9" s="1" t="s">
        <v>317</v>
      </c>
    </row>
    <row r="10" spans="1:25" s="1" customFormat="1" x14ac:dyDescent="0.35">
      <c r="A10" s="1" t="s">
        <v>302</v>
      </c>
      <c r="B10" s="1" t="s">
        <v>318</v>
      </c>
      <c r="C10" s="1" t="s">
        <v>319</v>
      </c>
      <c r="D10" s="1" t="s">
        <v>320</v>
      </c>
      <c r="E10" s="1" t="s">
        <v>0</v>
      </c>
      <c r="F10" s="1" t="s">
        <v>321</v>
      </c>
      <c r="G10" s="1" t="s">
        <v>322</v>
      </c>
      <c r="H10" s="1" t="s">
        <v>323</v>
      </c>
      <c r="I10" s="1" t="s">
        <v>324</v>
      </c>
      <c r="J10" s="1" t="s">
        <v>325</v>
      </c>
      <c r="K10" s="1" t="s">
        <v>326</v>
      </c>
      <c r="L10" s="1" t="s">
        <v>327</v>
      </c>
      <c r="M10" s="5" t="s">
        <v>303</v>
      </c>
      <c r="N10" s="1" t="s">
        <v>304</v>
      </c>
      <c r="O10" s="1" t="s">
        <v>305</v>
      </c>
      <c r="P10" s="1" t="s">
        <v>306</v>
      </c>
      <c r="Q10" s="1" t="s">
        <v>307</v>
      </c>
      <c r="R10" s="6" t="s">
        <v>308</v>
      </c>
      <c r="S10" s="1" t="s">
        <v>328</v>
      </c>
      <c r="T10" s="1" t="s">
        <v>329</v>
      </c>
      <c r="U10" s="1" t="s">
        <v>330</v>
      </c>
      <c r="V10" s="5" t="s">
        <v>331</v>
      </c>
      <c r="W10" s="1" t="s">
        <v>301</v>
      </c>
      <c r="X10" s="1" t="s">
        <v>0</v>
      </c>
      <c r="Y10" s="1" t="s">
        <v>0</v>
      </c>
    </row>
    <row r="11" spans="1:25" x14ac:dyDescent="0.35">
      <c r="A11">
        <v>1</v>
      </c>
      <c r="B11" t="s">
        <v>332</v>
      </c>
      <c r="C11">
        <v>3</v>
      </c>
      <c r="D11">
        <v>46</v>
      </c>
      <c r="E11" t="s">
        <v>5</v>
      </c>
      <c r="F11" t="s">
        <v>333</v>
      </c>
      <c r="G11">
        <v>509</v>
      </c>
      <c r="H11">
        <v>261</v>
      </c>
      <c r="I11">
        <v>41</v>
      </c>
      <c r="J11">
        <v>28</v>
      </c>
      <c r="K11">
        <v>1387</v>
      </c>
      <c r="L11" s="7">
        <v>0.60490266762797407</v>
      </c>
      <c r="M11" s="8">
        <f>STANDARDIZE(G11,G$7,G$8)</f>
        <v>0.36529886812063839</v>
      </c>
      <c r="N11">
        <f t="shared" ref="N11:R26" si="3">STANDARDIZE(H11,H$7,H$8)</f>
        <v>0.75078454376600701</v>
      </c>
      <c r="O11">
        <f t="shared" si="3"/>
        <v>0.53048401651631805</v>
      </c>
      <c r="P11">
        <f t="shared" si="3"/>
        <v>2.6544006588634636E-2</v>
      </c>
      <c r="Q11">
        <f t="shared" si="3"/>
        <v>0.10672078637369188</v>
      </c>
      <c r="R11" s="9">
        <f t="shared" si="3"/>
        <v>1.0271954829367207</v>
      </c>
      <c r="S11">
        <f>SUMXMY2($G$3:$L$3,$M11:$R11)</f>
        <v>4.4915448197269567</v>
      </c>
      <c r="T11">
        <f>SUMXMY2($G$4:$L$4,$M11:$R11)</f>
        <v>0.53074572389059238</v>
      </c>
      <c r="U11">
        <f>SUMXMY2($G$5:$L$5,$M11:$R11)</f>
        <v>7.9877406016889863</v>
      </c>
      <c r="V11" s="8">
        <f>MIN(S11:U11)</f>
        <v>0.53074572389059238</v>
      </c>
      <c r="W11">
        <f>MATCH(V11,S11:U11,0)</f>
        <v>2</v>
      </c>
      <c r="X11" t="str">
        <f>E11</f>
        <v>001-001</v>
      </c>
      <c r="Y11" t="str">
        <f>VLOOKUP(W11,$D$3:$F$5,3)</f>
        <v>021-002</v>
      </c>
    </row>
    <row r="12" spans="1:25" x14ac:dyDescent="0.35">
      <c r="A12">
        <v>2</v>
      </c>
      <c r="B12" t="s">
        <v>332</v>
      </c>
      <c r="C12">
        <v>3</v>
      </c>
      <c r="D12">
        <v>46</v>
      </c>
      <c r="E12" t="s">
        <v>6</v>
      </c>
      <c r="F12" t="s">
        <v>333</v>
      </c>
      <c r="G12">
        <v>745</v>
      </c>
      <c r="H12">
        <v>241</v>
      </c>
      <c r="I12">
        <v>59</v>
      </c>
      <c r="J12">
        <v>35</v>
      </c>
      <c r="K12">
        <v>1912</v>
      </c>
      <c r="L12" s="7">
        <v>0.56485355648535562</v>
      </c>
      <c r="M12" s="8">
        <f t="shared" ref="M12:R66" si="4">STANDARDIZE(G12,G$7,G$8)</f>
        <v>1.2969303431100621</v>
      </c>
      <c r="N12">
        <f t="shared" si="3"/>
        <v>0.60049562447559102</v>
      </c>
      <c r="O12">
        <f t="shared" si="3"/>
        <v>1.1734364368982433</v>
      </c>
      <c r="P12">
        <f t="shared" si="3"/>
        <v>0.31754496770848162</v>
      </c>
      <c r="Q12">
        <f t="shared" si="3"/>
        <v>0.87419777292891099</v>
      </c>
      <c r="R12" s="9">
        <f t="shared" si="3"/>
        <v>0.71183393194102651</v>
      </c>
      <c r="S12">
        <f t="shared" ref="S12:S75" si="5">SUMXMY2($G$3:$L$3,$M12:$R12)</f>
        <v>1.6634899504664535</v>
      </c>
      <c r="T12">
        <f t="shared" ref="T12:T75" si="6">SUMXMY2($G$4:$L$4,$M12:$R12)</f>
        <v>1.5687747421778042</v>
      </c>
      <c r="U12">
        <f t="shared" ref="U12:U75" si="7">SUMXMY2($G$5:$L$5,$M12:$R12)</f>
        <v>13.965198907637532</v>
      </c>
      <c r="V12" s="8">
        <f t="shared" ref="V12:V75" si="8">MIN(S12:U12)</f>
        <v>1.5687747421778042</v>
      </c>
      <c r="W12">
        <f t="shared" ref="W12:W75" si="9">MATCH(V12,S12:U12,0)</f>
        <v>2</v>
      </c>
      <c r="X12" t="str">
        <f t="shared" ref="X12:X75" si="10">E12</f>
        <v>001-002</v>
      </c>
      <c r="Y12" t="str">
        <f t="shared" ref="Y12:Y75" si="11">VLOOKUP(W12,$D$3:$F$5,3)</f>
        <v>021-002</v>
      </c>
    </row>
    <row r="13" spans="1:25" x14ac:dyDescent="0.35">
      <c r="A13">
        <v>3</v>
      </c>
      <c r="B13" t="s">
        <v>332</v>
      </c>
      <c r="C13">
        <v>3</v>
      </c>
      <c r="D13">
        <v>46</v>
      </c>
      <c r="E13" t="s">
        <v>7</v>
      </c>
      <c r="F13" t="s">
        <v>333</v>
      </c>
      <c r="G13">
        <v>636</v>
      </c>
      <c r="H13">
        <v>268</v>
      </c>
      <c r="I13">
        <v>63</v>
      </c>
      <c r="J13">
        <v>42</v>
      </c>
      <c r="K13">
        <v>1602</v>
      </c>
      <c r="L13" s="7">
        <v>0.62983770287141072</v>
      </c>
      <c r="M13" s="8">
        <f t="shared" si="4"/>
        <v>0.86664292457681136</v>
      </c>
      <c r="N13">
        <f t="shared" si="3"/>
        <v>0.80338566551765256</v>
      </c>
      <c r="O13">
        <f t="shared" si="3"/>
        <v>1.3163147525386711</v>
      </c>
      <c r="P13">
        <f t="shared" si="3"/>
        <v>0.60854592882832859</v>
      </c>
      <c r="Q13">
        <f t="shared" si="3"/>
        <v>0.42102088562963874</v>
      </c>
      <c r="R13" s="9">
        <f t="shared" si="3"/>
        <v>1.2235431961356398</v>
      </c>
      <c r="S13">
        <f t="shared" si="5"/>
        <v>2.8496685533797814</v>
      </c>
      <c r="T13">
        <f t="shared" si="6"/>
        <v>1.3099469508379757</v>
      </c>
      <c r="U13">
        <f t="shared" si="7"/>
        <v>14.434656475938695</v>
      </c>
      <c r="V13" s="8">
        <f t="shared" si="8"/>
        <v>1.3099469508379757</v>
      </c>
      <c r="W13">
        <f t="shared" si="9"/>
        <v>2</v>
      </c>
      <c r="X13" t="str">
        <f t="shared" si="10"/>
        <v>001-003</v>
      </c>
      <c r="Y13" t="str">
        <f t="shared" si="11"/>
        <v>021-002</v>
      </c>
    </row>
    <row r="14" spans="1:25" x14ac:dyDescent="0.35">
      <c r="A14">
        <v>4</v>
      </c>
      <c r="B14" t="s">
        <v>332</v>
      </c>
      <c r="C14">
        <v>3</v>
      </c>
      <c r="D14">
        <v>46</v>
      </c>
      <c r="E14" t="s">
        <v>8</v>
      </c>
      <c r="F14" t="s">
        <v>333</v>
      </c>
      <c r="G14">
        <v>879</v>
      </c>
      <c r="H14">
        <v>329</v>
      </c>
      <c r="I14">
        <v>71</v>
      </c>
      <c r="J14">
        <v>56</v>
      </c>
      <c r="K14">
        <v>2216</v>
      </c>
      <c r="L14" s="7">
        <v>0.60243682310469315</v>
      </c>
      <c r="M14" s="8">
        <f t="shared" si="4"/>
        <v>1.8259075365362603</v>
      </c>
      <c r="N14">
        <f t="shared" si="3"/>
        <v>1.2617668693534212</v>
      </c>
      <c r="O14">
        <f t="shared" si="3"/>
        <v>1.6020713838195266</v>
      </c>
      <c r="P14">
        <f t="shared" si="3"/>
        <v>1.1905478510680225</v>
      </c>
      <c r="Q14">
        <f t="shared" si="3"/>
        <v>1.318603494667552</v>
      </c>
      <c r="R14" s="9">
        <f t="shared" si="3"/>
        <v>1.0077785088469116</v>
      </c>
      <c r="S14">
        <f t="shared" si="5"/>
        <v>1.4486925092062788</v>
      </c>
      <c r="T14">
        <f t="shared" si="6"/>
        <v>5.8536043054496902</v>
      </c>
      <c r="U14">
        <f t="shared" si="7"/>
        <v>24.861492324832028</v>
      </c>
      <c r="V14" s="8">
        <f t="shared" si="8"/>
        <v>1.4486925092062788</v>
      </c>
      <c r="W14">
        <f t="shared" si="9"/>
        <v>1</v>
      </c>
      <c r="X14" t="str">
        <f t="shared" si="10"/>
        <v>001-004</v>
      </c>
      <c r="Y14" t="str">
        <f t="shared" si="11"/>
        <v>027-032</v>
      </c>
    </row>
    <row r="15" spans="1:25" x14ac:dyDescent="0.35">
      <c r="A15">
        <v>5</v>
      </c>
      <c r="B15" t="s">
        <v>332</v>
      </c>
      <c r="C15">
        <v>3</v>
      </c>
      <c r="D15">
        <v>46</v>
      </c>
      <c r="E15" t="s">
        <v>9</v>
      </c>
      <c r="F15" t="s">
        <v>333</v>
      </c>
      <c r="G15">
        <v>1290</v>
      </c>
      <c r="H15">
        <v>361</v>
      </c>
      <c r="I15">
        <v>73</v>
      </c>
      <c r="J15">
        <v>72</v>
      </c>
      <c r="K15">
        <v>2832</v>
      </c>
      <c r="L15" s="7">
        <v>0.63418079096045199</v>
      </c>
      <c r="M15" s="8">
        <f t="shared" si="4"/>
        <v>3.4483674357763161</v>
      </c>
      <c r="N15">
        <f t="shared" si="3"/>
        <v>1.5022291402180867</v>
      </c>
      <c r="O15">
        <f t="shared" si="3"/>
        <v>1.6735105416397407</v>
      </c>
      <c r="P15">
        <f t="shared" si="3"/>
        <v>1.8556929050562443</v>
      </c>
      <c r="Q15">
        <f t="shared" si="3"/>
        <v>2.2191098255590092</v>
      </c>
      <c r="R15" s="9">
        <f t="shared" si="3"/>
        <v>1.2577422821276749</v>
      </c>
      <c r="S15">
        <f t="shared" si="5"/>
        <v>6.7947069538219385</v>
      </c>
      <c r="T15">
        <f t="shared" si="6"/>
        <v>18.361387064175929</v>
      </c>
      <c r="U15">
        <f t="shared" si="7"/>
        <v>45.252390710944951</v>
      </c>
      <c r="V15" s="8">
        <f t="shared" si="8"/>
        <v>6.7947069538219385</v>
      </c>
      <c r="W15">
        <f t="shared" si="9"/>
        <v>1</v>
      </c>
      <c r="X15" t="str">
        <f t="shared" si="10"/>
        <v>001-005</v>
      </c>
      <c r="Y15" t="str">
        <f t="shared" si="11"/>
        <v>027-032</v>
      </c>
    </row>
    <row r="16" spans="1:25" x14ac:dyDescent="0.35">
      <c r="A16">
        <v>6</v>
      </c>
      <c r="B16" t="s">
        <v>332</v>
      </c>
      <c r="C16">
        <v>3</v>
      </c>
      <c r="D16">
        <v>46</v>
      </c>
      <c r="E16" t="s">
        <v>10</v>
      </c>
      <c r="F16" t="s">
        <v>333</v>
      </c>
      <c r="G16">
        <v>402</v>
      </c>
      <c r="H16">
        <v>134</v>
      </c>
      <c r="I16">
        <v>31</v>
      </c>
      <c r="J16">
        <v>22</v>
      </c>
      <c r="K16">
        <v>1035</v>
      </c>
      <c r="L16" s="7">
        <v>0.56908212560386473</v>
      </c>
      <c r="M16" s="8">
        <f t="shared" si="4"/>
        <v>-5.7093368421176641E-2</v>
      </c>
      <c r="N16">
        <f t="shared" si="3"/>
        <v>-0.20355009372813432</v>
      </c>
      <c r="O16">
        <f t="shared" si="3"/>
        <v>0.17328822741524857</v>
      </c>
      <c r="P16">
        <f t="shared" si="3"/>
        <v>-0.22288538865694849</v>
      </c>
      <c r="Q16">
        <f t="shared" si="3"/>
        <v>-0.40785425984999785</v>
      </c>
      <c r="R16" s="9">
        <f t="shared" si="3"/>
        <v>0.74513125309646278</v>
      </c>
      <c r="S16">
        <f t="shared" si="5"/>
        <v>10.432238858085833</v>
      </c>
      <c r="T16">
        <f t="shared" si="6"/>
        <v>1.4529934673680143</v>
      </c>
      <c r="U16">
        <f t="shared" si="7"/>
        <v>3.4471012627065942</v>
      </c>
      <c r="V16" s="8">
        <f t="shared" si="8"/>
        <v>1.4529934673680143</v>
      </c>
      <c r="W16">
        <f t="shared" si="9"/>
        <v>2</v>
      </c>
      <c r="X16" t="str">
        <f t="shared" si="10"/>
        <v>002-001</v>
      </c>
      <c r="Y16" t="str">
        <f t="shared" si="11"/>
        <v>021-002</v>
      </c>
    </row>
    <row r="17" spans="1:25" x14ac:dyDescent="0.35">
      <c r="A17">
        <v>7</v>
      </c>
      <c r="B17" t="s">
        <v>332</v>
      </c>
      <c r="C17">
        <v>3</v>
      </c>
      <c r="D17">
        <v>46</v>
      </c>
      <c r="E17" t="s">
        <v>11</v>
      </c>
      <c r="F17" t="s">
        <v>333</v>
      </c>
      <c r="G17">
        <v>644</v>
      </c>
      <c r="H17">
        <v>153</v>
      </c>
      <c r="I17">
        <v>31</v>
      </c>
      <c r="J17">
        <v>48</v>
      </c>
      <c r="K17">
        <v>1571</v>
      </c>
      <c r="L17" s="7">
        <v>0.55760661998726924</v>
      </c>
      <c r="M17" s="8">
        <f t="shared" si="4"/>
        <v>0.89822365254255454</v>
      </c>
      <c r="N17">
        <f t="shared" si="3"/>
        <v>-6.0775620402239161E-2</v>
      </c>
      <c r="O17">
        <f t="shared" si="3"/>
        <v>0.17328822741524857</v>
      </c>
      <c r="P17">
        <f t="shared" si="3"/>
        <v>0.85797532407391164</v>
      </c>
      <c r="Q17">
        <f t="shared" si="3"/>
        <v>0.37570319689971149</v>
      </c>
      <c r="R17" s="9">
        <f t="shared" si="3"/>
        <v>0.6547688668546805</v>
      </c>
      <c r="S17">
        <f t="shared" si="5"/>
        <v>4.9450134882128705</v>
      </c>
      <c r="T17">
        <f t="shared" si="6"/>
        <v>0.91656819712823656</v>
      </c>
      <c r="U17">
        <f t="shared" si="7"/>
        <v>8.5902344866443716</v>
      </c>
      <c r="V17" s="8">
        <f t="shared" si="8"/>
        <v>0.91656819712823656</v>
      </c>
      <c r="W17">
        <f t="shared" si="9"/>
        <v>2</v>
      </c>
      <c r="X17" t="str">
        <f t="shared" si="10"/>
        <v>002-002</v>
      </c>
      <c r="Y17" t="str">
        <f t="shared" si="11"/>
        <v>021-002</v>
      </c>
    </row>
    <row r="18" spans="1:25" x14ac:dyDescent="0.35">
      <c r="A18">
        <v>8</v>
      </c>
      <c r="B18" t="s">
        <v>332</v>
      </c>
      <c r="C18">
        <v>3</v>
      </c>
      <c r="D18">
        <v>46</v>
      </c>
      <c r="E18" t="s">
        <v>12</v>
      </c>
      <c r="F18" t="s">
        <v>333</v>
      </c>
      <c r="G18">
        <v>924</v>
      </c>
      <c r="H18">
        <v>281</v>
      </c>
      <c r="I18">
        <v>110</v>
      </c>
      <c r="J18">
        <v>45</v>
      </c>
      <c r="K18">
        <v>2498</v>
      </c>
      <c r="L18" s="7">
        <v>0.54443554843875097</v>
      </c>
      <c r="M18" s="8">
        <f t="shared" si="4"/>
        <v>2.0035491313435658</v>
      </c>
      <c r="N18">
        <f t="shared" si="3"/>
        <v>0.901073463056423</v>
      </c>
      <c r="O18">
        <f t="shared" si="3"/>
        <v>2.9951349613136977</v>
      </c>
      <c r="P18">
        <f t="shared" si="3"/>
        <v>0.73326062645112011</v>
      </c>
      <c r="Q18">
        <f t="shared" si="3"/>
        <v>1.7308482760172126</v>
      </c>
      <c r="R18" s="9">
        <f t="shared" si="3"/>
        <v>0.5510549657639805</v>
      </c>
      <c r="S18">
        <f t="shared" si="5"/>
        <v>5.8745100957662473</v>
      </c>
      <c r="T18">
        <f t="shared" si="6"/>
        <v>10.649883917196576</v>
      </c>
      <c r="U18">
        <f t="shared" si="7"/>
        <v>32.23660568453684</v>
      </c>
      <c r="V18" s="8">
        <f t="shared" si="8"/>
        <v>5.8745100957662473</v>
      </c>
      <c r="W18">
        <f t="shared" si="9"/>
        <v>1</v>
      </c>
      <c r="X18" t="str">
        <f t="shared" si="10"/>
        <v>002-003</v>
      </c>
      <c r="Y18" t="str">
        <f t="shared" si="11"/>
        <v>027-032</v>
      </c>
    </row>
    <row r="19" spans="1:25" x14ac:dyDescent="0.35">
      <c r="A19">
        <v>9</v>
      </c>
      <c r="B19" t="s">
        <v>332</v>
      </c>
      <c r="C19">
        <v>7</v>
      </c>
      <c r="D19">
        <v>46</v>
      </c>
      <c r="E19" t="s">
        <v>13</v>
      </c>
      <c r="F19" t="s">
        <v>333</v>
      </c>
      <c r="G19">
        <v>341</v>
      </c>
      <c r="H19">
        <v>67</v>
      </c>
      <c r="I19">
        <v>14</v>
      </c>
      <c r="J19">
        <v>29</v>
      </c>
      <c r="K19">
        <v>1444</v>
      </c>
      <c r="L19" s="7">
        <v>0.3123268698060942</v>
      </c>
      <c r="M19" s="8">
        <f t="shared" si="4"/>
        <v>-0.2978964191599684</v>
      </c>
      <c r="N19">
        <f t="shared" si="3"/>
        <v>-0.70701797335102778</v>
      </c>
      <c r="O19">
        <f>STANDARDIZE(I19,I$7,I$8)</f>
        <v>-0.43394461405656959</v>
      </c>
      <c r="P19">
        <f t="shared" si="3"/>
        <v>6.8115572462898483E-2</v>
      </c>
      <c r="Q19">
        <f t="shared" si="3"/>
        <v>0.19004685919968708</v>
      </c>
      <c r="R19" s="9">
        <f t="shared" si="3"/>
        <v>-1.2766548336493113</v>
      </c>
      <c r="S19">
        <f t="shared" si="5"/>
        <v>16.450087374692512</v>
      </c>
      <c r="T19">
        <f t="shared" si="6"/>
        <v>6.5228046287450088</v>
      </c>
      <c r="U19">
        <f t="shared" si="7"/>
        <v>1.9965010563976358</v>
      </c>
      <c r="V19" s="8">
        <f t="shared" si="8"/>
        <v>1.9965010563976358</v>
      </c>
      <c r="W19">
        <f t="shared" si="9"/>
        <v>3</v>
      </c>
      <c r="X19" t="str">
        <f t="shared" si="10"/>
        <v>003-001</v>
      </c>
      <c r="Y19" t="str">
        <f t="shared" si="11"/>
        <v>016-008</v>
      </c>
    </row>
    <row r="20" spans="1:25" x14ac:dyDescent="0.35">
      <c r="A20">
        <v>10</v>
      </c>
      <c r="B20" t="s">
        <v>332</v>
      </c>
      <c r="C20">
        <v>7</v>
      </c>
      <c r="D20">
        <v>46</v>
      </c>
      <c r="E20" t="s">
        <v>14</v>
      </c>
      <c r="F20" t="s">
        <v>333</v>
      </c>
      <c r="G20">
        <v>156</v>
      </c>
      <c r="H20">
        <v>56</v>
      </c>
      <c r="I20">
        <v>14</v>
      </c>
      <c r="J20">
        <v>23</v>
      </c>
      <c r="K20">
        <v>698</v>
      </c>
      <c r="L20" s="7">
        <v>0.35673352435530087</v>
      </c>
      <c r="M20" s="8">
        <f t="shared" si="4"/>
        <v>-1.0282007533677793</v>
      </c>
      <c r="N20">
        <f t="shared" si="3"/>
        <v>-0.78967687896075656</v>
      </c>
      <c r="O20">
        <f t="shared" si="3"/>
        <v>-0.43394461405656959</v>
      </c>
      <c r="P20">
        <f t="shared" si="3"/>
        <v>-0.18131382278268462</v>
      </c>
      <c r="Q20">
        <f t="shared" si="3"/>
        <v>-0.90050139217210989</v>
      </c>
      <c r="R20" s="9">
        <f t="shared" si="3"/>
        <v>-0.92698037013131251</v>
      </c>
      <c r="S20">
        <f t="shared" si="5"/>
        <v>23.086892992421149</v>
      </c>
      <c r="T20">
        <f t="shared" si="6"/>
        <v>8.4550041453063258</v>
      </c>
      <c r="U20">
        <f t="shared" si="7"/>
        <v>0.58918523093142305</v>
      </c>
      <c r="V20" s="8">
        <f t="shared" si="8"/>
        <v>0.58918523093142305</v>
      </c>
      <c r="W20">
        <f t="shared" si="9"/>
        <v>3</v>
      </c>
      <c r="X20" t="str">
        <f t="shared" si="10"/>
        <v>003-002</v>
      </c>
      <c r="Y20" t="str">
        <f t="shared" si="11"/>
        <v>016-008</v>
      </c>
    </row>
    <row r="21" spans="1:25" x14ac:dyDescent="0.35">
      <c r="A21">
        <v>11</v>
      </c>
      <c r="B21" t="s">
        <v>332</v>
      </c>
      <c r="C21">
        <v>3</v>
      </c>
      <c r="D21">
        <v>46</v>
      </c>
      <c r="E21" t="s">
        <v>15</v>
      </c>
      <c r="F21" t="s">
        <v>333</v>
      </c>
      <c r="G21">
        <v>630</v>
      </c>
      <c r="H21">
        <v>160</v>
      </c>
      <c r="I21">
        <v>61</v>
      </c>
      <c r="J21">
        <v>37</v>
      </c>
      <c r="K21">
        <v>1604</v>
      </c>
      <c r="L21" s="7">
        <v>0.55361596009975067</v>
      </c>
      <c r="M21" s="8">
        <f t="shared" si="4"/>
        <v>0.84295737860250397</v>
      </c>
      <c r="N21">
        <f t="shared" si="3"/>
        <v>-8.1744986505935761E-3</v>
      </c>
      <c r="O21">
        <f t="shared" si="3"/>
        <v>1.2448755947184573</v>
      </c>
      <c r="P21">
        <f t="shared" si="3"/>
        <v>0.40068809945700928</v>
      </c>
      <c r="Q21">
        <f t="shared" si="3"/>
        <v>0.42394460748318241</v>
      </c>
      <c r="R21" s="9">
        <f t="shared" si="3"/>
        <v>0.62334493119871737</v>
      </c>
      <c r="S21">
        <f t="shared" si="5"/>
        <v>4.5611083938585342</v>
      </c>
      <c r="T21">
        <f t="shared" si="6"/>
        <v>0.60625512186212593</v>
      </c>
      <c r="U21">
        <f t="shared" si="7"/>
        <v>10.413903004593184</v>
      </c>
      <c r="V21" s="8">
        <f t="shared" si="8"/>
        <v>0.60625512186212593</v>
      </c>
      <c r="W21">
        <f t="shared" si="9"/>
        <v>2</v>
      </c>
      <c r="X21" t="str">
        <f t="shared" si="10"/>
        <v>003-003</v>
      </c>
      <c r="Y21" t="str">
        <f t="shared" si="11"/>
        <v>021-002</v>
      </c>
    </row>
    <row r="22" spans="1:25" x14ac:dyDescent="0.35">
      <c r="A22">
        <v>12</v>
      </c>
      <c r="B22" t="s">
        <v>332</v>
      </c>
      <c r="C22">
        <v>7</v>
      </c>
      <c r="D22">
        <v>46</v>
      </c>
      <c r="E22" t="s">
        <v>16</v>
      </c>
      <c r="F22" t="s">
        <v>333</v>
      </c>
      <c r="G22">
        <v>380</v>
      </c>
      <c r="H22">
        <v>116</v>
      </c>
      <c r="I22">
        <v>43</v>
      </c>
      <c r="J22">
        <v>47</v>
      </c>
      <c r="K22">
        <v>993</v>
      </c>
      <c r="L22" s="7">
        <v>0.59013091641490434</v>
      </c>
      <c r="M22" s="8">
        <f t="shared" si="4"/>
        <v>-0.14394037032697038</v>
      </c>
      <c r="N22">
        <f t="shared" si="3"/>
        <v>-0.3388101210895087</v>
      </c>
      <c r="O22">
        <f t="shared" si="3"/>
        <v>0.60192317433653197</v>
      </c>
      <c r="P22">
        <f t="shared" si="3"/>
        <v>0.81640375819964783</v>
      </c>
      <c r="Q22">
        <f t="shared" si="3"/>
        <v>-0.46925241877441537</v>
      </c>
      <c r="R22" s="9">
        <f t="shared" si="3"/>
        <v>0.91087723664937947</v>
      </c>
      <c r="S22">
        <f t="shared" si="5"/>
        <v>10.80519132022722</v>
      </c>
      <c r="T22">
        <f t="shared" si="6"/>
        <v>1.4275594276589383</v>
      </c>
      <c r="U22">
        <f t="shared" si="7"/>
        <v>6.5427692161548059</v>
      </c>
      <c r="V22" s="8">
        <f t="shared" si="8"/>
        <v>1.4275594276589383</v>
      </c>
      <c r="W22">
        <f t="shared" si="9"/>
        <v>2</v>
      </c>
      <c r="X22" t="str">
        <f t="shared" si="10"/>
        <v>004-001</v>
      </c>
      <c r="Y22" t="str">
        <f t="shared" si="11"/>
        <v>021-002</v>
      </c>
    </row>
    <row r="23" spans="1:25" x14ac:dyDescent="0.35">
      <c r="A23">
        <v>13</v>
      </c>
      <c r="B23" t="s">
        <v>332</v>
      </c>
      <c r="C23">
        <v>7</v>
      </c>
      <c r="D23">
        <v>40</v>
      </c>
      <c r="E23" t="s">
        <v>17</v>
      </c>
      <c r="F23" t="s">
        <v>333</v>
      </c>
      <c r="G23">
        <v>725</v>
      </c>
      <c r="H23">
        <v>192</v>
      </c>
      <c r="I23">
        <v>101</v>
      </c>
      <c r="J23">
        <v>97</v>
      </c>
      <c r="K23">
        <v>2298</v>
      </c>
      <c r="L23" s="7">
        <v>0.48520452567449956</v>
      </c>
      <c r="M23" s="8">
        <f t="shared" si="4"/>
        <v>1.2179785231957041</v>
      </c>
      <c r="N23">
        <f t="shared" si="3"/>
        <v>0.23228777221407196</v>
      </c>
      <c r="O23">
        <f t="shared" si="3"/>
        <v>2.6736587511227352</v>
      </c>
      <c r="P23">
        <f t="shared" si="3"/>
        <v>2.8949820519128404</v>
      </c>
      <c r="Q23">
        <f t="shared" si="3"/>
        <v>1.4384760906628433</v>
      </c>
      <c r="R23" s="9">
        <f t="shared" si="3"/>
        <v>8.4647930175166836E-2</v>
      </c>
      <c r="S23">
        <f t="shared" si="5"/>
        <v>12.087059938381975</v>
      </c>
      <c r="T23">
        <f t="shared" si="6"/>
        <v>12.791520845800257</v>
      </c>
      <c r="U23">
        <f t="shared" si="7"/>
        <v>33.082757158846412</v>
      </c>
      <c r="V23" s="8">
        <f t="shared" si="8"/>
        <v>12.087059938381975</v>
      </c>
      <c r="W23">
        <f t="shared" si="9"/>
        <v>1</v>
      </c>
      <c r="X23" t="str">
        <f t="shared" si="10"/>
        <v>004-002</v>
      </c>
      <c r="Y23" t="str">
        <f t="shared" si="11"/>
        <v>027-032</v>
      </c>
    </row>
    <row r="24" spans="1:25" x14ac:dyDescent="0.35">
      <c r="A24">
        <v>14</v>
      </c>
      <c r="B24" t="s">
        <v>332</v>
      </c>
      <c r="C24">
        <v>7</v>
      </c>
      <c r="D24">
        <v>40</v>
      </c>
      <c r="E24" t="s">
        <v>18</v>
      </c>
      <c r="F24" t="s">
        <v>333</v>
      </c>
      <c r="G24">
        <v>158</v>
      </c>
      <c r="H24">
        <v>41</v>
      </c>
      <c r="I24">
        <v>5</v>
      </c>
      <c r="J24">
        <v>26</v>
      </c>
      <c r="K24">
        <v>524</v>
      </c>
      <c r="L24" s="7">
        <v>0.43893129770992367</v>
      </c>
      <c r="M24" s="8">
        <f t="shared" si="4"/>
        <v>-1.0203055713763436</v>
      </c>
      <c r="N24">
        <f t="shared" si="3"/>
        <v>-0.90239356842856855</v>
      </c>
      <c r="O24">
        <f t="shared" si="3"/>
        <v>-0.7554208242475321</v>
      </c>
      <c r="P24">
        <f t="shared" si="3"/>
        <v>-5.6599125159893064E-2</v>
      </c>
      <c r="Q24">
        <f t="shared" si="3"/>
        <v>-1.1548651934304111</v>
      </c>
      <c r="R24" s="9">
        <f t="shared" si="3"/>
        <v>-0.27972462452448021</v>
      </c>
      <c r="S24">
        <f t="shared" si="5"/>
        <v>23.790313518714225</v>
      </c>
      <c r="T24">
        <f t="shared" si="6"/>
        <v>8.4224976685614212</v>
      </c>
      <c r="U24">
        <f t="shared" si="7"/>
        <v>0.92163035951743244</v>
      </c>
      <c r="V24" s="8">
        <f t="shared" si="8"/>
        <v>0.92163035951743244</v>
      </c>
      <c r="W24">
        <f t="shared" si="9"/>
        <v>3</v>
      </c>
      <c r="X24" t="str">
        <f t="shared" si="10"/>
        <v>004-003</v>
      </c>
      <c r="Y24" t="str">
        <f t="shared" si="11"/>
        <v>016-008</v>
      </c>
    </row>
    <row r="25" spans="1:25" x14ac:dyDescent="0.35">
      <c r="A25">
        <v>15</v>
      </c>
      <c r="B25" t="s">
        <v>332</v>
      </c>
      <c r="C25">
        <v>7</v>
      </c>
      <c r="D25">
        <v>46</v>
      </c>
      <c r="E25" t="s">
        <v>19</v>
      </c>
      <c r="F25" t="s">
        <v>333</v>
      </c>
      <c r="G25">
        <v>271</v>
      </c>
      <c r="H25">
        <v>51</v>
      </c>
      <c r="I25">
        <v>6</v>
      </c>
      <c r="J25">
        <v>26</v>
      </c>
      <c r="K25">
        <v>1324</v>
      </c>
      <c r="L25" s="7">
        <v>0.26737160120845921</v>
      </c>
      <c r="M25" s="8">
        <f t="shared" si="4"/>
        <v>-0.57422778886022119</v>
      </c>
      <c r="N25">
        <f t="shared" si="3"/>
        <v>-0.82724910878336055</v>
      </c>
      <c r="O25">
        <f t="shared" si="3"/>
        <v>-0.71970124533742519</v>
      </c>
      <c r="P25">
        <f t="shared" si="3"/>
        <v>-5.6599125159893064E-2</v>
      </c>
      <c r="Q25">
        <f t="shared" si="3"/>
        <v>1.4623547987065588E-2</v>
      </c>
      <c r="R25" s="9">
        <f t="shared" si="3"/>
        <v>-1.6306492876059062</v>
      </c>
      <c r="S25">
        <f t="shared" si="5"/>
        <v>21.088338059895641</v>
      </c>
      <c r="T25">
        <f t="shared" si="6"/>
        <v>9.5778527749798954</v>
      </c>
      <c r="U25">
        <f t="shared" si="7"/>
        <v>1.9734641644052973</v>
      </c>
      <c r="V25" s="8">
        <f t="shared" si="8"/>
        <v>1.9734641644052973</v>
      </c>
      <c r="W25">
        <f t="shared" si="9"/>
        <v>3</v>
      </c>
      <c r="X25" t="str">
        <f t="shared" si="10"/>
        <v>005-001</v>
      </c>
      <c r="Y25" t="str">
        <f t="shared" si="11"/>
        <v>016-008</v>
      </c>
    </row>
    <row r="26" spans="1:25" x14ac:dyDescent="0.35">
      <c r="A26">
        <v>16</v>
      </c>
      <c r="B26" t="s">
        <v>332</v>
      </c>
      <c r="C26">
        <v>7</v>
      </c>
      <c r="D26">
        <v>45</v>
      </c>
      <c r="E26" t="s">
        <v>20</v>
      </c>
      <c r="F26" t="s">
        <v>333</v>
      </c>
      <c r="G26">
        <v>27</v>
      </c>
      <c r="H26">
        <v>9</v>
      </c>
      <c r="I26">
        <v>1</v>
      </c>
      <c r="J26">
        <v>15</v>
      </c>
      <c r="K26">
        <v>121</v>
      </c>
      <c r="L26" s="7">
        <v>0.42975206611570249</v>
      </c>
      <c r="M26" s="8">
        <f t="shared" si="4"/>
        <v>-1.537439991815388</v>
      </c>
      <c r="N26">
        <f t="shared" si="3"/>
        <v>-1.142855839293234</v>
      </c>
      <c r="O26">
        <f t="shared" si="3"/>
        <v>-0.89829913988795995</v>
      </c>
      <c r="P26">
        <f t="shared" si="3"/>
        <v>-0.51388634977679548</v>
      </c>
      <c r="Q26">
        <f t="shared" si="3"/>
        <v>-1.743995146919465</v>
      </c>
      <c r="R26" s="9">
        <f t="shared" si="3"/>
        <v>-0.35200529767584465</v>
      </c>
      <c r="S26">
        <f t="shared" si="5"/>
        <v>32.793885932141215</v>
      </c>
      <c r="T26">
        <f t="shared" si="6"/>
        <v>13.90033323132057</v>
      </c>
      <c r="U26">
        <f t="shared" si="7"/>
        <v>2.34161523516239</v>
      </c>
      <c r="V26" s="8">
        <f t="shared" si="8"/>
        <v>2.34161523516239</v>
      </c>
      <c r="W26">
        <f t="shared" si="9"/>
        <v>3</v>
      </c>
      <c r="X26" t="str">
        <f t="shared" si="10"/>
        <v>005-002</v>
      </c>
      <c r="Y26" t="str">
        <f t="shared" si="11"/>
        <v>016-008</v>
      </c>
    </row>
    <row r="27" spans="1:25" x14ac:dyDescent="0.35">
      <c r="A27">
        <v>17</v>
      </c>
      <c r="B27" t="s">
        <v>332</v>
      </c>
      <c r="C27">
        <v>7</v>
      </c>
      <c r="D27">
        <v>46</v>
      </c>
      <c r="E27" t="s">
        <v>21</v>
      </c>
      <c r="F27" t="s">
        <v>333</v>
      </c>
      <c r="G27">
        <v>324</v>
      </c>
      <c r="H27">
        <v>82</v>
      </c>
      <c r="I27">
        <v>6</v>
      </c>
      <c r="J27">
        <v>26</v>
      </c>
      <c r="K27">
        <v>1207</v>
      </c>
      <c r="L27" s="7">
        <v>0.36288318144159071</v>
      </c>
      <c r="M27" s="8">
        <f t="shared" si="4"/>
        <v>-0.3650054660871726</v>
      </c>
      <c r="N27">
        <f t="shared" si="4"/>
        <v>-0.59430128388321579</v>
      </c>
      <c r="O27">
        <f t="shared" si="4"/>
        <v>-0.71970124533742519</v>
      </c>
      <c r="P27">
        <f t="shared" si="4"/>
        <v>-5.6599125159893064E-2</v>
      </c>
      <c r="Q27">
        <f t="shared" si="4"/>
        <v>-0.15641418044524039</v>
      </c>
      <c r="R27" s="9">
        <f t="shared" si="4"/>
        <v>-0.87855568999502254</v>
      </c>
      <c r="S27">
        <f t="shared" si="5"/>
        <v>16.593448384991543</v>
      </c>
      <c r="T27">
        <f t="shared" si="6"/>
        <v>5.9950175041988203</v>
      </c>
      <c r="U27">
        <f t="shared" si="7"/>
        <v>0.81808788189470305</v>
      </c>
      <c r="V27" s="8">
        <f t="shared" si="8"/>
        <v>0.81808788189470305</v>
      </c>
      <c r="W27">
        <f t="shared" si="9"/>
        <v>3</v>
      </c>
      <c r="X27" t="str">
        <f t="shared" si="10"/>
        <v>006-001</v>
      </c>
      <c r="Y27" t="str">
        <f t="shared" si="11"/>
        <v>016-008</v>
      </c>
    </row>
    <row r="28" spans="1:25" x14ac:dyDescent="0.35">
      <c r="A28">
        <v>18</v>
      </c>
      <c r="B28" t="s">
        <v>332</v>
      </c>
      <c r="C28">
        <v>7</v>
      </c>
      <c r="D28">
        <v>46</v>
      </c>
      <c r="E28" t="s">
        <v>22</v>
      </c>
      <c r="F28" t="s">
        <v>333</v>
      </c>
      <c r="G28">
        <v>179</v>
      </c>
      <c r="H28">
        <v>39</v>
      </c>
      <c r="I28">
        <v>11</v>
      </c>
      <c r="J28">
        <v>5</v>
      </c>
      <c r="K28">
        <v>697</v>
      </c>
      <c r="L28" s="7">
        <v>0.33572453371592542</v>
      </c>
      <c r="M28" s="8">
        <f t="shared" si="4"/>
        <v>-0.93740616046626768</v>
      </c>
      <c r="N28">
        <f t="shared" si="4"/>
        <v>-0.9174224603576101</v>
      </c>
      <c r="O28">
        <f t="shared" si="4"/>
        <v>-0.54110335078689042</v>
      </c>
      <c r="P28">
        <f t="shared" si="4"/>
        <v>-0.92960200851943398</v>
      </c>
      <c r="Q28">
        <f t="shared" si="4"/>
        <v>-0.9019632530988817</v>
      </c>
      <c r="R28" s="9">
        <f t="shared" si="4"/>
        <v>-1.0924129523749913</v>
      </c>
      <c r="S28">
        <f t="shared" si="5"/>
        <v>25.643558362818048</v>
      </c>
      <c r="T28">
        <f t="shared" si="6"/>
        <v>10.6621720407915</v>
      </c>
      <c r="U28">
        <f t="shared" si="7"/>
        <v>0.67742708545339547</v>
      </c>
      <c r="V28" s="8">
        <f t="shared" si="8"/>
        <v>0.67742708545339547</v>
      </c>
      <c r="W28">
        <f t="shared" si="9"/>
        <v>3</v>
      </c>
      <c r="X28" t="str">
        <f t="shared" si="10"/>
        <v>006-002</v>
      </c>
      <c r="Y28" t="str">
        <f t="shared" si="11"/>
        <v>016-008</v>
      </c>
    </row>
    <row r="29" spans="1:25" x14ac:dyDescent="0.35">
      <c r="A29">
        <v>19</v>
      </c>
      <c r="B29" t="s">
        <v>332</v>
      </c>
      <c r="C29">
        <v>7</v>
      </c>
      <c r="D29">
        <v>45</v>
      </c>
      <c r="E29" t="s">
        <v>23</v>
      </c>
      <c r="F29" t="s">
        <v>333</v>
      </c>
      <c r="G29">
        <v>126</v>
      </c>
      <c r="H29">
        <v>28</v>
      </c>
      <c r="I29">
        <v>8</v>
      </c>
      <c r="J29">
        <v>4</v>
      </c>
      <c r="K29">
        <v>438</v>
      </c>
      <c r="L29" s="7">
        <v>0.37899543378995432</v>
      </c>
      <c r="M29" s="8">
        <f t="shared" si="4"/>
        <v>-1.1466284832393163</v>
      </c>
      <c r="N29">
        <f t="shared" si="4"/>
        <v>-1.0000813659673389</v>
      </c>
      <c r="O29">
        <f t="shared" si="4"/>
        <v>-0.64826208751721126</v>
      </c>
      <c r="P29">
        <f t="shared" si="4"/>
        <v>-0.97117357439369778</v>
      </c>
      <c r="Q29">
        <f t="shared" si="4"/>
        <v>-1.2805852331327898</v>
      </c>
      <c r="R29" s="9">
        <f t="shared" si="4"/>
        <v>-0.75168184072232791</v>
      </c>
      <c r="S29">
        <f t="shared" si="5"/>
        <v>28.365330929030623</v>
      </c>
      <c r="T29">
        <f t="shared" si="6"/>
        <v>11.775912972886552</v>
      </c>
      <c r="U29">
        <f t="shared" si="7"/>
        <v>0.99091176330783648</v>
      </c>
      <c r="V29" s="8">
        <f t="shared" si="8"/>
        <v>0.99091176330783648</v>
      </c>
      <c r="W29">
        <f t="shared" si="9"/>
        <v>3</v>
      </c>
      <c r="X29" t="str">
        <f t="shared" si="10"/>
        <v>006-003</v>
      </c>
      <c r="Y29" t="str">
        <f t="shared" si="11"/>
        <v>016-008</v>
      </c>
    </row>
    <row r="30" spans="1:25" x14ac:dyDescent="0.35">
      <c r="A30">
        <v>20</v>
      </c>
      <c r="B30" t="s">
        <v>332</v>
      </c>
      <c r="C30">
        <v>7</v>
      </c>
      <c r="D30">
        <v>46</v>
      </c>
      <c r="E30" t="s">
        <v>24</v>
      </c>
      <c r="F30" t="s">
        <v>333</v>
      </c>
      <c r="G30">
        <v>412</v>
      </c>
      <c r="H30">
        <v>139</v>
      </c>
      <c r="I30">
        <v>47</v>
      </c>
      <c r="J30">
        <v>40</v>
      </c>
      <c r="K30">
        <v>1132</v>
      </c>
      <c r="L30" s="7">
        <v>0.56360424028268552</v>
      </c>
      <c r="M30" s="8">
        <f t="shared" si="4"/>
        <v>-1.7617458463997669E-2</v>
      </c>
      <c r="N30">
        <f t="shared" si="4"/>
        <v>-0.16597786390553032</v>
      </c>
      <c r="O30">
        <f t="shared" si="4"/>
        <v>0.74480148997695983</v>
      </c>
      <c r="P30">
        <f t="shared" si="4"/>
        <v>0.52540279707980087</v>
      </c>
      <c r="Q30">
        <f t="shared" si="4"/>
        <v>-0.2660537499531288</v>
      </c>
      <c r="R30" s="9">
        <f t="shared" si="4"/>
        <v>0.70199635292572515</v>
      </c>
      <c r="S30">
        <f t="shared" si="5"/>
        <v>8.8439319644853676</v>
      </c>
      <c r="T30">
        <f t="shared" si="6"/>
        <v>0.6279837637558533</v>
      </c>
      <c r="U30">
        <f t="shared" si="7"/>
        <v>5.9693587833861166</v>
      </c>
      <c r="V30" s="8">
        <f t="shared" si="8"/>
        <v>0.6279837637558533</v>
      </c>
      <c r="W30">
        <f t="shared" si="9"/>
        <v>2</v>
      </c>
      <c r="X30" t="str">
        <f t="shared" si="10"/>
        <v>006-004</v>
      </c>
      <c r="Y30" t="str">
        <f t="shared" si="11"/>
        <v>021-002</v>
      </c>
    </row>
    <row r="31" spans="1:25" x14ac:dyDescent="0.35">
      <c r="A31">
        <v>21</v>
      </c>
      <c r="B31" t="s">
        <v>332</v>
      </c>
      <c r="C31">
        <v>3</v>
      </c>
      <c r="D31">
        <v>46</v>
      </c>
      <c r="E31" t="s">
        <v>25</v>
      </c>
      <c r="F31" t="s">
        <v>333</v>
      </c>
      <c r="G31">
        <v>848</v>
      </c>
      <c r="H31">
        <v>419</v>
      </c>
      <c r="I31">
        <v>69</v>
      </c>
      <c r="J31">
        <v>65</v>
      </c>
      <c r="K31">
        <v>2491</v>
      </c>
      <c r="L31" s="7">
        <v>0.56242472902448815</v>
      </c>
      <c r="M31" s="8">
        <f t="shared" si="4"/>
        <v>1.7035322156690056</v>
      </c>
      <c r="N31">
        <f t="shared" si="4"/>
        <v>1.9380670061602934</v>
      </c>
      <c r="O31">
        <f t="shared" si="4"/>
        <v>1.5306322259993128</v>
      </c>
      <c r="P31">
        <f t="shared" si="4"/>
        <v>1.5646919439363973</v>
      </c>
      <c r="Q31">
        <f t="shared" si="4"/>
        <v>1.7206152495298097</v>
      </c>
      <c r="R31" s="9">
        <f t="shared" si="4"/>
        <v>0.69270844392626252</v>
      </c>
      <c r="S31">
        <f t="shared" si="5"/>
        <v>1.9933170434033414</v>
      </c>
      <c r="T31">
        <f t="shared" si="6"/>
        <v>8.8839751479196849</v>
      </c>
      <c r="U31">
        <f t="shared" si="7"/>
        <v>28.973843224961136</v>
      </c>
      <c r="V31" s="8">
        <f t="shared" si="8"/>
        <v>1.9933170434033414</v>
      </c>
      <c r="W31">
        <f t="shared" si="9"/>
        <v>1</v>
      </c>
      <c r="X31" t="str">
        <f t="shared" si="10"/>
        <v>006-005</v>
      </c>
      <c r="Y31" t="str">
        <f t="shared" si="11"/>
        <v>027-032</v>
      </c>
    </row>
    <row r="32" spans="1:25" x14ac:dyDescent="0.35">
      <c r="A32">
        <v>22</v>
      </c>
      <c r="B32" t="s">
        <v>332</v>
      </c>
      <c r="C32">
        <v>7</v>
      </c>
      <c r="D32">
        <v>45</v>
      </c>
      <c r="E32" t="s">
        <v>26</v>
      </c>
      <c r="F32" t="s">
        <v>333</v>
      </c>
      <c r="G32">
        <v>272</v>
      </c>
      <c r="H32">
        <v>71</v>
      </c>
      <c r="I32">
        <v>10</v>
      </c>
      <c r="J32">
        <v>22</v>
      </c>
      <c r="K32">
        <v>1044</v>
      </c>
      <c r="L32" s="7">
        <v>0.35919540229885055</v>
      </c>
      <c r="M32" s="8">
        <f t="shared" si="4"/>
        <v>-0.57028019786450324</v>
      </c>
      <c r="N32">
        <f t="shared" si="4"/>
        <v>-0.67696018949294456</v>
      </c>
      <c r="O32">
        <f t="shared" si="4"/>
        <v>-0.57682292969699744</v>
      </c>
      <c r="P32">
        <f t="shared" si="4"/>
        <v>-0.22288538865694849</v>
      </c>
      <c r="Q32">
        <f t="shared" si="4"/>
        <v>-0.39469751150905125</v>
      </c>
      <c r="R32" s="9">
        <f t="shared" si="4"/>
        <v>-0.90759463036108001</v>
      </c>
      <c r="S32">
        <f t="shared" si="5"/>
        <v>18.555122271179627</v>
      </c>
      <c r="T32">
        <f t="shared" si="6"/>
        <v>6.5983215661004566</v>
      </c>
      <c r="U32">
        <f t="shared" si="7"/>
        <v>0.41992410486135245</v>
      </c>
      <c r="V32" s="8">
        <f t="shared" si="8"/>
        <v>0.41992410486135245</v>
      </c>
      <c r="W32">
        <f t="shared" si="9"/>
        <v>3</v>
      </c>
      <c r="X32" t="str">
        <f t="shared" si="10"/>
        <v>007-001</v>
      </c>
      <c r="Y32" t="str">
        <f t="shared" si="11"/>
        <v>016-008</v>
      </c>
    </row>
    <row r="33" spans="1:25" x14ac:dyDescent="0.35">
      <c r="A33">
        <v>23</v>
      </c>
      <c r="B33" t="s">
        <v>332</v>
      </c>
      <c r="C33">
        <v>7</v>
      </c>
      <c r="D33">
        <v>45</v>
      </c>
      <c r="E33" t="s">
        <v>27</v>
      </c>
      <c r="F33" t="s">
        <v>333</v>
      </c>
      <c r="G33">
        <v>56</v>
      </c>
      <c r="H33">
        <v>26</v>
      </c>
      <c r="I33">
        <v>11</v>
      </c>
      <c r="J33">
        <v>11</v>
      </c>
      <c r="K33">
        <v>276</v>
      </c>
      <c r="L33" s="7">
        <v>0.37681159420289856</v>
      </c>
      <c r="M33" s="8">
        <f t="shared" si="4"/>
        <v>-1.4229598529395691</v>
      </c>
      <c r="N33">
        <f t="shared" si="4"/>
        <v>-1.0151102578963804</v>
      </c>
      <c r="O33">
        <f t="shared" si="4"/>
        <v>-0.54110335078689042</v>
      </c>
      <c r="P33">
        <f t="shared" si="4"/>
        <v>-0.68017261327385081</v>
      </c>
      <c r="Q33">
        <f t="shared" si="4"/>
        <v>-1.5174067032698288</v>
      </c>
      <c r="R33" s="9">
        <f t="shared" si="4"/>
        <v>-0.7688782033793462</v>
      </c>
      <c r="S33">
        <f t="shared" si="5"/>
        <v>30.416032302249551</v>
      </c>
      <c r="T33">
        <f t="shared" si="6"/>
        <v>12.587171273346438</v>
      </c>
      <c r="U33">
        <f t="shared" si="7"/>
        <v>1.5313085714572716</v>
      </c>
      <c r="V33" s="8">
        <f t="shared" si="8"/>
        <v>1.5313085714572716</v>
      </c>
      <c r="W33">
        <f t="shared" si="9"/>
        <v>3</v>
      </c>
      <c r="X33" t="str">
        <f t="shared" si="10"/>
        <v>007-002</v>
      </c>
      <c r="Y33" t="str">
        <f t="shared" si="11"/>
        <v>016-008</v>
      </c>
    </row>
    <row r="34" spans="1:25" x14ac:dyDescent="0.35">
      <c r="A34">
        <v>24</v>
      </c>
      <c r="B34" t="s">
        <v>332</v>
      </c>
      <c r="C34">
        <v>7</v>
      </c>
      <c r="D34">
        <v>45</v>
      </c>
      <c r="E34" t="s">
        <v>28</v>
      </c>
      <c r="F34" t="s">
        <v>333</v>
      </c>
      <c r="G34">
        <v>496</v>
      </c>
      <c r="H34">
        <v>111</v>
      </c>
      <c r="I34">
        <v>17</v>
      </c>
      <c r="J34">
        <v>67</v>
      </c>
      <c r="K34">
        <v>2032</v>
      </c>
      <c r="L34" s="7">
        <v>0.34005905511811024</v>
      </c>
      <c r="M34" s="8">
        <f t="shared" si="4"/>
        <v>0.31398018517630572</v>
      </c>
      <c r="N34">
        <f t="shared" si="4"/>
        <v>-0.3763823509121127</v>
      </c>
      <c r="O34">
        <f t="shared" si="4"/>
        <v>-0.32678587732624875</v>
      </c>
      <c r="P34">
        <f t="shared" si="4"/>
        <v>1.6478350756849249</v>
      </c>
      <c r="Q34">
        <f t="shared" si="4"/>
        <v>1.0496210841415323</v>
      </c>
      <c r="R34" s="9">
        <f t="shared" si="4"/>
        <v>-1.0582813236517161</v>
      </c>
      <c r="S34">
        <f t="shared" si="5"/>
        <v>11.721290979700203</v>
      </c>
      <c r="T34">
        <f t="shared" si="6"/>
        <v>6.7732078001825213</v>
      </c>
      <c r="U34">
        <f t="shared" si="7"/>
        <v>9.5348960078386806</v>
      </c>
      <c r="V34" s="8">
        <f t="shared" si="8"/>
        <v>6.7732078001825213</v>
      </c>
      <c r="W34">
        <f t="shared" si="9"/>
        <v>2</v>
      </c>
      <c r="X34" t="str">
        <f t="shared" si="10"/>
        <v>007-003</v>
      </c>
      <c r="Y34" t="str">
        <f t="shared" si="11"/>
        <v>021-002</v>
      </c>
    </row>
    <row r="35" spans="1:25" x14ac:dyDescent="0.35">
      <c r="A35">
        <v>25</v>
      </c>
      <c r="B35" t="s">
        <v>332</v>
      </c>
      <c r="C35">
        <v>7</v>
      </c>
      <c r="D35">
        <v>45</v>
      </c>
      <c r="E35" t="s">
        <v>29</v>
      </c>
      <c r="F35" t="s">
        <v>333</v>
      </c>
      <c r="G35">
        <v>405</v>
      </c>
      <c r="H35">
        <v>148</v>
      </c>
      <c r="I35">
        <v>3</v>
      </c>
      <c r="J35">
        <v>23</v>
      </c>
      <c r="K35">
        <v>2007</v>
      </c>
      <c r="L35" s="7">
        <v>0.28849028400597909</v>
      </c>
      <c r="M35" s="8">
        <f t="shared" si="4"/>
        <v>-4.5250595434022947E-2</v>
      </c>
      <c r="N35">
        <f t="shared" si="4"/>
        <v>-9.8347850224843145E-2</v>
      </c>
      <c r="O35">
        <f t="shared" si="4"/>
        <v>-0.82685998206774602</v>
      </c>
      <c r="P35">
        <f t="shared" si="4"/>
        <v>-0.18131382278268462</v>
      </c>
      <c r="Q35">
        <f t="shared" si="4"/>
        <v>1.0130745609722362</v>
      </c>
      <c r="R35" s="9">
        <f t="shared" si="4"/>
        <v>-1.4643529486361091</v>
      </c>
      <c r="S35">
        <f t="shared" si="5"/>
        <v>13.879296350684559</v>
      </c>
      <c r="T35">
        <f t="shared" si="6"/>
        <v>8.0853206801053403</v>
      </c>
      <c r="U35">
        <f t="shared" si="7"/>
        <v>4.3741365116337283</v>
      </c>
      <c r="V35" s="8">
        <f t="shared" si="8"/>
        <v>4.3741365116337283</v>
      </c>
      <c r="W35">
        <f t="shared" si="9"/>
        <v>3</v>
      </c>
      <c r="X35" t="str">
        <f t="shared" si="10"/>
        <v>007-004</v>
      </c>
      <c r="Y35" t="str">
        <f t="shared" si="11"/>
        <v>016-008</v>
      </c>
    </row>
    <row r="36" spans="1:25" x14ac:dyDescent="0.35">
      <c r="A36">
        <v>26</v>
      </c>
      <c r="B36" t="s">
        <v>332</v>
      </c>
      <c r="C36">
        <v>3</v>
      </c>
      <c r="D36">
        <v>45</v>
      </c>
      <c r="E36" t="s">
        <v>30</v>
      </c>
      <c r="F36" t="s">
        <v>333</v>
      </c>
      <c r="G36">
        <v>31</v>
      </c>
      <c r="H36">
        <v>20</v>
      </c>
      <c r="I36">
        <v>1</v>
      </c>
      <c r="J36">
        <v>6</v>
      </c>
      <c r="K36">
        <v>76</v>
      </c>
      <c r="L36" s="7">
        <v>0.76315789473684215</v>
      </c>
      <c r="M36" s="8">
        <f t="shared" si="4"/>
        <v>-1.5216496278325164</v>
      </c>
      <c r="N36">
        <f t="shared" si="4"/>
        <v>-1.0601969336835053</v>
      </c>
      <c r="O36">
        <f t="shared" si="4"/>
        <v>-0.89829913988795995</v>
      </c>
      <c r="P36">
        <f t="shared" si="4"/>
        <v>-0.88803044264517006</v>
      </c>
      <c r="Q36">
        <f t="shared" si="4"/>
        <v>-1.8097788886241979</v>
      </c>
      <c r="R36" s="9">
        <f t="shared" si="4"/>
        <v>2.2733558208404263</v>
      </c>
      <c r="S36">
        <f t="shared" si="5"/>
        <v>34.622322697989141</v>
      </c>
      <c r="T36">
        <f t="shared" si="6"/>
        <v>16.376421395940394</v>
      </c>
      <c r="U36">
        <f t="shared" si="7"/>
        <v>10.728082507706347</v>
      </c>
      <c r="V36" s="8">
        <f t="shared" si="8"/>
        <v>10.728082507706347</v>
      </c>
      <c r="W36">
        <f t="shared" si="9"/>
        <v>3</v>
      </c>
      <c r="X36" t="str">
        <f t="shared" si="10"/>
        <v>008-001</v>
      </c>
      <c r="Y36" t="str">
        <f t="shared" si="11"/>
        <v>016-008</v>
      </c>
    </row>
    <row r="37" spans="1:25" x14ac:dyDescent="0.35">
      <c r="A37">
        <v>27</v>
      </c>
      <c r="B37" t="s">
        <v>332</v>
      </c>
      <c r="C37">
        <v>7</v>
      </c>
      <c r="D37">
        <v>45</v>
      </c>
      <c r="E37" t="s">
        <v>31</v>
      </c>
      <c r="F37" t="s">
        <v>333</v>
      </c>
      <c r="G37">
        <v>391</v>
      </c>
      <c r="H37">
        <v>141</v>
      </c>
      <c r="I37">
        <v>9</v>
      </c>
      <c r="J37">
        <v>15</v>
      </c>
      <c r="K37">
        <v>1404</v>
      </c>
      <c r="L37" s="7">
        <v>0.39601139601139601</v>
      </c>
      <c r="M37" s="8">
        <f t="shared" si="4"/>
        <v>-0.10051686937407352</v>
      </c>
      <c r="N37">
        <f t="shared" si="4"/>
        <v>-0.15094897197648874</v>
      </c>
      <c r="O37">
        <f t="shared" si="4"/>
        <v>-0.61254250860710435</v>
      </c>
      <c r="P37">
        <f t="shared" si="4"/>
        <v>-0.51388634977679548</v>
      </c>
      <c r="Q37">
        <f t="shared" si="4"/>
        <v>0.13157242212881326</v>
      </c>
      <c r="R37" s="9">
        <f t="shared" si="4"/>
        <v>-0.61769184482133166</v>
      </c>
      <c r="S37">
        <f t="shared" si="5"/>
        <v>12.621757606492947</v>
      </c>
      <c r="T37">
        <f t="shared" si="6"/>
        <v>4.530989388109929</v>
      </c>
      <c r="U37">
        <f t="shared" si="7"/>
        <v>1.2010878521198383</v>
      </c>
      <c r="V37" s="8">
        <f t="shared" si="8"/>
        <v>1.2010878521198383</v>
      </c>
      <c r="W37">
        <f t="shared" si="9"/>
        <v>3</v>
      </c>
      <c r="X37" t="str">
        <f t="shared" si="10"/>
        <v>008-002</v>
      </c>
      <c r="Y37" t="str">
        <f t="shared" si="11"/>
        <v>016-008</v>
      </c>
    </row>
    <row r="38" spans="1:25" x14ac:dyDescent="0.35">
      <c r="A38">
        <v>28</v>
      </c>
      <c r="B38" t="s">
        <v>332</v>
      </c>
      <c r="C38">
        <v>7</v>
      </c>
      <c r="D38">
        <v>45</v>
      </c>
      <c r="E38" t="s">
        <v>32</v>
      </c>
      <c r="F38" t="s">
        <v>333</v>
      </c>
      <c r="G38">
        <v>403</v>
      </c>
      <c r="H38">
        <v>89</v>
      </c>
      <c r="I38">
        <v>5</v>
      </c>
      <c r="J38">
        <v>20</v>
      </c>
      <c r="K38">
        <v>1614</v>
      </c>
      <c r="L38" s="7">
        <v>0.32032218091697645</v>
      </c>
      <c r="M38" s="8">
        <f t="shared" si="4"/>
        <v>-5.3145777425458743E-2</v>
      </c>
      <c r="N38">
        <f t="shared" si="4"/>
        <v>-0.54170016213157024</v>
      </c>
      <c r="O38">
        <f t="shared" si="4"/>
        <v>-0.7554208242475321</v>
      </c>
      <c r="P38">
        <f t="shared" si="4"/>
        <v>-0.30602852040547618</v>
      </c>
      <c r="Q38">
        <f t="shared" si="4"/>
        <v>0.43856321675090087</v>
      </c>
      <c r="R38" s="9">
        <f t="shared" si="4"/>
        <v>-1.2136967893710762</v>
      </c>
      <c r="S38">
        <f t="shared" si="5"/>
        <v>15.318995400378817</v>
      </c>
      <c r="T38">
        <f t="shared" si="6"/>
        <v>6.9551693061660895</v>
      </c>
      <c r="U38">
        <f t="shared" si="7"/>
        <v>2.2018595372516696</v>
      </c>
      <c r="V38" s="8">
        <f t="shared" si="8"/>
        <v>2.2018595372516696</v>
      </c>
      <c r="W38">
        <f t="shared" si="9"/>
        <v>3</v>
      </c>
      <c r="X38" t="str">
        <f t="shared" si="10"/>
        <v>008-003</v>
      </c>
      <c r="Y38" t="str">
        <f t="shared" si="11"/>
        <v>016-008</v>
      </c>
    </row>
    <row r="39" spans="1:25" x14ac:dyDescent="0.35">
      <c r="A39">
        <v>29</v>
      </c>
      <c r="B39" t="s">
        <v>332</v>
      </c>
      <c r="C39">
        <v>7</v>
      </c>
      <c r="D39">
        <v>45</v>
      </c>
      <c r="E39" t="s">
        <v>33</v>
      </c>
      <c r="F39" t="s">
        <v>333</v>
      </c>
      <c r="G39">
        <v>83</v>
      </c>
      <c r="H39">
        <v>23</v>
      </c>
      <c r="I39">
        <v>7</v>
      </c>
      <c r="J39">
        <v>25</v>
      </c>
      <c r="K39">
        <v>404</v>
      </c>
      <c r="L39" s="7">
        <v>0.34158415841584161</v>
      </c>
      <c r="M39" s="8">
        <f t="shared" si="4"/>
        <v>-1.3163748960551858</v>
      </c>
      <c r="N39">
        <f t="shared" si="4"/>
        <v>-1.0376535957899429</v>
      </c>
      <c r="O39">
        <f t="shared" si="4"/>
        <v>-0.68398166642731828</v>
      </c>
      <c r="P39">
        <f t="shared" si="4"/>
        <v>-9.8170691034156918E-2</v>
      </c>
      <c r="Q39">
        <f t="shared" si="4"/>
        <v>-1.3302885046430326</v>
      </c>
      <c r="R39" s="9">
        <f t="shared" si="4"/>
        <v>-1.0462720947904693</v>
      </c>
      <c r="S39">
        <f t="shared" si="5"/>
        <v>29.118141248696919</v>
      </c>
      <c r="T39">
        <f t="shared" si="6"/>
        <v>12.022756258424113</v>
      </c>
      <c r="U39">
        <f t="shared" si="7"/>
        <v>1.520271135354599</v>
      </c>
      <c r="V39" s="8">
        <f t="shared" si="8"/>
        <v>1.520271135354599</v>
      </c>
      <c r="W39">
        <f t="shared" si="9"/>
        <v>3</v>
      </c>
      <c r="X39" t="str">
        <f t="shared" si="10"/>
        <v>008-004</v>
      </c>
      <c r="Y39" t="str">
        <f t="shared" si="11"/>
        <v>016-008</v>
      </c>
    </row>
    <row r="40" spans="1:25" x14ac:dyDescent="0.35">
      <c r="A40">
        <v>30</v>
      </c>
      <c r="B40" t="s">
        <v>332</v>
      </c>
      <c r="C40">
        <v>7</v>
      </c>
      <c r="D40">
        <v>45</v>
      </c>
      <c r="E40" t="s">
        <v>34</v>
      </c>
      <c r="F40" t="s">
        <v>333</v>
      </c>
      <c r="G40">
        <v>380</v>
      </c>
      <c r="H40">
        <v>95</v>
      </c>
      <c r="I40">
        <v>13</v>
      </c>
      <c r="J40">
        <v>38</v>
      </c>
      <c r="K40">
        <v>1522</v>
      </c>
      <c r="L40" s="7">
        <v>0.34559789750328518</v>
      </c>
      <c r="M40" s="8">
        <f t="shared" si="4"/>
        <v>-0.14394037032697038</v>
      </c>
      <c r="N40">
        <f t="shared" si="4"/>
        <v>-0.49661348634444541</v>
      </c>
      <c r="O40">
        <f t="shared" si="4"/>
        <v>-0.46966419296667655</v>
      </c>
      <c r="P40">
        <f t="shared" si="4"/>
        <v>0.44225966533127314</v>
      </c>
      <c r="Q40">
        <f t="shared" si="4"/>
        <v>0.30407201148789104</v>
      </c>
      <c r="R40" s="9">
        <f t="shared" si="4"/>
        <v>-1.0146664249567321</v>
      </c>
      <c r="S40">
        <f t="shared" si="5"/>
        <v>13.587591229810851</v>
      </c>
      <c r="T40">
        <f t="shared" si="6"/>
        <v>5.0416609817101996</v>
      </c>
      <c r="U40">
        <f t="shared" si="7"/>
        <v>2.6509289363267459</v>
      </c>
      <c r="V40" s="8">
        <f t="shared" si="8"/>
        <v>2.6509289363267459</v>
      </c>
      <c r="W40">
        <f t="shared" si="9"/>
        <v>3</v>
      </c>
      <c r="X40" t="str">
        <f t="shared" si="10"/>
        <v>008-005</v>
      </c>
      <c r="Y40" t="str">
        <f t="shared" si="11"/>
        <v>016-008</v>
      </c>
    </row>
    <row r="41" spans="1:25" x14ac:dyDescent="0.35">
      <c r="A41">
        <v>31</v>
      </c>
      <c r="B41" t="s">
        <v>332</v>
      </c>
      <c r="C41">
        <v>7</v>
      </c>
      <c r="D41">
        <v>45</v>
      </c>
      <c r="E41" t="s">
        <v>35</v>
      </c>
      <c r="F41" t="s">
        <v>333</v>
      </c>
      <c r="G41">
        <v>586</v>
      </c>
      <c r="H41">
        <v>140</v>
      </c>
      <c r="I41">
        <v>16</v>
      </c>
      <c r="J41">
        <v>46</v>
      </c>
      <c r="K41">
        <v>2044</v>
      </c>
      <c r="L41" s="7">
        <v>0.38551859099804303</v>
      </c>
      <c r="M41" s="8">
        <f t="shared" si="4"/>
        <v>0.66926337479091647</v>
      </c>
      <c r="N41">
        <f t="shared" si="4"/>
        <v>-0.15846341794100954</v>
      </c>
      <c r="O41">
        <f t="shared" si="4"/>
        <v>-0.36250545623635572</v>
      </c>
      <c r="P41">
        <f t="shared" si="4"/>
        <v>0.77483219232538392</v>
      </c>
      <c r="Q41">
        <f t="shared" si="4"/>
        <v>1.0671634152627947</v>
      </c>
      <c r="R41" s="9">
        <f t="shared" si="4"/>
        <v>-0.70031608213642838</v>
      </c>
      <c r="S41">
        <f t="shared" si="5"/>
        <v>7.6864759972356769</v>
      </c>
      <c r="T41">
        <f t="shared" si="6"/>
        <v>4.1230872863146724</v>
      </c>
      <c r="U41">
        <f t="shared" si="7"/>
        <v>7.2047202847399809</v>
      </c>
      <c r="V41" s="8">
        <f t="shared" si="8"/>
        <v>4.1230872863146724</v>
      </c>
      <c r="W41">
        <f t="shared" si="9"/>
        <v>2</v>
      </c>
      <c r="X41" t="str">
        <f t="shared" si="10"/>
        <v>008-006</v>
      </c>
      <c r="Y41" t="str">
        <f t="shared" si="11"/>
        <v>021-002</v>
      </c>
    </row>
    <row r="42" spans="1:25" x14ac:dyDescent="0.35">
      <c r="A42">
        <v>32</v>
      </c>
      <c r="B42" t="s">
        <v>332</v>
      </c>
      <c r="C42">
        <v>7</v>
      </c>
      <c r="D42">
        <v>45</v>
      </c>
      <c r="E42" t="s">
        <v>36</v>
      </c>
      <c r="F42" t="s">
        <v>333</v>
      </c>
      <c r="G42">
        <v>360</v>
      </c>
      <c r="H42">
        <v>52</v>
      </c>
      <c r="I42">
        <v>6</v>
      </c>
      <c r="J42">
        <v>32</v>
      </c>
      <c r="K42">
        <v>1499</v>
      </c>
      <c r="L42" s="7">
        <v>0.30020013342228152</v>
      </c>
      <c r="M42" s="8">
        <f t="shared" si="4"/>
        <v>-0.22289219024132834</v>
      </c>
      <c r="N42">
        <f t="shared" si="4"/>
        <v>-0.81973466281883978</v>
      </c>
      <c r="O42">
        <f t="shared" si="4"/>
        <v>-0.71970124533742519</v>
      </c>
      <c r="P42">
        <f t="shared" si="4"/>
        <v>0.19283027008569004</v>
      </c>
      <c r="Q42">
        <f t="shared" si="4"/>
        <v>0.27044921017213863</v>
      </c>
      <c r="R42" s="9">
        <f t="shared" si="4"/>
        <v>-1.3721452524228113</v>
      </c>
      <c r="S42">
        <f t="shared" si="5"/>
        <v>17.56819806719496</v>
      </c>
      <c r="T42">
        <f t="shared" si="6"/>
        <v>7.7140671616110277</v>
      </c>
      <c r="U42">
        <f t="shared" si="7"/>
        <v>2.5271031486073645</v>
      </c>
      <c r="V42" s="8">
        <f t="shared" si="8"/>
        <v>2.5271031486073645</v>
      </c>
      <c r="W42">
        <f t="shared" si="9"/>
        <v>3</v>
      </c>
      <c r="X42" t="str">
        <f t="shared" si="10"/>
        <v>008-007</v>
      </c>
      <c r="Y42" t="str">
        <f t="shared" si="11"/>
        <v>016-008</v>
      </c>
    </row>
    <row r="43" spans="1:25" x14ac:dyDescent="0.35">
      <c r="A43">
        <v>33</v>
      </c>
      <c r="B43" t="s">
        <v>332</v>
      </c>
      <c r="C43">
        <v>3</v>
      </c>
      <c r="D43">
        <v>43</v>
      </c>
      <c r="E43" t="s">
        <v>37</v>
      </c>
      <c r="F43" t="s">
        <v>333</v>
      </c>
      <c r="G43">
        <v>466</v>
      </c>
      <c r="H43">
        <v>94</v>
      </c>
      <c r="I43">
        <v>23</v>
      </c>
      <c r="J43">
        <v>5</v>
      </c>
      <c r="K43">
        <v>882</v>
      </c>
      <c r="L43" s="7">
        <v>0.66666666666666663</v>
      </c>
      <c r="M43" s="8">
        <f t="shared" si="4"/>
        <v>0.19555245530476878</v>
      </c>
      <c r="N43">
        <f t="shared" si="4"/>
        <v>-0.50412793230896624</v>
      </c>
      <c r="O43">
        <f t="shared" si="4"/>
        <v>-0.11246840386560704</v>
      </c>
      <c r="P43">
        <f t="shared" si="4"/>
        <v>-0.92960200851943398</v>
      </c>
      <c r="Q43">
        <f t="shared" si="4"/>
        <v>-0.63151898164609022</v>
      </c>
      <c r="R43" s="9">
        <f t="shared" si="4"/>
        <v>1.513548112915843</v>
      </c>
      <c r="S43">
        <f t="shared" si="5"/>
        <v>14.144216159086476</v>
      </c>
      <c r="T43">
        <f t="shared" si="6"/>
        <v>4.4456680032613818</v>
      </c>
      <c r="U43">
        <f t="shared" si="7"/>
        <v>5.9924634364533995</v>
      </c>
      <c r="V43" s="8">
        <f t="shared" si="8"/>
        <v>4.4456680032613818</v>
      </c>
      <c r="W43">
        <f t="shared" si="9"/>
        <v>2</v>
      </c>
      <c r="X43" t="str">
        <f t="shared" si="10"/>
        <v>008-008</v>
      </c>
      <c r="Y43" t="str">
        <f t="shared" si="11"/>
        <v>021-002</v>
      </c>
    </row>
    <row r="44" spans="1:25" x14ac:dyDescent="0.35">
      <c r="A44">
        <v>34</v>
      </c>
      <c r="B44" t="s">
        <v>332</v>
      </c>
      <c r="C44">
        <v>3</v>
      </c>
      <c r="D44">
        <v>45</v>
      </c>
      <c r="E44" t="s">
        <v>38</v>
      </c>
      <c r="F44" t="s">
        <v>333</v>
      </c>
      <c r="G44">
        <v>23</v>
      </c>
      <c r="H44">
        <v>5</v>
      </c>
      <c r="I44">
        <v>3</v>
      </c>
      <c r="J44">
        <v>1</v>
      </c>
      <c r="K44">
        <v>71</v>
      </c>
      <c r="L44" s="7">
        <v>0.45070422535211269</v>
      </c>
      <c r="M44" s="8">
        <f t="shared" si="4"/>
        <v>-1.5532303557982596</v>
      </c>
      <c r="N44">
        <f t="shared" si="4"/>
        <v>-1.1729136231513173</v>
      </c>
      <c r="O44">
        <f t="shared" si="4"/>
        <v>-0.82685998206774602</v>
      </c>
      <c r="P44">
        <f t="shared" si="4"/>
        <v>-1.0958882720164893</v>
      </c>
      <c r="Q44">
        <f t="shared" si="4"/>
        <v>-1.8170881932580571</v>
      </c>
      <c r="R44" s="9">
        <f t="shared" si="4"/>
        <v>-0.18702022697169929</v>
      </c>
      <c r="S44">
        <f t="shared" si="5"/>
        <v>34.460801415055435</v>
      </c>
      <c r="T44">
        <f t="shared" si="6"/>
        <v>15.168952000473729</v>
      </c>
      <c r="U44">
        <f t="shared" si="7"/>
        <v>2.9090461279169326</v>
      </c>
      <c r="V44" s="8">
        <f t="shared" si="8"/>
        <v>2.9090461279169326</v>
      </c>
      <c r="W44">
        <f t="shared" si="9"/>
        <v>3</v>
      </c>
      <c r="X44" t="str">
        <f t="shared" si="10"/>
        <v>008-009</v>
      </c>
      <c r="Y44" t="str">
        <f t="shared" si="11"/>
        <v>016-008</v>
      </c>
    </row>
    <row r="45" spans="1:25" x14ac:dyDescent="0.35">
      <c r="A45">
        <v>35</v>
      </c>
      <c r="B45" t="s">
        <v>332</v>
      </c>
      <c r="C45">
        <v>7</v>
      </c>
      <c r="D45">
        <v>45</v>
      </c>
      <c r="E45" t="s">
        <v>39</v>
      </c>
      <c r="F45" t="s">
        <v>333</v>
      </c>
      <c r="G45">
        <v>751</v>
      </c>
      <c r="H45">
        <v>273</v>
      </c>
      <c r="I45">
        <v>28</v>
      </c>
      <c r="J45">
        <v>45</v>
      </c>
      <c r="K45">
        <v>2691</v>
      </c>
      <c r="L45" s="7">
        <v>0.40765514678558157</v>
      </c>
      <c r="M45" s="8">
        <f t="shared" si="4"/>
        <v>1.3206158890843696</v>
      </c>
      <c r="N45">
        <f t="shared" si="4"/>
        <v>0.84095789534025656</v>
      </c>
      <c r="O45">
        <f t="shared" si="4"/>
        <v>6.6129490684927711E-2</v>
      </c>
      <c r="P45">
        <f t="shared" si="4"/>
        <v>0.73326062645112011</v>
      </c>
      <c r="Q45">
        <f t="shared" si="4"/>
        <v>2.0129874348841788</v>
      </c>
      <c r="R45" s="9">
        <f t="shared" si="4"/>
        <v>-0.52600463382485818</v>
      </c>
      <c r="S45">
        <f t="shared" si="5"/>
        <v>3.2393526976194797</v>
      </c>
      <c r="T45">
        <f t="shared" si="6"/>
        <v>6.3524872144880131</v>
      </c>
      <c r="U45">
        <f t="shared" si="7"/>
        <v>15.62726613460304</v>
      </c>
      <c r="V45" s="8">
        <f t="shared" si="8"/>
        <v>3.2393526976194797</v>
      </c>
      <c r="W45">
        <f t="shared" si="9"/>
        <v>1</v>
      </c>
      <c r="X45" t="str">
        <f t="shared" si="10"/>
        <v>008-010</v>
      </c>
      <c r="Y45" t="str">
        <f t="shared" si="11"/>
        <v>027-032</v>
      </c>
    </row>
    <row r="46" spans="1:25" x14ac:dyDescent="0.35">
      <c r="A46">
        <v>36</v>
      </c>
      <c r="B46" t="s">
        <v>332</v>
      </c>
      <c r="C46">
        <v>7</v>
      </c>
      <c r="D46">
        <v>45</v>
      </c>
      <c r="E46" t="s">
        <v>40</v>
      </c>
      <c r="F46" t="s">
        <v>333</v>
      </c>
      <c r="G46">
        <v>152</v>
      </c>
      <c r="H46">
        <v>21</v>
      </c>
      <c r="I46">
        <v>2</v>
      </c>
      <c r="J46">
        <v>3</v>
      </c>
      <c r="K46">
        <v>496</v>
      </c>
      <c r="L46" s="7">
        <v>0.3588709677419355</v>
      </c>
      <c r="M46" s="8">
        <f t="shared" si="4"/>
        <v>-1.0439911173506509</v>
      </c>
      <c r="N46">
        <f t="shared" si="4"/>
        <v>-1.0526824877189844</v>
      </c>
      <c r="O46">
        <f t="shared" si="4"/>
        <v>-0.86257956097785304</v>
      </c>
      <c r="P46">
        <f t="shared" si="4"/>
        <v>-1.0127451402679617</v>
      </c>
      <c r="Q46">
        <f t="shared" si="4"/>
        <v>-1.1957972993800228</v>
      </c>
      <c r="R46" s="9">
        <f t="shared" si="4"/>
        <v>-0.91014934835971384</v>
      </c>
      <c r="S46">
        <f t="shared" si="5"/>
        <v>28.892545666134115</v>
      </c>
      <c r="T46">
        <f t="shared" si="6"/>
        <v>12.564741062367041</v>
      </c>
      <c r="U46">
        <f t="shared" si="7"/>
        <v>1.0069961341255771</v>
      </c>
      <c r="V46" s="8">
        <f t="shared" si="8"/>
        <v>1.0069961341255771</v>
      </c>
      <c r="W46">
        <f t="shared" si="9"/>
        <v>3</v>
      </c>
      <c r="X46" t="str">
        <f t="shared" si="10"/>
        <v>008-011</v>
      </c>
      <c r="Y46" t="str">
        <f t="shared" si="11"/>
        <v>016-008</v>
      </c>
    </row>
    <row r="47" spans="1:25" x14ac:dyDescent="0.35">
      <c r="A47">
        <v>37</v>
      </c>
      <c r="B47" t="s">
        <v>332</v>
      </c>
      <c r="C47">
        <v>7</v>
      </c>
      <c r="D47">
        <v>43</v>
      </c>
      <c r="E47" t="s">
        <v>41</v>
      </c>
      <c r="F47" t="s">
        <v>333</v>
      </c>
      <c r="G47">
        <v>148</v>
      </c>
      <c r="H47">
        <v>85</v>
      </c>
      <c r="I47">
        <v>6</v>
      </c>
      <c r="J47">
        <v>12</v>
      </c>
      <c r="K47">
        <v>634</v>
      </c>
      <c r="L47" s="7">
        <v>0.39589905362776023</v>
      </c>
      <c r="M47" s="8">
        <f t="shared" si="4"/>
        <v>-1.0597814813335225</v>
      </c>
      <c r="N47">
        <f t="shared" si="4"/>
        <v>-0.57175794598965346</v>
      </c>
      <c r="O47">
        <f t="shared" si="4"/>
        <v>-0.71970124533742519</v>
      </c>
      <c r="P47">
        <f t="shared" si="4"/>
        <v>-0.63860104739958701</v>
      </c>
      <c r="Q47">
        <f t="shared" si="4"/>
        <v>-0.99406049148550801</v>
      </c>
      <c r="R47" s="9">
        <f t="shared" si="4"/>
        <v>-0.618576470405649</v>
      </c>
      <c r="S47">
        <f t="shared" si="5"/>
        <v>23.332829014555767</v>
      </c>
      <c r="T47">
        <f t="shared" si="6"/>
        <v>8.9131148981412682</v>
      </c>
      <c r="U47">
        <f t="shared" si="7"/>
        <v>0.20457051473669091</v>
      </c>
      <c r="V47" s="8">
        <f t="shared" si="8"/>
        <v>0.20457051473669091</v>
      </c>
      <c r="W47">
        <f t="shared" si="9"/>
        <v>3</v>
      </c>
      <c r="X47" t="str">
        <f t="shared" si="10"/>
        <v>009-001</v>
      </c>
      <c r="Y47" t="str">
        <f t="shared" si="11"/>
        <v>016-008</v>
      </c>
    </row>
    <row r="48" spans="1:25" x14ac:dyDescent="0.35">
      <c r="A48">
        <v>38</v>
      </c>
      <c r="B48" t="s">
        <v>332</v>
      </c>
      <c r="C48">
        <v>7</v>
      </c>
      <c r="D48">
        <v>43</v>
      </c>
      <c r="E48" t="s">
        <v>42</v>
      </c>
      <c r="F48" t="s">
        <v>333</v>
      </c>
      <c r="G48">
        <v>280</v>
      </c>
      <c r="H48">
        <v>87</v>
      </c>
      <c r="I48">
        <v>8</v>
      </c>
      <c r="J48">
        <v>23</v>
      </c>
      <c r="K48">
        <v>952</v>
      </c>
      <c r="L48" s="7">
        <v>0.41806722689075632</v>
      </c>
      <c r="M48" s="8">
        <f t="shared" si="4"/>
        <v>-0.53869946989876005</v>
      </c>
      <c r="N48">
        <f t="shared" si="4"/>
        <v>-0.55672905406061179</v>
      </c>
      <c r="O48">
        <f t="shared" si="4"/>
        <v>-0.64826208751721126</v>
      </c>
      <c r="P48">
        <f t="shared" si="4"/>
        <v>-0.18131382278268462</v>
      </c>
      <c r="Q48">
        <f t="shared" si="4"/>
        <v>-0.52918871677206103</v>
      </c>
      <c r="R48" s="9">
        <f t="shared" si="4"/>
        <v>-0.44401605436884389</v>
      </c>
      <c r="S48">
        <f t="shared" si="5"/>
        <v>17.19302185750357</v>
      </c>
      <c r="T48">
        <f t="shared" si="6"/>
        <v>5.4251489663520251</v>
      </c>
      <c r="U48">
        <f t="shared" si="7"/>
        <v>0.3014838879756303</v>
      </c>
      <c r="V48" s="8">
        <f t="shared" si="8"/>
        <v>0.3014838879756303</v>
      </c>
      <c r="W48">
        <f t="shared" si="9"/>
        <v>3</v>
      </c>
      <c r="X48" t="str">
        <f t="shared" si="10"/>
        <v>009-002</v>
      </c>
      <c r="Y48" t="str">
        <f t="shared" si="11"/>
        <v>016-008</v>
      </c>
    </row>
    <row r="49" spans="1:25" x14ac:dyDescent="0.35">
      <c r="A49">
        <v>39</v>
      </c>
      <c r="B49" t="s">
        <v>332</v>
      </c>
      <c r="C49">
        <v>7</v>
      </c>
      <c r="D49">
        <v>43</v>
      </c>
      <c r="E49" t="s">
        <v>43</v>
      </c>
      <c r="F49" t="s">
        <v>333</v>
      </c>
      <c r="G49">
        <v>447</v>
      </c>
      <c r="H49">
        <v>139</v>
      </c>
      <c r="I49">
        <v>23</v>
      </c>
      <c r="J49">
        <v>43</v>
      </c>
      <c r="K49">
        <v>1278</v>
      </c>
      <c r="L49" s="7">
        <v>0.51017214397496091</v>
      </c>
      <c r="M49" s="8">
        <f t="shared" si="4"/>
        <v>0.12054822638612873</v>
      </c>
      <c r="N49">
        <f t="shared" si="4"/>
        <v>-0.16597786390553032</v>
      </c>
      <c r="O49">
        <f t="shared" si="4"/>
        <v>-0.11246840386560704</v>
      </c>
      <c r="P49">
        <f t="shared" si="4"/>
        <v>0.65011749470259239</v>
      </c>
      <c r="Q49">
        <f t="shared" si="4"/>
        <v>-5.2622054644439323E-2</v>
      </c>
      <c r="R49" s="9">
        <f t="shared" si="4"/>
        <v>0.28125221444660975</v>
      </c>
      <c r="S49">
        <f t="shared" si="5"/>
        <v>8.7068843004249565</v>
      </c>
      <c r="T49">
        <f t="shared" si="6"/>
        <v>1.2281435890499577</v>
      </c>
      <c r="U49">
        <f t="shared" si="7"/>
        <v>4.0006490077383745</v>
      </c>
      <c r="V49" s="8">
        <f t="shared" si="8"/>
        <v>1.2281435890499577</v>
      </c>
      <c r="W49">
        <f t="shared" si="9"/>
        <v>2</v>
      </c>
      <c r="X49" t="str">
        <f t="shared" si="10"/>
        <v>009-003</v>
      </c>
      <c r="Y49" t="str">
        <f t="shared" si="11"/>
        <v>021-002</v>
      </c>
    </row>
    <row r="50" spans="1:25" x14ac:dyDescent="0.35">
      <c r="A50">
        <v>40</v>
      </c>
      <c r="B50" t="s">
        <v>332</v>
      </c>
      <c r="C50">
        <v>7</v>
      </c>
      <c r="D50">
        <v>43</v>
      </c>
      <c r="E50" t="s">
        <v>44</v>
      </c>
      <c r="F50" t="s">
        <v>333</v>
      </c>
      <c r="G50">
        <v>693</v>
      </c>
      <c r="H50">
        <v>419</v>
      </c>
      <c r="I50">
        <v>99</v>
      </c>
      <c r="J50">
        <v>31</v>
      </c>
      <c r="K50">
        <v>2058</v>
      </c>
      <c r="L50" s="7">
        <v>0.60349854227405253</v>
      </c>
      <c r="M50" s="8">
        <f t="shared" si="4"/>
        <v>1.0916556113327314</v>
      </c>
      <c r="N50">
        <f t="shared" si="4"/>
        <v>1.9380670061602934</v>
      </c>
      <c r="O50">
        <f t="shared" si="4"/>
        <v>2.6022195933025212</v>
      </c>
      <c r="P50">
        <f t="shared" si="4"/>
        <v>0.1512587042114262</v>
      </c>
      <c r="Q50">
        <f t="shared" si="4"/>
        <v>1.0876294682376004</v>
      </c>
      <c r="R50" s="9">
        <f t="shared" si="4"/>
        <v>1.0161388792625918</v>
      </c>
      <c r="S50">
        <f t="shared" si="5"/>
        <v>4.1857998577557733</v>
      </c>
      <c r="T50">
        <f t="shared" si="6"/>
        <v>7.7895238520246783</v>
      </c>
      <c r="U50">
        <f t="shared" si="7"/>
        <v>26.496491493386944</v>
      </c>
      <c r="V50" s="8">
        <f t="shared" si="8"/>
        <v>4.1857998577557733</v>
      </c>
      <c r="W50">
        <f t="shared" si="9"/>
        <v>1</v>
      </c>
      <c r="X50" t="str">
        <f t="shared" si="10"/>
        <v>009-004</v>
      </c>
      <c r="Y50" t="str">
        <f t="shared" si="11"/>
        <v>027-032</v>
      </c>
    </row>
    <row r="51" spans="1:25" x14ac:dyDescent="0.35">
      <c r="A51">
        <v>41</v>
      </c>
      <c r="B51" t="s">
        <v>332</v>
      </c>
      <c r="C51">
        <v>7</v>
      </c>
      <c r="D51">
        <v>43</v>
      </c>
      <c r="E51" t="s">
        <v>45</v>
      </c>
      <c r="F51" t="s">
        <v>333</v>
      </c>
      <c r="G51">
        <v>477</v>
      </c>
      <c r="H51">
        <v>381</v>
      </c>
      <c r="I51">
        <v>54</v>
      </c>
      <c r="J51">
        <v>39</v>
      </c>
      <c r="K51">
        <v>1618</v>
      </c>
      <c r="L51" s="7">
        <v>0.58776266996291715</v>
      </c>
      <c r="M51" s="8">
        <f t="shared" si="4"/>
        <v>0.23897595625766566</v>
      </c>
      <c r="N51">
        <f t="shared" si="4"/>
        <v>1.6525180595085027</v>
      </c>
      <c r="O51">
        <f t="shared" si="4"/>
        <v>0.99483854234770841</v>
      </c>
      <c r="P51">
        <f t="shared" si="4"/>
        <v>0.483831231205537</v>
      </c>
      <c r="Q51">
        <f t="shared" si="4"/>
        <v>0.44441066045798827</v>
      </c>
      <c r="R51" s="9">
        <f t="shared" si="4"/>
        <v>0.89222878596144484</v>
      </c>
      <c r="S51">
        <f t="shared" si="5"/>
        <v>3.0898768462698962</v>
      </c>
      <c r="T51">
        <f t="shared" si="6"/>
        <v>2.1502326859008409</v>
      </c>
      <c r="U51">
        <f t="shared" si="7"/>
        <v>13.033029794510815</v>
      </c>
      <c r="V51" s="8">
        <f t="shared" si="8"/>
        <v>2.1502326859008409</v>
      </c>
      <c r="W51">
        <f t="shared" si="9"/>
        <v>2</v>
      </c>
      <c r="X51" t="str">
        <f t="shared" si="10"/>
        <v>009-005</v>
      </c>
      <c r="Y51" t="str">
        <f t="shared" si="11"/>
        <v>021-002</v>
      </c>
    </row>
    <row r="52" spans="1:25" x14ac:dyDescent="0.35">
      <c r="A52">
        <v>42</v>
      </c>
      <c r="B52" t="s">
        <v>332</v>
      </c>
      <c r="C52">
        <v>7</v>
      </c>
      <c r="D52">
        <v>43</v>
      </c>
      <c r="E52" t="s">
        <v>46</v>
      </c>
      <c r="F52" t="s">
        <v>333</v>
      </c>
      <c r="G52">
        <v>638</v>
      </c>
      <c r="H52">
        <v>401</v>
      </c>
      <c r="I52">
        <v>18</v>
      </c>
      <c r="J52">
        <v>16</v>
      </c>
      <c r="K52">
        <v>1884</v>
      </c>
      <c r="L52" s="7">
        <v>0.56953290870488327</v>
      </c>
      <c r="M52" s="8">
        <f t="shared" si="4"/>
        <v>0.87453810656824715</v>
      </c>
      <c r="N52">
        <f t="shared" si="4"/>
        <v>1.8028069787989187</v>
      </c>
      <c r="O52">
        <f t="shared" si="4"/>
        <v>-0.29106629841614179</v>
      </c>
      <c r="P52">
        <f t="shared" si="4"/>
        <v>-0.47231478390253157</v>
      </c>
      <c r="Q52">
        <f t="shared" si="4"/>
        <v>0.83326566697929927</v>
      </c>
      <c r="R52" s="9">
        <f t="shared" si="4"/>
        <v>0.74868088638029806</v>
      </c>
      <c r="S52">
        <f t="shared" si="5"/>
        <v>3.0061679899411118</v>
      </c>
      <c r="T52">
        <f t="shared" si="6"/>
        <v>4.6531268785599176</v>
      </c>
      <c r="U52">
        <f t="shared" si="7"/>
        <v>12.079248454104377</v>
      </c>
      <c r="V52" s="8">
        <f t="shared" si="8"/>
        <v>3.0061679899411118</v>
      </c>
      <c r="W52">
        <f t="shared" si="9"/>
        <v>1</v>
      </c>
      <c r="X52" t="str">
        <f t="shared" si="10"/>
        <v>009-006</v>
      </c>
      <c r="Y52" t="str">
        <f t="shared" si="11"/>
        <v>027-032</v>
      </c>
    </row>
    <row r="53" spans="1:25" x14ac:dyDescent="0.35">
      <c r="A53">
        <v>43</v>
      </c>
      <c r="B53" t="s">
        <v>332</v>
      </c>
      <c r="C53">
        <v>7</v>
      </c>
      <c r="D53">
        <v>43</v>
      </c>
      <c r="E53" t="s">
        <v>47</v>
      </c>
      <c r="F53" t="s">
        <v>333</v>
      </c>
      <c r="G53">
        <v>518</v>
      </c>
      <c r="H53">
        <v>165</v>
      </c>
      <c r="I53">
        <v>20</v>
      </c>
      <c r="J53">
        <v>34</v>
      </c>
      <c r="K53">
        <v>1698</v>
      </c>
      <c r="L53" s="7">
        <v>0.43404004711425204</v>
      </c>
      <c r="M53" s="8">
        <f t="shared" si="4"/>
        <v>0.40082718708209941</v>
      </c>
      <c r="N53">
        <f t="shared" si="4"/>
        <v>2.9397731172010413E-2</v>
      </c>
      <c r="O53">
        <f t="shared" si="4"/>
        <v>-0.21962714059592789</v>
      </c>
      <c r="P53">
        <f t="shared" si="4"/>
        <v>0.27597340183421776</v>
      </c>
      <c r="Q53">
        <f t="shared" si="4"/>
        <v>0.56135953459973598</v>
      </c>
      <c r="R53" s="9">
        <f t="shared" si="4"/>
        <v>-0.31824014534756656</v>
      </c>
      <c r="S53">
        <f t="shared" si="5"/>
        <v>6.9736862397125128</v>
      </c>
      <c r="T53">
        <f t="shared" si="6"/>
        <v>1.9754290926916398</v>
      </c>
      <c r="U53">
        <f t="shared" si="7"/>
        <v>4.2267130798656041</v>
      </c>
      <c r="V53" s="8">
        <f t="shared" si="8"/>
        <v>1.9754290926916398</v>
      </c>
      <c r="W53">
        <f t="shared" si="9"/>
        <v>2</v>
      </c>
      <c r="X53" t="str">
        <f t="shared" si="10"/>
        <v>009-007</v>
      </c>
      <c r="Y53" t="str">
        <f t="shared" si="11"/>
        <v>021-002</v>
      </c>
    </row>
    <row r="54" spans="1:25" x14ac:dyDescent="0.35">
      <c r="A54">
        <v>44</v>
      </c>
      <c r="B54" t="s">
        <v>332</v>
      </c>
      <c r="C54">
        <v>7</v>
      </c>
      <c r="D54">
        <v>43</v>
      </c>
      <c r="E54" t="s">
        <v>48</v>
      </c>
      <c r="F54" t="s">
        <v>333</v>
      </c>
      <c r="G54">
        <v>253</v>
      </c>
      <c r="H54">
        <v>108</v>
      </c>
      <c r="I54">
        <v>3</v>
      </c>
      <c r="J54">
        <v>17</v>
      </c>
      <c r="K54">
        <v>1311</v>
      </c>
      <c r="L54" s="7">
        <v>0.29061784897025172</v>
      </c>
      <c r="M54" s="8">
        <f t="shared" si="4"/>
        <v>-0.64528442678314335</v>
      </c>
      <c r="N54">
        <f t="shared" si="4"/>
        <v>-0.39892568880567508</v>
      </c>
      <c r="O54">
        <f t="shared" si="4"/>
        <v>-0.82685998206774602</v>
      </c>
      <c r="P54">
        <f t="shared" si="4"/>
        <v>-0.4307432180282677</v>
      </c>
      <c r="Q54">
        <f t="shared" si="4"/>
        <v>-4.3806440609684069E-3</v>
      </c>
      <c r="R54" s="9">
        <f t="shared" si="4"/>
        <v>-1.4475997132250211</v>
      </c>
      <c r="S54">
        <f t="shared" si="5"/>
        <v>19.593781202049133</v>
      </c>
      <c r="T54">
        <f t="shared" si="6"/>
        <v>8.9410241545432321</v>
      </c>
      <c r="U54">
        <f t="shared" si="7"/>
        <v>1.1823461689942005</v>
      </c>
      <c r="V54" s="8">
        <f t="shared" si="8"/>
        <v>1.1823461689942005</v>
      </c>
      <c r="W54">
        <f t="shared" si="9"/>
        <v>3</v>
      </c>
      <c r="X54" t="str">
        <f t="shared" si="10"/>
        <v>009-008</v>
      </c>
      <c r="Y54" t="str">
        <f t="shared" si="11"/>
        <v>016-008</v>
      </c>
    </row>
    <row r="55" spans="1:25" x14ac:dyDescent="0.35">
      <c r="A55">
        <v>45</v>
      </c>
      <c r="B55" t="s">
        <v>332</v>
      </c>
      <c r="C55">
        <v>7</v>
      </c>
      <c r="D55">
        <v>43</v>
      </c>
      <c r="E55" t="s">
        <v>49</v>
      </c>
      <c r="F55" t="s">
        <v>333</v>
      </c>
      <c r="G55">
        <v>240</v>
      </c>
      <c r="H55">
        <v>80</v>
      </c>
      <c r="I55">
        <v>4</v>
      </c>
      <c r="J55">
        <v>13</v>
      </c>
      <c r="K55">
        <v>840</v>
      </c>
      <c r="L55" s="7">
        <v>0.40119047619047621</v>
      </c>
      <c r="M55" s="8">
        <f t="shared" si="4"/>
        <v>-0.69660310972747597</v>
      </c>
      <c r="N55">
        <f t="shared" si="4"/>
        <v>-0.60933017581225735</v>
      </c>
      <c r="O55">
        <f t="shared" si="4"/>
        <v>-0.79114040315763912</v>
      </c>
      <c r="P55">
        <f t="shared" si="4"/>
        <v>-0.59702948152532309</v>
      </c>
      <c r="Q55">
        <f t="shared" si="4"/>
        <v>-0.69291714057050779</v>
      </c>
      <c r="R55" s="9">
        <f t="shared" si="4"/>
        <v>-0.57690984713380433</v>
      </c>
      <c r="S55">
        <f t="shared" si="5"/>
        <v>20.292387621756514</v>
      </c>
      <c r="T55">
        <f t="shared" si="6"/>
        <v>7.4398187742744568</v>
      </c>
      <c r="U55">
        <f t="shared" si="7"/>
        <v>4.5084064267072649E-2</v>
      </c>
      <c r="V55" s="8">
        <f t="shared" si="8"/>
        <v>4.5084064267072649E-2</v>
      </c>
      <c r="W55">
        <f t="shared" si="9"/>
        <v>3</v>
      </c>
      <c r="X55" t="str">
        <f t="shared" si="10"/>
        <v>009-009</v>
      </c>
      <c r="Y55" t="str">
        <f t="shared" si="11"/>
        <v>016-008</v>
      </c>
    </row>
    <row r="56" spans="1:25" x14ac:dyDescent="0.35">
      <c r="A56">
        <v>46</v>
      </c>
      <c r="B56" t="s">
        <v>332</v>
      </c>
      <c r="C56">
        <v>7</v>
      </c>
      <c r="D56">
        <v>43</v>
      </c>
      <c r="E56" t="s">
        <v>50</v>
      </c>
      <c r="F56" t="s">
        <v>333</v>
      </c>
      <c r="G56">
        <v>364</v>
      </c>
      <c r="H56">
        <v>64</v>
      </c>
      <c r="I56">
        <v>23</v>
      </c>
      <c r="J56">
        <v>28</v>
      </c>
      <c r="K56">
        <v>1148</v>
      </c>
      <c r="L56" s="7">
        <v>0.4172473867595819</v>
      </c>
      <c r="M56" s="8">
        <f t="shared" si="4"/>
        <v>-0.20710182625845674</v>
      </c>
      <c r="N56">
        <f t="shared" si="4"/>
        <v>-0.72956131124459012</v>
      </c>
      <c r="O56">
        <f t="shared" si="4"/>
        <v>-0.11246840386560704</v>
      </c>
      <c r="P56">
        <f t="shared" si="4"/>
        <v>2.6544006588634636E-2</v>
      </c>
      <c r="Q56">
        <f t="shared" si="4"/>
        <v>-0.24266397512477927</v>
      </c>
      <c r="R56" s="9">
        <f t="shared" si="4"/>
        <v>-0.45047177955123241</v>
      </c>
      <c r="S56">
        <f t="shared" si="5"/>
        <v>14.156666566904651</v>
      </c>
      <c r="T56">
        <f t="shared" si="6"/>
        <v>3.5539033558802582</v>
      </c>
      <c r="U56">
        <f t="shared" si="7"/>
        <v>1.3826245028155879</v>
      </c>
      <c r="V56" s="8">
        <f t="shared" si="8"/>
        <v>1.3826245028155879</v>
      </c>
      <c r="W56">
        <f t="shared" si="9"/>
        <v>3</v>
      </c>
      <c r="X56" t="str">
        <f t="shared" si="10"/>
        <v>009-010</v>
      </c>
      <c r="Y56" t="str">
        <f t="shared" si="11"/>
        <v>016-008</v>
      </c>
    </row>
    <row r="57" spans="1:25" x14ac:dyDescent="0.35">
      <c r="A57">
        <v>47</v>
      </c>
      <c r="B57" t="s">
        <v>332</v>
      </c>
      <c r="C57">
        <v>7</v>
      </c>
      <c r="D57">
        <v>43</v>
      </c>
      <c r="E57" t="s">
        <v>51</v>
      </c>
      <c r="F57" t="s">
        <v>333</v>
      </c>
      <c r="G57">
        <v>45</v>
      </c>
      <c r="H57">
        <v>15</v>
      </c>
      <c r="I57">
        <v>0</v>
      </c>
      <c r="J57">
        <v>7</v>
      </c>
      <c r="K57">
        <v>301</v>
      </c>
      <c r="L57" s="7">
        <v>0.22259136212624583</v>
      </c>
      <c r="M57" s="8">
        <f t="shared" si="4"/>
        <v>-1.466383353892466</v>
      </c>
      <c r="N57">
        <f t="shared" si="4"/>
        <v>-1.0977691635061093</v>
      </c>
      <c r="O57">
        <f t="shared" si="4"/>
        <v>-0.93401871879806686</v>
      </c>
      <c r="P57">
        <f t="shared" si="4"/>
        <v>-0.84645887677090625</v>
      </c>
      <c r="Q57">
        <f t="shared" si="4"/>
        <v>-1.4808601801005328</v>
      </c>
      <c r="R57" s="9">
        <f t="shared" si="4"/>
        <v>-1.9832654942586643</v>
      </c>
      <c r="S57">
        <f t="shared" si="5"/>
        <v>37.674111950205813</v>
      </c>
      <c r="T57">
        <f t="shared" si="6"/>
        <v>19.238787737154535</v>
      </c>
      <c r="U57">
        <f t="shared" si="7"/>
        <v>3.5376638942032139</v>
      </c>
      <c r="V57" s="8">
        <f t="shared" si="8"/>
        <v>3.5376638942032139</v>
      </c>
      <c r="W57">
        <f t="shared" si="9"/>
        <v>3</v>
      </c>
      <c r="X57" t="str">
        <f t="shared" si="10"/>
        <v>009-011</v>
      </c>
      <c r="Y57" t="str">
        <f t="shared" si="11"/>
        <v>016-008</v>
      </c>
    </row>
    <row r="58" spans="1:25" x14ac:dyDescent="0.35">
      <c r="A58">
        <v>48</v>
      </c>
      <c r="B58" t="s">
        <v>332</v>
      </c>
      <c r="C58">
        <v>7</v>
      </c>
      <c r="D58">
        <v>43</v>
      </c>
      <c r="E58" t="s">
        <v>52</v>
      </c>
      <c r="F58" t="s">
        <v>333</v>
      </c>
      <c r="G58">
        <v>352</v>
      </c>
      <c r="H58">
        <v>106</v>
      </c>
      <c r="I58">
        <v>7</v>
      </c>
      <c r="J58">
        <v>25</v>
      </c>
      <c r="K58">
        <v>1386</v>
      </c>
      <c r="L58" s="7">
        <v>0.35353535353535354</v>
      </c>
      <c r="M58" s="8">
        <f t="shared" si="4"/>
        <v>-0.25447291820707152</v>
      </c>
      <c r="N58">
        <f t="shared" si="4"/>
        <v>-0.41395458073471664</v>
      </c>
      <c r="O58">
        <f t="shared" si="4"/>
        <v>-0.68398166642731828</v>
      </c>
      <c r="P58">
        <f t="shared" si="4"/>
        <v>-9.8170691034156918E-2</v>
      </c>
      <c r="Q58">
        <f t="shared" si="4"/>
        <v>0.10525892544692003</v>
      </c>
      <c r="R58" s="9">
        <f t="shared" si="4"/>
        <v>-0.9521639530212328</v>
      </c>
      <c r="S58">
        <f t="shared" si="5"/>
        <v>14.828371676466064</v>
      </c>
      <c r="T58">
        <f t="shared" si="6"/>
        <v>5.6025954830492815</v>
      </c>
      <c r="U58">
        <f t="shared" si="7"/>
        <v>1.2347867342250662</v>
      </c>
      <c r="V58" s="8">
        <f t="shared" si="8"/>
        <v>1.2347867342250662</v>
      </c>
      <c r="W58">
        <f t="shared" si="9"/>
        <v>3</v>
      </c>
      <c r="X58" t="str">
        <f t="shared" si="10"/>
        <v>009-012</v>
      </c>
      <c r="Y58" t="str">
        <f t="shared" si="11"/>
        <v>016-008</v>
      </c>
    </row>
    <row r="59" spans="1:25" x14ac:dyDescent="0.35">
      <c r="A59">
        <v>49</v>
      </c>
      <c r="B59" t="s">
        <v>332</v>
      </c>
      <c r="C59">
        <v>7</v>
      </c>
      <c r="D59">
        <v>45</v>
      </c>
      <c r="E59" t="s">
        <v>53</v>
      </c>
      <c r="F59" t="s">
        <v>333</v>
      </c>
      <c r="G59">
        <v>117</v>
      </c>
      <c r="H59">
        <v>38</v>
      </c>
      <c r="I59">
        <v>4</v>
      </c>
      <c r="J59">
        <v>11</v>
      </c>
      <c r="K59">
        <v>514</v>
      </c>
      <c r="L59" s="7">
        <v>0.33073929961089493</v>
      </c>
      <c r="M59" s="8">
        <f t="shared" si="4"/>
        <v>-1.1821568022007773</v>
      </c>
      <c r="N59">
        <f t="shared" si="4"/>
        <v>-0.92493690632213088</v>
      </c>
      <c r="O59">
        <f t="shared" si="4"/>
        <v>-0.79114040315763912</v>
      </c>
      <c r="P59">
        <f t="shared" si="4"/>
        <v>-0.68017261327385081</v>
      </c>
      <c r="Q59">
        <f t="shared" si="4"/>
        <v>-1.1694838026981296</v>
      </c>
      <c r="R59" s="9">
        <f t="shared" si="4"/>
        <v>-1.1316685341990294</v>
      </c>
      <c r="S59">
        <f t="shared" si="5"/>
        <v>28.541358929825964</v>
      </c>
      <c r="T59">
        <f t="shared" si="6"/>
        <v>12.303647640790219</v>
      </c>
      <c r="U59">
        <f t="shared" si="7"/>
        <v>0.92645381002488558</v>
      </c>
      <c r="V59" s="8">
        <f t="shared" si="8"/>
        <v>0.92645381002488558</v>
      </c>
      <c r="W59">
        <f t="shared" si="9"/>
        <v>3</v>
      </c>
      <c r="X59" t="str">
        <f t="shared" si="10"/>
        <v>009-013</v>
      </c>
      <c r="Y59" t="str">
        <f t="shared" si="11"/>
        <v>016-008</v>
      </c>
    </row>
    <row r="60" spans="1:25" x14ac:dyDescent="0.35">
      <c r="A60">
        <v>50</v>
      </c>
      <c r="B60" t="s">
        <v>332</v>
      </c>
      <c r="C60">
        <v>7</v>
      </c>
      <c r="D60">
        <v>43</v>
      </c>
      <c r="E60" t="s">
        <v>54</v>
      </c>
      <c r="F60" t="s">
        <v>333</v>
      </c>
      <c r="G60">
        <v>386</v>
      </c>
      <c r="H60">
        <v>70</v>
      </c>
      <c r="I60">
        <v>13</v>
      </c>
      <c r="J60">
        <v>17</v>
      </c>
      <c r="K60">
        <v>1406</v>
      </c>
      <c r="L60" s="7">
        <v>0.34566145092460882</v>
      </c>
      <c r="M60" s="8">
        <f t="shared" si="4"/>
        <v>-0.12025482435266299</v>
      </c>
      <c r="N60">
        <f t="shared" si="4"/>
        <v>-0.68447463545746534</v>
      </c>
      <c r="O60">
        <f t="shared" si="4"/>
        <v>-0.46966419296667655</v>
      </c>
      <c r="P60">
        <f t="shared" si="4"/>
        <v>-0.4307432180282677</v>
      </c>
      <c r="Q60">
        <f t="shared" si="4"/>
        <v>0.13449614398235696</v>
      </c>
      <c r="R60" s="9">
        <f t="shared" si="4"/>
        <v>-1.0141659817521793</v>
      </c>
      <c r="S60">
        <f t="shared" si="5"/>
        <v>15.56627677751754</v>
      </c>
      <c r="T60">
        <f t="shared" si="6"/>
        <v>5.9476594116133503</v>
      </c>
      <c r="U60">
        <f t="shared" si="7"/>
        <v>1.3868419307919684</v>
      </c>
      <c r="V60" s="8">
        <f t="shared" si="8"/>
        <v>1.3868419307919684</v>
      </c>
      <c r="W60">
        <f t="shared" si="9"/>
        <v>3</v>
      </c>
      <c r="X60" t="str">
        <f t="shared" si="10"/>
        <v>009-014</v>
      </c>
      <c r="Y60" t="str">
        <f t="shared" si="11"/>
        <v>016-008</v>
      </c>
    </row>
    <row r="61" spans="1:25" x14ac:dyDescent="0.35">
      <c r="A61">
        <v>51</v>
      </c>
      <c r="B61" t="s">
        <v>332</v>
      </c>
      <c r="C61">
        <v>7</v>
      </c>
      <c r="D61">
        <v>45</v>
      </c>
      <c r="E61" t="s">
        <v>55</v>
      </c>
      <c r="F61" t="s">
        <v>333</v>
      </c>
      <c r="G61">
        <v>393</v>
      </c>
      <c r="H61">
        <v>75</v>
      </c>
      <c r="I61">
        <v>12</v>
      </c>
      <c r="J61">
        <v>49</v>
      </c>
      <c r="K61">
        <v>1596</v>
      </c>
      <c r="L61" s="7">
        <v>0.33145363408521306</v>
      </c>
      <c r="M61" s="8">
        <f t="shared" si="4"/>
        <v>-9.2621687382637721E-2</v>
      </c>
      <c r="N61">
        <f t="shared" si="4"/>
        <v>-0.64690240563486134</v>
      </c>
      <c r="O61">
        <f t="shared" si="4"/>
        <v>-0.50538377187678352</v>
      </c>
      <c r="P61">
        <f t="shared" si="4"/>
        <v>0.89954688994817555</v>
      </c>
      <c r="Q61">
        <f t="shared" si="4"/>
        <v>0.41224972006900767</v>
      </c>
      <c r="R61" s="9">
        <f t="shared" si="4"/>
        <v>-1.1260435996792983</v>
      </c>
      <c r="S61">
        <f t="shared" si="5"/>
        <v>14.49589934324413</v>
      </c>
      <c r="T61">
        <f t="shared" si="6"/>
        <v>6.0284206332224173</v>
      </c>
      <c r="U61">
        <f t="shared" si="7"/>
        <v>4.2247635512230568</v>
      </c>
      <c r="V61" s="8">
        <f t="shared" si="8"/>
        <v>4.2247635512230568</v>
      </c>
      <c r="W61">
        <f t="shared" si="9"/>
        <v>3</v>
      </c>
      <c r="X61" t="str">
        <f t="shared" si="10"/>
        <v>009-015</v>
      </c>
      <c r="Y61" t="str">
        <f t="shared" si="11"/>
        <v>016-008</v>
      </c>
    </row>
    <row r="62" spans="1:25" x14ac:dyDescent="0.35">
      <c r="A62">
        <v>52</v>
      </c>
      <c r="B62" t="s">
        <v>332</v>
      </c>
      <c r="C62">
        <v>7</v>
      </c>
      <c r="D62">
        <v>45</v>
      </c>
      <c r="E62" t="s">
        <v>56</v>
      </c>
      <c r="F62" t="s">
        <v>333</v>
      </c>
      <c r="G62">
        <v>339</v>
      </c>
      <c r="H62">
        <v>60</v>
      </c>
      <c r="I62">
        <v>7</v>
      </c>
      <c r="J62">
        <v>19</v>
      </c>
      <c r="K62">
        <v>1047</v>
      </c>
      <c r="L62" s="7">
        <v>0.40592168099331422</v>
      </c>
      <c r="M62" s="8">
        <f t="shared" si="4"/>
        <v>-0.30579160115140419</v>
      </c>
      <c r="N62">
        <f t="shared" si="4"/>
        <v>-0.75961909510267334</v>
      </c>
      <c r="O62">
        <f t="shared" si="4"/>
        <v>-0.68398166642731828</v>
      </c>
      <c r="P62">
        <f t="shared" si="4"/>
        <v>-0.34760008627974004</v>
      </c>
      <c r="Q62">
        <f t="shared" si="4"/>
        <v>-0.39031192872873571</v>
      </c>
      <c r="R62" s="9">
        <f t="shared" si="4"/>
        <v>-0.53965458622706453</v>
      </c>
      <c r="S62">
        <f t="shared" si="5"/>
        <v>17.202740795338315</v>
      </c>
      <c r="T62">
        <f t="shared" si="6"/>
        <v>5.7541766631988338</v>
      </c>
      <c r="U62">
        <f t="shared" si="7"/>
        <v>0.47792830302907657</v>
      </c>
      <c r="V62" s="8">
        <f t="shared" si="8"/>
        <v>0.47792830302907657</v>
      </c>
      <c r="W62">
        <f t="shared" si="9"/>
        <v>3</v>
      </c>
      <c r="X62" t="str">
        <f t="shared" si="10"/>
        <v>010-001</v>
      </c>
      <c r="Y62" t="str">
        <f t="shared" si="11"/>
        <v>016-008</v>
      </c>
    </row>
    <row r="63" spans="1:25" x14ac:dyDescent="0.35">
      <c r="A63">
        <v>53</v>
      </c>
      <c r="B63" t="s">
        <v>332</v>
      </c>
      <c r="C63">
        <v>7</v>
      </c>
      <c r="D63">
        <v>45</v>
      </c>
      <c r="E63" t="s">
        <v>57</v>
      </c>
      <c r="F63" t="s">
        <v>333</v>
      </c>
      <c r="G63">
        <v>349</v>
      </c>
      <c r="H63">
        <v>60</v>
      </c>
      <c r="I63">
        <v>10</v>
      </c>
      <c r="J63">
        <v>35</v>
      </c>
      <c r="K63">
        <v>1153</v>
      </c>
      <c r="L63" s="7">
        <v>0.39375542064180397</v>
      </c>
      <c r="M63" s="8">
        <f t="shared" si="4"/>
        <v>-0.26631569119422521</v>
      </c>
      <c r="N63">
        <f t="shared" si="4"/>
        <v>-0.75961909510267334</v>
      </c>
      <c r="O63">
        <f t="shared" si="4"/>
        <v>-0.57682292969699744</v>
      </c>
      <c r="P63">
        <f t="shared" si="4"/>
        <v>0.31754496770848162</v>
      </c>
      <c r="Q63">
        <f t="shared" si="4"/>
        <v>-0.23535467049092004</v>
      </c>
      <c r="R63" s="9">
        <f t="shared" si="4"/>
        <v>-0.63545623137735541</v>
      </c>
      <c r="S63">
        <f t="shared" si="5"/>
        <v>15.811541621751424</v>
      </c>
      <c r="T63">
        <f t="shared" si="6"/>
        <v>4.9917282930608486</v>
      </c>
      <c r="U63">
        <f t="shared" si="7"/>
        <v>1.4136744120333999</v>
      </c>
      <c r="V63" s="8">
        <f t="shared" si="8"/>
        <v>1.4136744120333999</v>
      </c>
      <c r="W63">
        <f t="shared" si="9"/>
        <v>3</v>
      </c>
      <c r="X63" t="str">
        <f t="shared" si="10"/>
        <v>010-002</v>
      </c>
      <c r="Y63" t="str">
        <f t="shared" si="11"/>
        <v>016-008</v>
      </c>
    </row>
    <row r="64" spans="1:25" x14ac:dyDescent="0.35">
      <c r="A64">
        <v>54</v>
      </c>
      <c r="B64" t="s">
        <v>332</v>
      </c>
      <c r="C64">
        <v>7</v>
      </c>
      <c r="D64">
        <v>46</v>
      </c>
      <c r="E64" t="s">
        <v>58</v>
      </c>
      <c r="F64" t="s">
        <v>333</v>
      </c>
      <c r="G64">
        <v>89</v>
      </c>
      <c r="H64">
        <v>13</v>
      </c>
      <c r="I64">
        <v>2</v>
      </c>
      <c r="J64">
        <v>20</v>
      </c>
      <c r="K64">
        <v>542</v>
      </c>
      <c r="L64" s="7">
        <v>0.22878228782287824</v>
      </c>
      <c r="M64" s="8">
        <f t="shared" si="4"/>
        <v>-1.2926893500808785</v>
      </c>
      <c r="N64">
        <f t="shared" si="4"/>
        <v>-1.1127980554351509</v>
      </c>
      <c r="O64">
        <f t="shared" si="4"/>
        <v>-0.86257956097785304</v>
      </c>
      <c r="P64">
        <f t="shared" si="4"/>
        <v>-0.30602852040547618</v>
      </c>
      <c r="Q64">
        <f t="shared" si="4"/>
        <v>-1.1285516967485179</v>
      </c>
      <c r="R64" s="9">
        <f t="shared" si="4"/>
        <v>-1.9345158497824984</v>
      </c>
      <c r="S64">
        <f t="shared" si="5"/>
        <v>33.132491144019774</v>
      </c>
      <c r="T64">
        <f t="shared" si="6"/>
        <v>16.108630781331485</v>
      </c>
      <c r="U64">
        <f t="shared" si="7"/>
        <v>2.76638330808521</v>
      </c>
      <c r="V64" s="8">
        <f t="shared" si="8"/>
        <v>2.76638330808521</v>
      </c>
      <c r="W64">
        <f t="shared" si="9"/>
        <v>3</v>
      </c>
      <c r="X64" t="str">
        <f t="shared" si="10"/>
        <v>010-003</v>
      </c>
      <c r="Y64" t="str">
        <f t="shared" si="11"/>
        <v>016-008</v>
      </c>
    </row>
    <row r="65" spans="1:25" x14ac:dyDescent="0.35">
      <c r="A65">
        <v>55</v>
      </c>
      <c r="B65" t="s">
        <v>332</v>
      </c>
      <c r="C65">
        <v>7</v>
      </c>
      <c r="D65">
        <v>45</v>
      </c>
      <c r="E65" t="s">
        <v>59</v>
      </c>
      <c r="F65" t="s">
        <v>333</v>
      </c>
      <c r="G65">
        <v>156</v>
      </c>
      <c r="H65">
        <v>24</v>
      </c>
      <c r="I65">
        <v>3</v>
      </c>
      <c r="J65">
        <v>43</v>
      </c>
      <c r="K65">
        <v>572</v>
      </c>
      <c r="L65" s="7">
        <v>0.3951048951048951</v>
      </c>
      <c r="M65" s="8">
        <f t="shared" si="4"/>
        <v>-1.0282007533677793</v>
      </c>
      <c r="N65">
        <f t="shared" si="4"/>
        <v>-1.030139149825422</v>
      </c>
      <c r="O65">
        <f t="shared" si="4"/>
        <v>-0.82685998206774602</v>
      </c>
      <c r="P65">
        <f t="shared" si="4"/>
        <v>0.65011749470259239</v>
      </c>
      <c r="Q65">
        <f t="shared" si="4"/>
        <v>-1.0846958689453625</v>
      </c>
      <c r="R65" s="9">
        <f t="shared" si="4"/>
        <v>-0.62482996908169541</v>
      </c>
      <c r="S65">
        <f t="shared" si="5"/>
        <v>24.924259798792804</v>
      </c>
      <c r="T65">
        <f t="shared" si="6"/>
        <v>9.4551977153708879</v>
      </c>
      <c r="U65">
        <f t="shared" si="7"/>
        <v>2.1552277414415499</v>
      </c>
      <c r="V65" s="8">
        <f t="shared" si="8"/>
        <v>2.1552277414415499</v>
      </c>
      <c r="W65">
        <f t="shared" si="9"/>
        <v>3</v>
      </c>
      <c r="X65" t="str">
        <f t="shared" si="10"/>
        <v>010-004</v>
      </c>
      <c r="Y65" t="str">
        <f t="shared" si="11"/>
        <v>016-008</v>
      </c>
    </row>
    <row r="66" spans="1:25" x14ac:dyDescent="0.35">
      <c r="A66">
        <v>56</v>
      </c>
      <c r="B66" t="s">
        <v>332</v>
      </c>
      <c r="C66">
        <v>7</v>
      </c>
      <c r="D66">
        <v>45</v>
      </c>
      <c r="E66" t="s">
        <v>60</v>
      </c>
      <c r="F66" t="s">
        <v>333</v>
      </c>
      <c r="G66">
        <v>651</v>
      </c>
      <c r="H66">
        <v>195</v>
      </c>
      <c r="I66">
        <v>81</v>
      </c>
      <c r="J66">
        <v>38</v>
      </c>
      <c r="K66">
        <v>1442</v>
      </c>
      <c r="L66" s="7">
        <v>0.66920943134535371</v>
      </c>
      <c r="M66" s="8">
        <f t="shared" si="4"/>
        <v>0.92585678951257977</v>
      </c>
      <c r="N66">
        <f t="shared" si="4"/>
        <v>0.25483111010763437</v>
      </c>
      <c r="O66">
        <f t="shared" si="4"/>
        <v>1.9592671729205962</v>
      </c>
      <c r="P66">
        <f t="shared" si="4"/>
        <v>0.44225966533127314</v>
      </c>
      <c r="Q66">
        <f t="shared" si="4"/>
        <v>0.18712313734614339</v>
      </c>
      <c r="R66" s="9">
        <f t="shared" si="4"/>
        <v>1.5335707848306384</v>
      </c>
      <c r="S66">
        <f t="shared" si="5"/>
        <v>5.9801573245136943</v>
      </c>
      <c r="T66">
        <f t="shared" si="6"/>
        <v>2.6382727767665139</v>
      </c>
      <c r="U66">
        <f t="shared" si="7"/>
        <v>17.017802949721482</v>
      </c>
      <c r="V66" s="8">
        <f t="shared" si="8"/>
        <v>2.6382727767665139</v>
      </c>
      <c r="W66">
        <f t="shared" si="9"/>
        <v>2</v>
      </c>
      <c r="X66" t="str">
        <f t="shared" si="10"/>
        <v>011-001</v>
      </c>
      <c r="Y66" t="str">
        <f t="shared" si="11"/>
        <v>021-002</v>
      </c>
    </row>
    <row r="67" spans="1:25" x14ac:dyDescent="0.35">
      <c r="A67">
        <v>57</v>
      </c>
      <c r="B67" t="s">
        <v>332</v>
      </c>
      <c r="C67">
        <v>7</v>
      </c>
      <c r="D67">
        <v>45</v>
      </c>
      <c r="E67" t="s">
        <v>61</v>
      </c>
      <c r="F67" t="s">
        <v>333</v>
      </c>
      <c r="G67">
        <v>190</v>
      </c>
      <c r="H67">
        <v>47</v>
      </c>
      <c r="I67">
        <v>14</v>
      </c>
      <c r="J67">
        <v>18</v>
      </c>
      <c r="K67">
        <v>461</v>
      </c>
      <c r="L67" s="7">
        <v>0.58351409978308022</v>
      </c>
      <c r="M67" s="8">
        <f t="shared" ref="M67:R109" si="12">STANDARDIZE(G67,G$7,G$8)</f>
        <v>-0.89398265951337086</v>
      </c>
      <c r="N67">
        <f t="shared" si="12"/>
        <v>-0.85730689264144377</v>
      </c>
      <c r="O67">
        <f t="shared" si="12"/>
        <v>-0.43394461405656959</v>
      </c>
      <c r="P67">
        <f t="shared" si="12"/>
        <v>-0.3891716521540039</v>
      </c>
      <c r="Q67">
        <f t="shared" si="12"/>
        <v>-1.2469624318170374</v>
      </c>
      <c r="R67" s="9">
        <f t="shared" si="12"/>
        <v>0.85877396903289549</v>
      </c>
      <c r="S67">
        <f t="shared" si="5"/>
        <v>21.927724583868962</v>
      </c>
      <c r="T67">
        <f t="shared" si="6"/>
        <v>6.9911715864497896</v>
      </c>
      <c r="U67">
        <f t="shared" si="7"/>
        <v>2.8373328123502066</v>
      </c>
      <c r="V67" s="8">
        <f t="shared" si="8"/>
        <v>2.8373328123502066</v>
      </c>
      <c r="W67">
        <f t="shared" si="9"/>
        <v>3</v>
      </c>
      <c r="X67" t="str">
        <f t="shared" si="10"/>
        <v>011-002</v>
      </c>
      <c r="Y67" t="str">
        <f t="shared" si="11"/>
        <v>016-008</v>
      </c>
    </row>
    <row r="68" spans="1:25" x14ac:dyDescent="0.35">
      <c r="A68">
        <v>58</v>
      </c>
      <c r="B68" t="s">
        <v>332</v>
      </c>
      <c r="C68">
        <v>7</v>
      </c>
      <c r="D68">
        <v>40</v>
      </c>
      <c r="E68" t="s">
        <v>62</v>
      </c>
      <c r="F68" t="s">
        <v>333</v>
      </c>
      <c r="G68">
        <v>621</v>
      </c>
      <c r="H68">
        <v>187</v>
      </c>
      <c r="I68">
        <v>63</v>
      </c>
      <c r="J68">
        <v>39</v>
      </c>
      <c r="K68">
        <v>1467</v>
      </c>
      <c r="L68" s="7">
        <v>0.62031356509884117</v>
      </c>
      <c r="M68" s="8">
        <f t="shared" si="12"/>
        <v>0.80742905964104283</v>
      </c>
      <c r="N68">
        <f t="shared" si="12"/>
        <v>0.19471554239146796</v>
      </c>
      <c r="O68">
        <f t="shared" si="12"/>
        <v>1.3163147525386711</v>
      </c>
      <c r="P68">
        <f t="shared" si="12"/>
        <v>0.483831231205537</v>
      </c>
      <c r="Q68">
        <f t="shared" si="12"/>
        <v>0.22366966051543954</v>
      </c>
      <c r="R68" s="9">
        <f t="shared" si="12"/>
        <v>1.1485466038477783</v>
      </c>
      <c r="S68">
        <f t="shared" si="5"/>
        <v>4.6496457504221471</v>
      </c>
      <c r="T68">
        <f t="shared" si="6"/>
        <v>0.80925363379281767</v>
      </c>
      <c r="U68">
        <f t="shared" si="7"/>
        <v>12.158162192270549</v>
      </c>
      <c r="V68" s="8">
        <f t="shared" si="8"/>
        <v>0.80925363379281767</v>
      </c>
      <c r="W68">
        <f t="shared" si="9"/>
        <v>2</v>
      </c>
      <c r="X68" t="str">
        <f t="shared" si="10"/>
        <v>011-003</v>
      </c>
      <c r="Y68" t="str">
        <f t="shared" si="11"/>
        <v>021-002</v>
      </c>
    </row>
    <row r="69" spans="1:25" x14ac:dyDescent="0.35">
      <c r="A69">
        <v>59</v>
      </c>
      <c r="B69" t="s">
        <v>332</v>
      </c>
      <c r="C69">
        <v>7</v>
      </c>
      <c r="D69" t="s">
        <v>334</v>
      </c>
      <c r="E69" t="s">
        <v>63</v>
      </c>
      <c r="F69" t="s">
        <v>333</v>
      </c>
      <c r="G69">
        <v>15</v>
      </c>
      <c r="H69">
        <v>4</v>
      </c>
      <c r="I69">
        <v>0</v>
      </c>
      <c r="J69">
        <v>5</v>
      </c>
      <c r="K69">
        <v>64</v>
      </c>
      <c r="L69" s="7">
        <v>1</v>
      </c>
      <c r="M69" s="8">
        <f t="shared" si="12"/>
        <v>-1.5848110837640028</v>
      </c>
      <c r="N69">
        <f t="shared" si="12"/>
        <v>-1.180428069115838</v>
      </c>
      <c r="O69">
        <f t="shared" si="12"/>
        <v>-0.93401871879806686</v>
      </c>
      <c r="P69">
        <f t="shared" si="12"/>
        <v>-0.92960200851943398</v>
      </c>
      <c r="Q69">
        <f t="shared" si="12"/>
        <v>-1.8273212197454602</v>
      </c>
      <c r="R69" s="9">
        <f t="shared" si="12"/>
        <v>4.1383383766553115</v>
      </c>
      <c r="S69">
        <f t="shared" si="5"/>
        <v>45.169261004072943</v>
      </c>
      <c r="T69">
        <f t="shared" si="6"/>
        <v>26.844881288932321</v>
      </c>
      <c r="U69">
        <f t="shared" si="7"/>
        <v>25.337788736952696</v>
      </c>
      <c r="V69" s="8">
        <f t="shared" si="8"/>
        <v>25.337788736952696</v>
      </c>
      <c r="W69">
        <f t="shared" si="9"/>
        <v>3</v>
      </c>
      <c r="X69" t="str">
        <f t="shared" si="10"/>
        <v>011-004</v>
      </c>
      <c r="Y69" t="str">
        <f t="shared" si="11"/>
        <v>016-008</v>
      </c>
    </row>
    <row r="70" spans="1:25" x14ac:dyDescent="0.35">
      <c r="A70">
        <v>60</v>
      </c>
      <c r="B70" t="s">
        <v>332</v>
      </c>
      <c r="C70">
        <v>7</v>
      </c>
      <c r="D70">
        <v>40</v>
      </c>
      <c r="E70" t="s">
        <v>64</v>
      </c>
      <c r="F70" t="s">
        <v>333</v>
      </c>
      <c r="G70">
        <v>445</v>
      </c>
      <c r="H70">
        <v>142</v>
      </c>
      <c r="I70">
        <v>50</v>
      </c>
      <c r="J70">
        <v>31</v>
      </c>
      <c r="K70">
        <v>1443</v>
      </c>
      <c r="L70" s="7">
        <v>0.46292446292446293</v>
      </c>
      <c r="M70" s="8">
        <f t="shared" si="12"/>
        <v>0.11265304439469294</v>
      </c>
      <c r="N70">
        <f t="shared" si="12"/>
        <v>-0.14343452601196793</v>
      </c>
      <c r="O70">
        <f t="shared" si="12"/>
        <v>0.85196022670728067</v>
      </c>
      <c r="P70">
        <f t="shared" si="12"/>
        <v>0.1512587042114262</v>
      </c>
      <c r="Q70">
        <f t="shared" si="12"/>
        <v>0.18858499827291525</v>
      </c>
      <c r="R70" s="9">
        <f t="shared" si="12"/>
        <v>-9.079354517023483E-2</v>
      </c>
      <c r="S70">
        <f t="shared" si="5"/>
        <v>7.8539193079966472</v>
      </c>
      <c r="T70">
        <f t="shared" si="6"/>
        <v>0.85897835642557596</v>
      </c>
      <c r="U70">
        <f t="shared" si="7"/>
        <v>4.927094595681738</v>
      </c>
      <c r="V70" s="8">
        <f t="shared" si="8"/>
        <v>0.85897835642557596</v>
      </c>
      <c r="W70">
        <f t="shared" si="9"/>
        <v>2</v>
      </c>
      <c r="X70" t="str">
        <f t="shared" si="10"/>
        <v>011-005</v>
      </c>
      <c r="Y70" t="str">
        <f t="shared" si="11"/>
        <v>021-002</v>
      </c>
    </row>
    <row r="71" spans="1:25" x14ac:dyDescent="0.35">
      <c r="A71">
        <v>61</v>
      </c>
      <c r="B71" t="s">
        <v>332</v>
      </c>
      <c r="C71">
        <v>7</v>
      </c>
      <c r="D71">
        <v>40</v>
      </c>
      <c r="E71" t="s">
        <v>65</v>
      </c>
      <c r="F71" t="s">
        <v>333</v>
      </c>
      <c r="G71">
        <v>876</v>
      </c>
      <c r="H71">
        <v>229</v>
      </c>
      <c r="I71">
        <v>107</v>
      </c>
      <c r="J71">
        <v>89</v>
      </c>
      <c r="K71">
        <v>2354</v>
      </c>
      <c r="L71" s="7">
        <v>0.55267629566694987</v>
      </c>
      <c r="M71" s="8">
        <f t="shared" si="12"/>
        <v>1.8140647635491067</v>
      </c>
      <c r="N71">
        <f t="shared" si="12"/>
        <v>0.51032227290134147</v>
      </c>
      <c r="O71">
        <f t="shared" si="12"/>
        <v>2.8879762245833769</v>
      </c>
      <c r="P71">
        <f t="shared" si="12"/>
        <v>2.5624095249187295</v>
      </c>
      <c r="Q71">
        <f t="shared" si="12"/>
        <v>1.5203403025620668</v>
      </c>
      <c r="R71" s="9">
        <f t="shared" si="12"/>
        <v>0.61594566503552395</v>
      </c>
      <c r="S71">
        <f t="shared" si="5"/>
        <v>10.167315908012467</v>
      </c>
      <c r="T71">
        <f t="shared" si="6"/>
        <v>13.375337020731683</v>
      </c>
      <c r="U71">
        <f t="shared" si="7"/>
        <v>36.943070191521826</v>
      </c>
      <c r="V71" s="8">
        <f t="shared" si="8"/>
        <v>10.167315908012467</v>
      </c>
      <c r="W71">
        <f t="shared" si="9"/>
        <v>1</v>
      </c>
      <c r="X71" t="str">
        <f t="shared" si="10"/>
        <v>011-006</v>
      </c>
      <c r="Y71" t="str">
        <f t="shared" si="11"/>
        <v>027-032</v>
      </c>
    </row>
    <row r="72" spans="1:25" x14ac:dyDescent="0.35">
      <c r="A72">
        <v>62</v>
      </c>
      <c r="B72" t="s">
        <v>332</v>
      </c>
      <c r="C72">
        <v>7</v>
      </c>
      <c r="D72">
        <v>45</v>
      </c>
      <c r="E72" t="s">
        <v>66</v>
      </c>
      <c r="F72" t="s">
        <v>333</v>
      </c>
      <c r="G72">
        <v>647</v>
      </c>
      <c r="H72">
        <v>144</v>
      </c>
      <c r="I72">
        <v>53</v>
      </c>
      <c r="J72">
        <v>57</v>
      </c>
      <c r="K72">
        <v>1355</v>
      </c>
      <c r="L72" s="7">
        <v>0.66494464944649445</v>
      </c>
      <c r="M72" s="8">
        <f t="shared" si="12"/>
        <v>0.91006642552970818</v>
      </c>
      <c r="N72">
        <f t="shared" si="12"/>
        <v>-0.12840563408292635</v>
      </c>
      <c r="O72">
        <f t="shared" si="12"/>
        <v>0.9591189634376015</v>
      </c>
      <c r="P72">
        <f t="shared" si="12"/>
        <v>1.2321194169422864</v>
      </c>
      <c r="Q72">
        <f t="shared" si="12"/>
        <v>5.9941236716992807E-2</v>
      </c>
      <c r="R72" s="9">
        <f t="shared" si="12"/>
        <v>1.4999883108153442</v>
      </c>
      <c r="S72">
        <f t="shared" si="5"/>
        <v>6.5943826596813624</v>
      </c>
      <c r="T72">
        <f t="shared" si="6"/>
        <v>1.9993902553789749</v>
      </c>
      <c r="U72">
        <f t="shared" si="7"/>
        <v>14.144206658058085</v>
      </c>
      <c r="V72" s="8">
        <f t="shared" si="8"/>
        <v>1.9993902553789749</v>
      </c>
      <c r="W72">
        <f t="shared" si="9"/>
        <v>2</v>
      </c>
      <c r="X72" t="str">
        <f t="shared" si="10"/>
        <v>011-007</v>
      </c>
      <c r="Y72" t="str">
        <f t="shared" si="11"/>
        <v>021-002</v>
      </c>
    </row>
    <row r="73" spans="1:25" x14ac:dyDescent="0.35">
      <c r="A73">
        <v>63</v>
      </c>
      <c r="B73" t="s">
        <v>332</v>
      </c>
      <c r="C73">
        <v>3</v>
      </c>
      <c r="D73">
        <v>43</v>
      </c>
      <c r="E73" t="s">
        <v>67</v>
      </c>
      <c r="F73" t="s">
        <v>333</v>
      </c>
      <c r="G73">
        <v>1201</v>
      </c>
      <c r="H73">
        <v>351</v>
      </c>
      <c r="I73">
        <v>149</v>
      </c>
      <c r="J73">
        <v>31</v>
      </c>
      <c r="K73">
        <v>2585</v>
      </c>
      <c r="L73" s="7">
        <v>0.6700193423597679</v>
      </c>
      <c r="M73" s="8">
        <f t="shared" si="12"/>
        <v>3.0970318371574233</v>
      </c>
      <c r="N73">
        <f t="shared" si="12"/>
        <v>1.4270846805728787</v>
      </c>
      <c r="O73">
        <f t="shared" si="12"/>
        <v>4.3881985388078686</v>
      </c>
      <c r="P73">
        <f t="shared" si="12"/>
        <v>0.1512587042114262</v>
      </c>
      <c r="Q73">
        <f t="shared" si="12"/>
        <v>1.8580301766463632</v>
      </c>
      <c r="R73" s="9">
        <f t="shared" si="12"/>
        <v>1.5399483244660277</v>
      </c>
      <c r="S73">
        <f t="shared" si="5"/>
        <v>16.246756421755226</v>
      </c>
      <c r="T73">
        <f t="shared" si="6"/>
        <v>25.682906864554603</v>
      </c>
      <c r="U73">
        <f t="shared" si="7"/>
        <v>56.210340759345286</v>
      </c>
      <c r="V73" s="8">
        <f t="shared" si="8"/>
        <v>16.246756421755226</v>
      </c>
      <c r="W73">
        <f t="shared" si="9"/>
        <v>1</v>
      </c>
      <c r="X73" t="str">
        <f t="shared" si="10"/>
        <v>012-001</v>
      </c>
      <c r="Y73" t="str">
        <f t="shared" si="11"/>
        <v>027-032</v>
      </c>
    </row>
    <row r="74" spans="1:25" x14ac:dyDescent="0.35">
      <c r="A74">
        <v>64</v>
      </c>
      <c r="B74" t="s">
        <v>332</v>
      </c>
      <c r="C74">
        <v>7</v>
      </c>
      <c r="D74">
        <v>43</v>
      </c>
      <c r="E74" t="s">
        <v>68</v>
      </c>
      <c r="F74" t="s">
        <v>333</v>
      </c>
      <c r="G74">
        <v>112</v>
      </c>
      <c r="H74">
        <v>38</v>
      </c>
      <c r="I74">
        <v>9</v>
      </c>
      <c r="J74">
        <v>4</v>
      </c>
      <c r="K74">
        <v>245</v>
      </c>
      <c r="L74" s="7">
        <v>0.66530612244897958</v>
      </c>
      <c r="M74" s="8">
        <f t="shared" si="12"/>
        <v>-1.2018947571793668</v>
      </c>
      <c r="N74">
        <f t="shared" si="12"/>
        <v>-0.92493690632213088</v>
      </c>
      <c r="O74">
        <f t="shared" si="12"/>
        <v>-0.61254250860710435</v>
      </c>
      <c r="P74">
        <f t="shared" si="12"/>
        <v>-0.97117357439369778</v>
      </c>
      <c r="Q74">
        <f t="shared" si="12"/>
        <v>-1.562724391999756</v>
      </c>
      <c r="R74" s="9">
        <f t="shared" si="12"/>
        <v>1.5028346832679269</v>
      </c>
      <c r="S74">
        <f t="shared" si="5"/>
        <v>28.078071739742832</v>
      </c>
      <c r="T74">
        <f t="shared" si="6"/>
        <v>11.413045589822232</v>
      </c>
      <c r="U74">
        <f t="shared" si="7"/>
        <v>5.8741816561672717</v>
      </c>
      <c r="V74" s="8">
        <f t="shared" si="8"/>
        <v>5.8741816561672717</v>
      </c>
      <c r="W74">
        <f t="shared" si="9"/>
        <v>3</v>
      </c>
      <c r="X74" t="str">
        <f t="shared" si="10"/>
        <v>012-002</v>
      </c>
      <c r="Y74" t="str">
        <f t="shared" si="11"/>
        <v>016-008</v>
      </c>
    </row>
    <row r="75" spans="1:25" x14ac:dyDescent="0.35">
      <c r="A75">
        <v>65</v>
      </c>
      <c r="B75" t="s">
        <v>332</v>
      </c>
      <c r="C75">
        <v>7</v>
      </c>
      <c r="D75">
        <v>43</v>
      </c>
      <c r="E75" t="s">
        <v>69</v>
      </c>
      <c r="F75" t="s">
        <v>333</v>
      </c>
      <c r="G75">
        <v>374</v>
      </c>
      <c r="H75">
        <v>61</v>
      </c>
      <c r="I75">
        <v>26</v>
      </c>
      <c r="J75">
        <v>12</v>
      </c>
      <c r="K75">
        <v>709</v>
      </c>
      <c r="L75" s="7">
        <v>0.66713681241184764</v>
      </c>
      <c r="M75" s="8">
        <f t="shared" si="12"/>
        <v>-0.16762591630127777</v>
      </c>
      <c r="N75">
        <f t="shared" si="12"/>
        <v>-0.75210464913815256</v>
      </c>
      <c r="O75">
        <f t="shared" si="12"/>
        <v>-5.3096671352861856E-3</v>
      </c>
      <c r="P75">
        <f t="shared" si="12"/>
        <v>-0.63860104739958701</v>
      </c>
      <c r="Q75">
        <f t="shared" si="12"/>
        <v>-0.88442092197761957</v>
      </c>
      <c r="R75" s="9">
        <f t="shared" si="12"/>
        <v>1.5172502148393119</v>
      </c>
      <c r="S75">
        <f t="shared" si="5"/>
        <v>16.65467556653628</v>
      </c>
      <c r="T75">
        <f t="shared" si="6"/>
        <v>4.8440484398062926</v>
      </c>
      <c r="U75">
        <f t="shared" si="7"/>
        <v>5.6037964365467037</v>
      </c>
      <c r="V75" s="8">
        <f t="shared" si="8"/>
        <v>4.8440484398062926</v>
      </c>
      <c r="W75">
        <f t="shared" si="9"/>
        <v>2</v>
      </c>
      <c r="X75" t="str">
        <f t="shared" si="10"/>
        <v>012-003</v>
      </c>
      <c r="Y75" t="str">
        <f t="shared" si="11"/>
        <v>021-002</v>
      </c>
    </row>
    <row r="76" spans="1:25" x14ac:dyDescent="0.35">
      <c r="A76">
        <v>66</v>
      </c>
      <c r="B76" t="s">
        <v>332</v>
      </c>
      <c r="C76">
        <v>7</v>
      </c>
      <c r="D76">
        <v>43</v>
      </c>
      <c r="E76" t="s">
        <v>70</v>
      </c>
      <c r="F76" t="s">
        <v>333</v>
      </c>
      <c r="G76">
        <v>482</v>
      </c>
      <c r="H76">
        <v>138</v>
      </c>
      <c r="I76">
        <v>58</v>
      </c>
      <c r="J76">
        <v>55</v>
      </c>
      <c r="K76">
        <v>1479</v>
      </c>
      <c r="L76" s="7">
        <v>0.49560513860716698</v>
      </c>
      <c r="M76" s="8">
        <f t="shared" si="12"/>
        <v>0.25871391123625515</v>
      </c>
      <c r="N76">
        <f t="shared" si="12"/>
        <v>-0.17349230987005113</v>
      </c>
      <c r="O76">
        <f t="shared" si="12"/>
        <v>1.1377168579881363</v>
      </c>
      <c r="P76">
        <f t="shared" si="12"/>
        <v>1.1489762851937586</v>
      </c>
      <c r="Q76">
        <f t="shared" si="12"/>
        <v>0.24121199163670168</v>
      </c>
      <c r="R76" s="9">
        <f t="shared" si="12"/>
        <v>0.16654621286293156</v>
      </c>
      <c r="S76">
        <f t="shared" ref="S76:S139" si="13">SUMXMY2($G$3:$L$3,$M76:$R76)</f>
        <v>7.5031738173994613</v>
      </c>
      <c r="T76">
        <f t="shared" ref="T76:T139" si="14">SUMXMY2($G$4:$L$4,$M76:$R76)</f>
        <v>1.2571592398309321</v>
      </c>
      <c r="U76">
        <f t="shared" ref="U76:U139" si="15">SUMXMY2($G$5:$L$5,$M76:$R76)</f>
        <v>9.0928237356072916</v>
      </c>
      <c r="V76" s="8">
        <f t="shared" ref="V76:V139" si="16">MIN(S76:U76)</f>
        <v>1.2571592398309321</v>
      </c>
      <c r="W76">
        <f t="shared" ref="W76:W139" si="17">MATCH(V76,S76:U76,0)</f>
        <v>2</v>
      </c>
      <c r="X76" t="str">
        <f t="shared" ref="X76:X139" si="18">E76</f>
        <v>012-004</v>
      </c>
      <c r="Y76" t="str">
        <f t="shared" ref="Y76:Y139" si="19">VLOOKUP(W76,$D$3:$F$5,3)</f>
        <v>021-002</v>
      </c>
    </row>
    <row r="77" spans="1:25" x14ac:dyDescent="0.35">
      <c r="A77">
        <v>67</v>
      </c>
      <c r="B77" t="s">
        <v>332</v>
      </c>
      <c r="C77">
        <v>7</v>
      </c>
      <c r="D77">
        <v>43</v>
      </c>
      <c r="E77" t="s">
        <v>71</v>
      </c>
      <c r="F77" t="s">
        <v>333</v>
      </c>
      <c r="G77">
        <v>490</v>
      </c>
      <c r="H77">
        <v>121</v>
      </c>
      <c r="I77">
        <v>53</v>
      </c>
      <c r="J77">
        <v>12</v>
      </c>
      <c r="K77">
        <v>1117</v>
      </c>
      <c r="L77" s="7">
        <v>0.60519247985675917</v>
      </c>
      <c r="M77" s="8">
        <f t="shared" si="12"/>
        <v>0.29029463920199833</v>
      </c>
      <c r="N77">
        <f t="shared" si="12"/>
        <v>-0.3012378912669047</v>
      </c>
      <c r="O77">
        <f t="shared" si="12"/>
        <v>0.9591189634376015</v>
      </c>
      <c r="P77">
        <f t="shared" si="12"/>
        <v>-0.63860104739958701</v>
      </c>
      <c r="Q77">
        <f t="shared" si="12"/>
        <v>-0.28798166385470647</v>
      </c>
      <c r="R77" s="9">
        <f t="shared" si="12"/>
        <v>1.0294775718860041</v>
      </c>
      <c r="S77">
        <f t="shared" si="13"/>
        <v>9.8435487290431389</v>
      </c>
      <c r="T77">
        <f t="shared" si="14"/>
        <v>1.7947220445033429</v>
      </c>
      <c r="U77">
        <f t="shared" si="15"/>
        <v>6.852056174140376</v>
      </c>
      <c r="V77" s="8">
        <f t="shared" si="16"/>
        <v>1.7947220445033429</v>
      </c>
      <c r="W77">
        <f t="shared" si="17"/>
        <v>2</v>
      </c>
      <c r="X77" t="str">
        <f t="shared" si="18"/>
        <v>012-005</v>
      </c>
      <c r="Y77" t="str">
        <f t="shared" si="19"/>
        <v>021-002</v>
      </c>
    </row>
    <row r="78" spans="1:25" x14ac:dyDescent="0.35">
      <c r="A78">
        <v>68</v>
      </c>
      <c r="B78" t="s">
        <v>332</v>
      </c>
      <c r="C78">
        <v>7</v>
      </c>
      <c r="D78">
        <v>43</v>
      </c>
      <c r="E78" t="s">
        <v>72</v>
      </c>
      <c r="F78" t="s">
        <v>333</v>
      </c>
      <c r="G78">
        <v>392</v>
      </c>
      <c r="H78">
        <v>84</v>
      </c>
      <c r="I78">
        <v>40</v>
      </c>
      <c r="J78">
        <v>28</v>
      </c>
      <c r="K78">
        <v>827</v>
      </c>
      <c r="L78" s="7">
        <v>0.65779927448609432</v>
      </c>
      <c r="M78" s="8">
        <f t="shared" si="12"/>
        <v>-9.6569278378355619E-2</v>
      </c>
      <c r="N78">
        <f t="shared" si="12"/>
        <v>-0.57927239195417424</v>
      </c>
      <c r="O78">
        <f t="shared" si="12"/>
        <v>0.49476443760621114</v>
      </c>
      <c r="P78">
        <f t="shared" si="12"/>
        <v>2.6544006588634636E-2</v>
      </c>
      <c r="Q78">
        <f t="shared" si="12"/>
        <v>-0.71192133261854174</v>
      </c>
      <c r="R78" s="9">
        <f t="shared" si="12"/>
        <v>1.443722978934866</v>
      </c>
      <c r="S78">
        <f t="shared" si="13"/>
        <v>13.19110045017492</v>
      </c>
      <c r="T78">
        <f t="shared" si="14"/>
        <v>2.624963545552168</v>
      </c>
      <c r="U78">
        <f t="shared" si="15"/>
        <v>6.6141506751951136</v>
      </c>
      <c r="V78" s="8">
        <f t="shared" si="16"/>
        <v>2.624963545552168</v>
      </c>
      <c r="W78">
        <f t="shared" si="17"/>
        <v>2</v>
      </c>
      <c r="X78" t="str">
        <f t="shared" si="18"/>
        <v>012-006</v>
      </c>
      <c r="Y78" t="str">
        <f t="shared" si="19"/>
        <v>021-002</v>
      </c>
    </row>
    <row r="79" spans="1:25" x14ac:dyDescent="0.35">
      <c r="A79">
        <v>69</v>
      </c>
      <c r="B79" t="s">
        <v>332</v>
      </c>
      <c r="C79">
        <v>7</v>
      </c>
      <c r="D79">
        <v>43</v>
      </c>
      <c r="E79" t="s">
        <v>73</v>
      </c>
      <c r="F79" t="s">
        <v>333</v>
      </c>
      <c r="G79">
        <v>569</v>
      </c>
      <c r="H79">
        <v>113</v>
      </c>
      <c r="I79">
        <v>24</v>
      </c>
      <c r="J79">
        <v>29</v>
      </c>
      <c r="K79">
        <v>1387</v>
      </c>
      <c r="L79" s="7">
        <v>0.52992069214131221</v>
      </c>
      <c r="M79" s="8">
        <f t="shared" si="12"/>
        <v>0.60215432786371215</v>
      </c>
      <c r="N79">
        <f t="shared" si="12"/>
        <v>-0.36135345898307109</v>
      </c>
      <c r="O79">
        <f t="shared" si="12"/>
        <v>-7.6748824955500089E-2</v>
      </c>
      <c r="P79">
        <f t="shared" si="12"/>
        <v>6.8115572462898483E-2</v>
      </c>
      <c r="Q79">
        <f t="shared" si="12"/>
        <v>0.10672078637369188</v>
      </c>
      <c r="R79" s="9">
        <f t="shared" si="12"/>
        <v>0.43675960529669622</v>
      </c>
      <c r="S79">
        <f t="shared" si="13"/>
        <v>7.6909925088395354</v>
      </c>
      <c r="T79">
        <f t="shared" si="14"/>
        <v>1.1908513994683176</v>
      </c>
      <c r="U79">
        <f t="shared" si="15"/>
        <v>4.4923540464901901</v>
      </c>
      <c r="V79" s="8">
        <f t="shared" si="16"/>
        <v>1.1908513994683176</v>
      </c>
      <c r="W79">
        <f t="shared" si="17"/>
        <v>2</v>
      </c>
      <c r="X79" t="str">
        <f t="shared" si="18"/>
        <v>012-007</v>
      </c>
      <c r="Y79" t="str">
        <f t="shared" si="19"/>
        <v>021-002</v>
      </c>
    </row>
    <row r="80" spans="1:25" x14ac:dyDescent="0.35">
      <c r="A80">
        <v>70</v>
      </c>
      <c r="B80" t="s">
        <v>332</v>
      </c>
      <c r="C80">
        <v>7</v>
      </c>
      <c r="D80">
        <v>43</v>
      </c>
      <c r="E80" t="s">
        <v>74</v>
      </c>
      <c r="F80" t="s">
        <v>333</v>
      </c>
      <c r="G80">
        <v>635</v>
      </c>
      <c r="H80">
        <v>137</v>
      </c>
      <c r="I80">
        <v>56</v>
      </c>
      <c r="J80">
        <v>65</v>
      </c>
      <c r="K80">
        <v>1294</v>
      </c>
      <c r="L80" s="7">
        <v>0.69010819165378667</v>
      </c>
      <c r="M80" s="8">
        <f t="shared" si="12"/>
        <v>0.8626953335810934</v>
      </c>
      <c r="N80">
        <f t="shared" si="12"/>
        <v>-0.18100675583457193</v>
      </c>
      <c r="O80">
        <f t="shared" si="12"/>
        <v>1.0662777001679222</v>
      </c>
      <c r="P80">
        <f t="shared" si="12"/>
        <v>1.5646919439363973</v>
      </c>
      <c r="Q80">
        <f t="shared" si="12"/>
        <v>-2.9232279816089786E-2</v>
      </c>
      <c r="R80" s="9">
        <f t="shared" si="12"/>
        <v>1.6981353725760375</v>
      </c>
      <c r="S80">
        <f t="shared" si="13"/>
        <v>8.1037622040611641</v>
      </c>
      <c r="T80">
        <f t="shared" si="14"/>
        <v>3.1704025307335524</v>
      </c>
      <c r="U80">
        <f t="shared" si="15"/>
        <v>16.412648740265869</v>
      </c>
      <c r="V80" s="8">
        <f t="shared" si="16"/>
        <v>3.1704025307335524</v>
      </c>
      <c r="W80">
        <f t="shared" si="17"/>
        <v>2</v>
      </c>
      <c r="X80" t="str">
        <f t="shared" si="18"/>
        <v>012-008</v>
      </c>
      <c r="Y80" t="str">
        <f t="shared" si="19"/>
        <v>021-002</v>
      </c>
    </row>
    <row r="81" spans="1:25" x14ac:dyDescent="0.35">
      <c r="A81">
        <v>71</v>
      </c>
      <c r="B81" t="s">
        <v>332</v>
      </c>
      <c r="C81">
        <v>7</v>
      </c>
      <c r="D81">
        <v>43</v>
      </c>
      <c r="E81" t="s">
        <v>75</v>
      </c>
      <c r="F81" t="s">
        <v>333</v>
      </c>
      <c r="G81">
        <v>652</v>
      </c>
      <c r="H81">
        <v>136</v>
      </c>
      <c r="I81">
        <v>33</v>
      </c>
      <c r="J81">
        <v>43</v>
      </c>
      <c r="K81">
        <v>1641</v>
      </c>
      <c r="L81" s="7">
        <v>0.52650822669104203</v>
      </c>
      <c r="M81" s="8">
        <f t="shared" si="12"/>
        <v>0.92980438050829772</v>
      </c>
      <c r="N81">
        <f t="shared" si="12"/>
        <v>-0.18852120179909274</v>
      </c>
      <c r="O81">
        <f t="shared" si="12"/>
        <v>0.24472738523546247</v>
      </c>
      <c r="P81">
        <f t="shared" si="12"/>
        <v>0.65011749470259239</v>
      </c>
      <c r="Q81">
        <f t="shared" si="12"/>
        <v>0.47803346177374073</v>
      </c>
      <c r="R81" s="9">
        <f t="shared" si="12"/>
        <v>0.40988858702904668</v>
      </c>
      <c r="S81">
        <f t="shared" si="13"/>
        <v>5.0581791082133654</v>
      </c>
      <c r="T81">
        <f t="shared" si="14"/>
        <v>0.91321881012929818</v>
      </c>
      <c r="U81">
        <f t="shared" si="15"/>
        <v>7.8482793875104324</v>
      </c>
      <c r="V81" s="8">
        <f t="shared" si="16"/>
        <v>0.91321881012929818</v>
      </c>
      <c r="W81">
        <f t="shared" si="17"/>
        <v>2</v>
      </c>
      <c r="X81" t="str">
        <f t="shared" si="18"/>
        <v>012-009</v>
      </c>
      <c r="Y81" t="str">
        <f t="shared" si="19"/>
        <v>021-002</v>
      </c>
    </row>
    <row r="82" spans="1:25" x14ac:dyDescent="0.35">
      <c r="A82">
        <v>72</v>
      </c>
      <c r="B82" t="s">
        <v>332</v>
      </c>
      <c r="C82">
        <v>7</v>
      </c>
      <c r="D82">
        <v>43</v>
      </c>
      <c r="E82" t="s">
        <v>76</v>
      </c>
      <c r="F82" t="s">
        <v>333</v>
      </c>
      <c r="G82">
        <v>426</v>
      </c>
      <c r="H82">
        <v>131</v>
      </c>
      <c r="I82">
        <v>33</v>
      </c>
      <c r="J82">
        <v>23</v>
      </c>
      <c r="K82">
        <v>1489</v>
      </c>
      <c r="L82" s="7">
        <v>0.41168569509738079</v>
      </c>
      <c r="M82" s="8">
        <f t="shared" si="12"/>
        <v>3.7648815476052894E-2</v>
      </c>
      <c r="N82">
        <f t="shared" si="12"/>
        <v>-0.22609343162169671</v>
      </c>
      <c r="O82">
        <f t="shared" si="12"/>
        <v>0.24472738523546247</v>
      </c>
      <c r="P82">
        <f t="shared" si="12"/>
        <v>-0.18131382278268462</v>
      </c>
      <c r="Q82">
        <f t="shared" si="12"/>
        <v>0.25583060090442017</v>
      </c>
      <c r="R82" s="9">
        <f t="shared" si="12"/>
        <v>-0.49426660192583177</v>
      </c>
      <c r="S82">
        <f t="shared" si="13"/>
        <v>9.6469773626423354</v>
      </c>
      <c r="T82">
        <f t="shared" si="14"/>
        <v>2.1827668786855812</v>
      </c>
      <c r="U82">
        <f t="shared" si="15"/>
        <v>2.6852353087310687</v>
      </c>
      <c r="V82" s="8">
        <f t="shared" si="16"/>
        <v>2.1827668786855812</v>
      </c>
      <c r="W82">
        <f t="shared" si="17"/>
        <v>2</v>
      </c>
      <c r="X82" t="str">
        <f t="shared" si="18"/>
        <v>012-010</v>
      </c>
      <c r="Y82" t="str">
        <f t="shared" si="19"/>
        <v>021-002</v>
      </c>
    </row>
    <row r="83" spans="1:25" x14ac:dyDescent="0.35">
      <c r="A83">
        <v>73</v>
      </c>
      <c r="B83" t="s">
        <v>332</v>
      </c>
      <c r="C83">
        <v>7</v>
      </c>
      <c r="D83">
        <v>43</v>
      </c>
      <c r="E83" t="s">
        <v>77</v>
      </c>
      <c r="F83" t="s">
        <v>333</v>
      </c>
      <c r="G83">
        <v>290</v>
      </c>
      <c r="H83">
        <v>53</v>
      </c>
      <c r="I83">
        <v>10</v>
      </c>
      <c r="J83">
        <v>41</v>
      </c>
      <c r="K83">
        <v>957</v>
      </c>
      <c r="L83" s="7">
        <v>0.41170323928944619</v>
      </c>
      <c r="M83" s="8">
        <f t="shared" si="12"/>
        <v>-0.49922355994158113</v>
      </c>
      <c r="N83">
        <f t="shared" si="12"/>
        <v>-0.81222021685431889</v>
      </c>
      <c r="O83">
        <f t="shared" si="12"/>
        <v>-0.57682292969699744</v>
      </c>
      <c r="P83">
        <f t="shared" si="12"/>
        <v>0.56697436295406467</v>
      </c>
      <c r="Q83">
        <f t="shared" si="12"/>
        <v>-0.52187941213820188</v>
      </c>
      <c r="R83" s="9">
        <f t="shared" si="12"/>
        <v>-0.49412845245227643</v>
      </c>
      <c r="S83">
        <f t="shared" si="13"/>
        <v>17.655901179674615</v>
      </c>
      <c r="T83">
        <f t="shared" si="14"/>
        <v>5.5051906838352513</v>
      </c>
      <c r="U83">
        <f t="shared" si="15"/>
        <v>1.6334593977737122</v>
      </c>
      <c r="V83" s="8">
        <f t="shared" si="16"/>
        <v>1.6334593977737122</v>
      </c>
      <c r="W83">
        <f t="shared" si="17"/>
        <v>3</v>
      </c>
      <c r="X83" t="str">
        <f t="shared" si="18"/>
        <v>012-011</v>
      </c>
      <c r="Y83" t="str">
        <f t="shared" si="19"/>
        <v>016-008</v>
      </c>
    </row>
    <row r="84" spans="1:25" x14ac:dyDescent="0.35">
      <c r="A84">
        <v>74</v>
      </c>
      <c r="B84" t="s">
        <v>332</v>
      </c>
      <c r="C84">
        <v>7</v>
      </c>
      <c r="D84">
        <v>45</v>
      </c>
      <c r="E84" t="s">
        <v>78</v>
      </c>
      <c r="F84" t="s">
        <v>333</v>
      </c>
      <c r="G84">
        <v>568</v>
      </c>
      <c r="H84">
        <v>118</v>
      </c>
      <c r="I84">
        <v>40</v>
      </c>
      <c r="J84">
        <v>52</v>
      </c>
      <c r="K84">
        <v>1437</v>
      </c>
      <c r="L84" s="7">
        <v>0.5414057063326374</v>
      </c>
      <c r="M84" s="8">
        <f t="shared" si="12"/>
        <v>0.5982067368679943</v>
      </c>
      <c r="N84">
        <f t="shared" si="12"/>
        <v>-0.32378122916046709</v>
      </c>
      <c r="O84">
        <f t="shared" si="12"/>
        <v>0.49476443760621114</v>
      </c>
      <c r="P84">
        <f t="shared" si="12"/>
        <v>1.0242615875709671</v>
      </c>
      <c r="Q84">
        <f t="shared" si="12"/>
        <v>0.17981383271228416</v>
      </c>
      <c r="R84" s="9">
        <f t="shared" si="12"/>
        <v>0.52719686558159617</v>
      </c>
      <c r="S84">
        <f t="shared" si="13"/>
        <v>6.8241593313620674</v>
      </c>
      <c r="T84">
        <f t="shared" si="14"/>
        <v>0.89433761381361077</v>
      </c>
      <c r="U84">
        <f t="shared" si="15"/>
        <v>8.0535628789220048</v>
      </c>
      <c r="V84" s="8">
        <f t="shared" si="16"/>
        <v>0.89433761381361077</v>
      </c>
      <c r="W84">
        <f t="shared" si="17"/>
        <v>2</v>
      </c>
      <c r="X84" t="str">
        <f t="shared" si="18"/>
        <v>012-012</v>
      </c>
      <c r="Y84" t="str">
        <f t="shared" si="19"/>
        <v>021-002</v>
      </c>
    </row>
    <row r="85" spans="1:25" x14ac:dyDescent="0.35">
      <c r="A85">
        <v>75</v>
      </c>
      <c r="B85" t="s">
        <v>332</v>
      </c>
      <c r="C85">
        <v>3</v>
      </c>
      <c r="D85">
        <v>41</v>
      </c>
      <c r="E85" t="s">
        <v>79</v>
      </c>
      <c r="F85" t="s">
        <v>333</v>
      </c>
      <c r="G85">
        <v>572</v>
      </c>
      <c r="H85">
        <v>121</v>
      </c>
      <c r="I85">
        <v>122</v>
      </c>
      <c r="J85">
        <v>45</v>
      </c>
      <c r="K85">
        <v>1221</v>
      </c>
      <c r="L85" s="7">
        <v>0.70434070434070439</v>
      </c>
      <c r="M85" s="8">
        <f t="shared" si="12"/>
        <v>0.6139971008508659</v>
      </c>
      <c r="N85">
        <f t="shared" si="12"/>
        <v>-0.3012378912669047</v>
      </c>
      <c r="O85">
        <f t="shared" si="12"/>
        <v>3.4237699082349811</v>
      </c>
      <c r="P85">
        <f t="shared" si="12"/>
        <v>0.73326062645112011</v>
      </c>
      <c r="Q85">
        <f t="shared" si="12"/>
        <v>-0.13594812747043453</v>
      </c>
      <c r="R85" s="9">
        <f t="shared" si="12"/>
        <v>1.8102074547635478</v>
      </c>
      <c r="S85">
        <f t="shared" si="13"/>
        <v>15.525312603442455</v>
      </c>
      <c r="T85">
        <f t="shared" si="14"/>
        <v>9.3730647591074892</v>
      </c>
      <c r="U85">
        <f t="shared" si="15"/>
        <v>27.091658245590938</v>
      </c>
      <c r="V85" s="8">
        <f t="shared" si="16"/>
        <v>9.3730647591074892</v>
      </c>
      <c r="W85">
        <f t="shared" si="17"/>
        <v>2</v>
      </c>
      <c r="X85" t="str">
        <f t="shared" si="18"/>
        <v>013-001</v>
      </c>
      <c r="Y85" t="str">
        <f t="shared" si="19"/>
        <v>021-002</v>
      </c>
    </row>
    <row r="86" spans="1:25" x14ac:dyDescent="0.35">
      <c r="A86">
        <v>76</v>
      </c>
      <c r="B86" t="s">
        <v>332</v>
      </c>
      <c r="C86">
        <v>3</v>
      </c>
      <c r="D86">
        <v>40</v>
      </c>
      <c r="E86" t="s">
        <v>80</v>
      </c>
      <c r="F86" t="s">
        <v>333</v>
      </c>
      <c r="G86">
        <v>553</v>
      </c>
      <c r="H86">
        <v>115</v>
      </c>
      <c r="I86">
        <v>35</v>
      </c>
      <c r="J86">
        <v>26</v>
      </c>
      <c r="K86">
        <v>1162</v>
      </c>
      <c r="L86" s="7">
        <v>0.62736660929432009</v>
      </c>
      <c r="M86" s="8">
        <f t="shared" si="12"/>
        <v>0.53899287193222589</v>
      </c>
      <c r="N86">
        <f t="shared" si="12"/>
        <v>-0.34632456705402948</v>
      </c>
      <c r="O86">
        <f t="shared" si="12"/>
        <v>0.31616654305567637</v>
      </c>
      <c r="P86">
        <f t="shared" si="12"/>
        <v>-5.6599125159893064E-2</v>
      </c>
      <c r="Q86">
        <f t="shared" si="12"/>
        <v>-0.22219792214997344</v>
      </c>
      <c r="R86" s="9">
        <f t="shared" si="12"/>
        <v>1.2040848890498299</v>
      </c>
      <c r="S86">
        <f t="shared" si="13"/>
        <v>8.4663578025506574</v>
      </c>
      <c r="T86">
        <f t="shared" si="14"/>
        <v>1.2268954674607473</v>
      </c>
      <c r="U86">
        <f t="shared" si="15"/>
        <v>6.6429505699438511</v>
      </c>
      <c r="V86" s="8">
        <f t="shared" si="16"/>
        <v>1.2268954674607473</v>
      </c>
      <c r="W86">
        <f t="shared" si="17"/>
        <v>2</v>
      </c>
      <c r="X86" t="str">
        <f t="shared" si="18"/>
        <v>013-002</v>
      </c>
      <c r="Y86" t="str">
        <f t="shared" si="19"/>
        <v>021-002</v>
      </c>
    </row>
    <row r="87" spans="1:25" x14ac:dyDescent="0.35">
      <c r="A87">
        <v>77</v>
      </c>
      <c r="B87" t="s">
        <v>332</v>
      </c>
      <c r="C87">
        <v>3</v>
      </c>
      <c r="D87">
        <v>40</v>
      </c>
      <c r="E87" t="s">
        <v>81</v>
      </c>
      <c r="F87" t="s">
        <v>333</v>
      </c>
      <c r="G87">
        <v>993</v>
      </c>
      <c r="H87">
        <v>199</v>
      </c>
      <c r="I87">
        <v>67</v>
      </c>
      <c r="J87">
        <v>35</v>
      </c>
      <c r="K87">
        <v>2098</v>
      </c>
      <c r="L87" s="7">
        <v>0.61677788369876074</v>
      </c>
      <c r="M87" s="8">
        <f t="shared" si="12"/>
        <v>2.2759329100481005</v>
      </c>
      <c r="N87">
        <f t="shared" si="12"/>
        <v>0.28488889396571754</v>
      </c>
      <c r="O87">
        <f t="shared" si="12"/>
        <v>1.459193068179099</v>
      </c>
      <c r="P87">
        <f t="shared" si="12"/>
        <v>0.31754496770848162</v>
      </c>
      <c r="Q87">
        <f t="shared" si="12"/>
        <v>1.1461039053084743</v>
      </c>
      <c r="R87" s="9">
        <f t="shared" si="12"/>
        <v>1.1207053375039306</v>
      </c>
      <c r="S87">
        <f t="shared" si="13"/>
        <v>2.8520121943578136</v>
      </c>
      <c r="T87">
        <f t="shared" si="14"/>
        <v>5.1692696955975208</v>
      </c>
      <c r="U87">
        <f t="shared" si="15"/>
        <v>21.772427415626225</v>
      </c>
      <c r="V87" s="8">
        <f t="shared" si="16"/>
        <v>2.8520121943578136</v>
      </c>
      <c r="W87">
        <f t="shared" si="17"/>
        <v>1</v>
      </c>
      <c r="X87" t="str">
        <f t="shared" si="18"/>
        <v>013-003</v>
      </c>
      <c r="Y87" t="str">
        <f t="shared" si="19"/>
        <v>027-032</v>
      </c>
    </row>
    <row r="88" spans="1:25" x14ac:dyDescent="0.35">
      <c r="A88">
        <v>78</v>
      </c>
      <c r="B88" t="s">
        <v>332</v>
      </c>
      <c r="C88">
        <v>3</v>
      </c>
      <c r="D88">
        <v>40</v>
      </c>
      <c r="E88" t="s">
        <v>82</v>
      </c>
      <c r="F88" t="s">
        <v>333</v>
      </c>
      <c r="G88">
        <v>559</v>
      </c>
      <c r="H88">
        <v>80</v>
      </c>
      <c r="I88">
        <v>44</v>
      </c>
      <c r="J88">
        <v>20</v>
      </c>
      <c r="K88">
        <v>1072</v>
      </c>
      <c r="L88" s="7">
        <v>0.65578358208955223</v>
      </c>
      <c r="M88" s="8">
        <f t="shared" si="12"/>
        <v>0.56267841790653328</v>
      </c>
      <c r="N88">
        <f t="shared" si="12"/>
        <v>-0.60933017581225735</v>
      </c>
      <c r="O88">
        <f t="shared" si="12"/>
        <v>0.63764275324663888</v>
      </c>
      <c r="P88">
        <f t="shared" si="12"/>
        <v>-0.30602852040547618</v>
      </c>
      <c r="Q88">
        <f t="shared" si="12"/>
        <v>-0.35376540555943958</v>
      </c>
      <c r="R88" s="9">
        <f t="shared" si="12"/>
        <v>1.4278506696034539</v>
      </c>
      <c r="S88">
        <f t="shared" si="13"/>
        <v>10.367924048593053</v>
      </c>
      <c r="T88">
        <f t="shared" si="14"/>
        <v>2.1820205584289747</v>
      </c>
      <c r="U88">
        <f t="shared" si="15"/>
        <v>8.0567168049981586</v>
      </c>
      <c r="V88" s="8">
        <f t="shared" si="16"/>
        <v>2.1820205584289747</v>
      </c>
      <c r="W88">
        <f t="shared" si="17"/>
        <v>2</v>
      </c>
      <c r="X88" t="str">
        <f t="shared" si="18"/>
        <v>013-004</v>
      </c>
      <c r="Y88" t="str">
        <f t="shared" si="19"/>
        <v>021-002</v>
      </c>
    </row>
    <row r="89" spans="1:25" x14ac:dyDescent="0.35">
      <c r="A89">
        <v>79</v>
      </c>
      <c r="B89" t="s">
        <v>332</v>
      </c>
      <c r="C89">
        <v>3</v>
      </c>
      <c r="D89">
        <v>40</v>
      </c>
      <c r="E89" t="s">
        <v>83</v>
      </c>
      <c r="F89" t="s">
        <v>333</v>
      </c>
      <c r="G89">
        <v>397</v>
      </c>
      <c r="H89">
        <v>78</v>
      </c>
      <c r="I89">
        <v>36</v>
      </c>
      <c r="J89">
        <v>14</v>
      </c>
      <c r="K89">
        <v>865</v>
      </c>
      <c r="L89" s="7">
        <v>0.60693641618497107</v>
      </c>
      <c r="M89" s="8">
        <f t="shared" si="12"/>
        <v>-7.683132339976613E-2</v>
      </c>
      <c r="N89">
        <f t="shared" si="12"/>
        <v>-0.62435906774129901</v>
      </c>
      <c r="O89">
        <f t="shared" si="12"/>
        <v>0.35188612196578334</v>
      </c>
      <c r="P89">
        <f t="shared" si="12"/>
        <v>-0.55545791565105929</v>
      </c>
      <c r="Q89">
        <f t="shared" si="12"/>
        <v>-0.65637061740121161</v>
      </c>
      <c r="R89" s="9">
        <f t="shared" si="12"/>
        <v>1.0432099731706206</v>
      </c>
      <c r="S89">
        <f t="shared" si="13"/>
        <v>13.660474822857262</v>
      </c>
      <c r="T89">
        <f t="shared" si="14"/>
        <v>2.906692017453202</v>
      </c>
      <c r="U89">
        <f t="shared" si="15"/>
        <v>4.4485959187852782</v>
      </c>
      <c r="V89" s="8">
        <f t="shared" si="16"/>
        <v>2.906692017453202</v>
      </c>
      <c r="W89">
        <f t="shared" si="17"/>
        <v>2</v>
      </c>
      <c r="X89" t="str">
        <f t="shared" si="18"/>
        <v>013-005</v>
      </c>
      <c r="Y89" t="str">
        <f t="shared" si="19"/>
        <v>021-002</v>
      </c>
    </row>
    <row r="90" spans="1:25" x14ac:dyDescent="0.35">
      <c r="A90">
        <v>80</v>
      </c>
      <c r="B90" t="s">
        <v>332</v>
      </c>
      <c r="C90">
        <v>7</v>
      </c>
      <c r="D90">
        <v>40</v>
      </c>
      <c r="E90" t="s">
        <v>84</v>
      </c>
      <c r="F90" t="s">
        <v>333</v>
      </c>
      <c r="G90">
        <v>202</v>
      </c>
      <c r="H90">
        <v>31</v>
      </c>
      <c r="I90">
        <v>6</v>
      </c>
      <c r="J90">
        <v>15</v>
      </c>
      <c r="K90">
        <v>585</v>
      </c>
      <c r="L90" s="7">
        <v>0.4341880341880342</v>
      </c>
      <c r="M90" s="8">
        <f t="shared" si="12"/>
        <v>-0.84661156756475608</v>
      </c>
      <c r="N90">
        <f t="shared" si="12"/>
        <v>-0.97753802807377654</v>
      </c>
      <c r="O90">
        <f t="shared" si="12"/>
        <v>-0.71970124533742519</v>
      </c>
      <c r="P90">
        <f t="shared" si="12"/>
        <v>-0.51388634977679548</v>
      </c>
      <c r="Q90">
        <f t="shared" si="12"/>
        <v>-1.0656916768973286</v>
      </c>
      <c r="R90" s="9">
        <f t="shared" si="12"/>
        <v>-0.31707484025629845</v>
      </c>
      <c r="S90">
        <f t="shared" si="13"/>
        <v>23.492601803202628</v>
      </c>
      <c r="T90">
        <f t="shared" si="14"/>
        <v>8.4599268790973028</v>
      </c>
      <c r="U90">
        <f t="shared" si="15"/>
        <v>0.55539772000703302</v>
      </c>
      <c r="V90" s="8">
        <f t="shared" si="16"/>
        <v>0.55539772000703302</v>
      </c>
      <c r="W90">
        <f t="shared" si="17"/>
        <v>3</v>
      </c>
      <c r="X90" t="str">
        <f t="shared" si="18"/>
        <v>013-006</v>
      </c>
      <c r="Y90" t="str">
        <f t="shared" si="19"/>
        <v>016-008</v>
      </c>
    </row>
    <row r="91" spans="1:25" x14ac:dyDescent="0.35">
      <c r="A91">
        <v>81</v>
      </c>
      <c r="B91" t="s">
        <v>332</v>
      </c>
      <c r="C91">
        <v>7</v>
      </c>
      <c r="D91">
        <v>40</v>
      </c>
      <c r="E91" t="s">
        <v>85</v>
      </c>
      <c r="F91" t="s">
        <v>333</v>
      </c>
      <c r="G91">
        <v>380</v>
      </c>
      <c r="H91">
        <v>64</v>
      </c>
      <c r="I91">
        <v>9</v>
      </c>
      <c r="J91">
        <v>39</v>
      </c>
      <c r="K91">
        <v>1358</v>
      </c>
      <c r="L91" s="7">
        <v>0.36229749631811486</v>
      </c>
      <c r="M91" s="8">
        <f t="shared" si="12"/>
        <v>-0.14394037032697038</v>
      </c>
      <c r="N91">
        <f t="shared" si="12"/>
        <v>-0.72956131124459012</v>
      </c>
      <c r="O91">
        <f t="shared" si="12"/>
        <v>-0.61254250860710435</v>
      </c>
      <c r="P91">
        <f t="shared" si="12"/>
        <v>0.483831231205537</v>
      </c>
      <c r="Q91">
        <f t="shared" si="12"/>
        <v>6.4326819497308341E-2</v>
      </c>
      <c r="R91" s="9">
        <f t="shared" si="12"/>
        <v>-0.88316759182417182</v>
      </c>
      <c r="S91">
        <f t="shared" si="13"/>
        <v>15.129472276127311</v>
      </c>
      <c r="T91">
        <f t="shared" si="14"/>
        <v>5.4095144126097727</v>
      </c>
      <c r="U91">
        <f t="shared" si="15"/>
        <v>2.2763602252588413</v>
      </c>
      <c r="V91" s="8">
        <f t="shared" si="16"/>
        <v>2.2763602252588413</v>
      </c>
      <c r="W91">
        <f t="shared" si="17"/>
        <v>3</v>
      </c>
      <c r="X91" t="str">
        <f t="shared" si="18"/>
        <v>013-007</v>
      </c>
      <c r="Y91" t="str">
        <f t="shared" si="19"/>
        <v>016-008</v>
      </c>
    </row>
    <row r="92" spans="1:25" x14ac:dyDescent="0.35">
      <c r="A92">
        <v>82</v>
      </c>
      <c r="B92" t="s">
        <v>332</v>
      </c>
      <c r="C92">
        <v>7</v>
      </c>
      <c r="D92">
        <v>40</v>
      </c>
      <c r="E92" t="s">
        <v>86</v>
      </c>
      <c r="F92" t="s">
        <v>333</v>
      </c>
      <c r="G92">
        <v>565</v>
      </c>
      <c r="H92">
        <v>154</v>
      </c>
      <c r="I92">
        <v>14</v>
      </c>
      <c r="J92">
        <v>24</v>
      </c>
      <c r="K92">
        <v>1649</v>
      </c>
      <c r="L92" s="7">
        <v>0.45906610066707093</v>
      </c>
      <c r="M92" s="8">
        <f t="shared" si="12"/>
        <v>0.58636396388084056</v>
      </c>
      <c r="N92">
        <f t="shared" si="12"/>
        <v>-5.3261174437718363E-2</v>
      </c>
      <c r="O92">
        <f t="shared" si="12"/>
        <v>-0.43394461405656959</v>
      </c>
      <c r="P92">
        <f t="shared" si="12"/>
        <v>-0.13974225690842076</v>
      </c>
      <c r="Q92">
        <f t="shared" si="12"/>
        <v>0.48972834918791547</v>
      </c>
      <c r="R92" s="9">
        <f t="shared" si="12"/>
        <v>-0.1211757202317819</v>
      </c>
      <c r="S92">
        <f t="shared" si="13"/>
        <v>7.3502378073858932</v>
      </c>
      <c r="T92">
        <f t="shared" si="14"/>
        <v>2.3533022926953135</v>
      </c>
      <c r="U92">
        <f t="shared" si="15"/>
        <v>3.8958672921369821</v>
      </c>
      <c r="V92" s="8">
        <f t="shared" si="16"/>
        <v>2.3533022926953135</v>
      </c>
      <c r="W92">
        <f t="shared" si="17"/>
        <v>2</v>
      </c>
      <c r="X92" t="str">
        <f t="shared" si="18"/>
        <v>013-008</v>
      </c>
      <c r="Y92" t="str">
        <f t="shared" si="19"/>
        <v>021-002</v>
      </c>
    </row>
    <row r="93" spans="1:25" x14ac:dyDescent="0.35">
      <c r="A93">
        <v>83</v>
      </c>
      <c r="B93" t="s">
        <v>332</v>
      </c>
      <c r="C93">
        <v>7</v>
      </c>
      <c r="D93">
        <v>40</v>
      </c>
      <c r="E93" t="s">
        <v>87</v>
      </c>
      <c r="F93" t="s">
        <v>333</v>
      </c>
      <c r="G93">
        <v>318</v>
      </c>
      <c r="H93">
        <v>104</v>
      </c>
      <c r="I93">
        <v>13</v>
      </c>
      <c r="J93">
        <v>24</v>
      </c>
      <c r="K93">
        <v>1121</v>
      </c>
      <c r="L93" s="7">
        <v>0.40945584299732379</v>
      </c>
      <c r="M93" s="8">
        <f t="shared" si="12"/>
        <v>-0.38869101206147999</v>
      </c>
      <c r="N93">
        <f t="shared" si="12"/>
        <v>-0.42898347266375825</v>
      </c>
      <c r="O93">
        <f t="shared" si="12"/>
        <v>-0.46966419296667655</v>
      </c>
      <c r="P93">
        <f t="shared" si="12"/>
        <v>-0.13974225690842076</v>
      </c>
      <c r="Q93">
        <f t="shared" si="12"/>
        <v>-0.28213422014761913</v>
      </c>
      <c r="R93" s="9">
        <f t="shared" si="12"/>
        <v>-0.51182528417125761</v>
      </c>
      <c r="S93">
        <f t="shared" si="13"/>
        <v>14.763019566033913</v>
      </c>
      <c r="T93">
        <f t="shared" si="14"/>
        <v>4.3238891573633405</v>
      </c>
      <c r="U93">
        <f t="shared" si="15"/>
        <v>0.58576372066384219</v>
      </c>
      <c r="V93" s="8">
        <f t="shared" si="16"/>
        <v>0.58576372066384219</v>
      </c>
      <c r="W93">
        <f t="shared" si="17"/>
        <v>3</v>
      </c>
      <c r="X93" t="str">
        <f t="shared" si="18"/>
        <v>013-009</v>
      </c>
      <c r="Y93" t="str">
        <f t="shared" si="19"/>
        <v>016-008</v>
      </c>
    </row>
    <row r="94" spans="1:25" x14ac:dyDescent="0.35">
      <c r="A94">
        <v>84</v>
      </c>
      <c r="B94" t="s">
        <v>332</v>
      </c>
      <c r="C94">
        <v>7</v>
      </c>
      <c r="D94">
        <v>40</v>
      </c>
      <c r="E94" t="s">
        <v>88</v>
      </c>
      <c r="F94" t="s">
        <v>333</v>
      </c>
      <c r="G94">
        <v>498</v>
      </c>
      <c r="H94">
        <v>168</v>
      </c>
      <c r="I94">
        <v>38</v>
      </c>
      <c r="J94">
        <v>22</v>
      </c>
      <c r="K94">
        <v>1467</v>
      </c>
      <c r="L94" s="7">
        <v>0.4948875255623722</v>
      </c>
      <c r="M94" s="8">
        <f t="shared" si="12"/>
        <v>0.32187536716774151</v>
      </c>
      <c r="N94">
        <f t="shared" si="12"/>
        <v>5.1941069065572804E-2</v>
      </c>
      <c r="O94">
        <f t="shared" si="12"/>
        <v>0.42332527978599721</v>
      </c>
      <c r="P94">
        <f t="shared" si="12"/>
        <v>-0.22288538865694849</v>
      </c>
      <c r="Q94">
        <f t="shared" si="12"/>
        <v>0.22366966051543954</v>
      </c>
      <c r="R94" s="9">
        <f t="shared" si="12"/>
        <v>0.16089546166360219</v>
      </c>
      <c r="S94">
        <f t="shared" si="13"/>
        <v>6.6301904010081776</v>
      </c>
      <c r="T94">
        <f t="shared" si="14"/>
        <v>0.70540094375844475</v>
      </c>
      <c r="U94">
        <f t="shared" si="15"/>
        <v>4.3054777604818586</v>
      </c>
      <c r="V94" s="8">
        <f t="shared" si="16"/>
        <v>0.70540094375844475</v>
      </c>
      <c r="W94">
        <f t="shared" si="17"/>
        <v>2</v>
      </c>
      <c r="X94" t="str">
        <f t="shared" si="18"/>
        <v>013-010</v>
      </c>
      <c r="Y94" t="str">
        <f t="shared" si="19"/>
        <v>021-002</v>
      </c>
    </row>
    <row r="95" spans="1:25" x14ac:dyDescent="0.35">
      <c r="A95">
        <v>85</v>
      </c>
      <c r="B95" t="s">
        <v>332</v>
      </c>
      <c r="C95">
        <v>7</v>
      </c>
      <c r="D95">
        <v>43</v>
      </c>
      <c r="E95" t="s">
        <v>89</v>
      </c>
      <c r="F95" t="s">
        <v>333</v>
      </c>
      <c r="G95">
        <v>970</v>
      </c>
      <c r="H95">
        <v>236</v>
      </c>
      <c r="I95">
        <v>79</v>
      </c>
      <c r="J95">
        <v>18</v>
      </c>
      <c r="K95">
        <v>1936</v>
      </c>
      <c r="L95" s="7">
        <v>0.67303719008264462</v>
      </c>
      <c r="M95" s="8">
        <f t="shared" si="12"/>
        <v>2.1851383171465888</v>
      </c>
      <c r="N95">
        <f t="shared" si="12"/>
        <v>0.56292339465298702</v>
      </c>
      <c r="O95">
        <f t="shared" si="12"/>
        <v>1.8878280151003823</v>
      </c>
      <c r="P95">
        <f t="shared" si="12"/>
        <v>-0.3891716521540039</v>
      </c>
      <c r="Q95">
        <f t="shared" si="12"/>
        <v>0.90928243517143525</v>
      </c>
      <c r="R95" s="9">
        <f t="shared" si="12"/>
        <v>1.563711976427393</v>
      </c>
      <c r="S95">
        <f t="shared" si="13"/>
        <v>4.3260602162482655</v>
      </c>
      <c r="T95">
        <f t="shared" si="14"/>
        <v>6.5374392421868928</v>
      </c>
      <c r="U95">
        <f t="shared" si="15"/>
        <v>23.898061157111737</v>
      </c>
      <c r="V95" s="8">
        <f t="shared" si="16"/>
        <v>4.3260602162482655</v>
      </c>
      <c r="W95">
        <f t="shared" si="17"/>
        <v>1</v>
      </c>
      <c r="X95" t="str">
        <f t="shared" si="18"/>
        <v>013-011</v>
      </c>
      <c r="Y95" t="str">
        <f t="shared" si="19"/>
        <v>027-032</v>
      </c>
    </row>
    <row r="96" spans="1:25" x14ac:dyDescent="0.35">
      <c r="A96">
        <v>86</v>
      </c>
      <c r="B96" t="s">
        <v>332</v>
      </c>
      <c r="C96">
        <v>3</v>
      </c>
      <c r="D96">
        <v>40</v>
      </c>
      <c r="E96" t="s">
        <v>90</v>
      </c>
      <c r="F96" t="s">
        <v>333</v>
      </c>
      <c r="G96">
        <v>878</v>
      </c>
      <c r="H96">
        <v>151</v>
      </c>
      <c r="I96">
        <v>54</v>
      </c>
      <c r="J96">
        <v>17</v>
      </c>
      <c r="K96">
        <v>1555</v>
      </c>
      <c r="L96" s="7">
        <v>0.707395498392283</v>
      </c>
      <c r="M96" s="8">
        <f t="shared" si="12"/>
        <v>1.8219599455405424</v>
      </c>
      <c r="N96">
        <f t="shared" si="12"/>
        <v>-7.5804512331280757E-2</v>
      </c>
      <c r="O96">
        <f t="shared" si="12"/>
        <v>0.99483854234770841</v>
      </c>
      <c r="P96">
        <f t="shared" si="12"/>
        <v>-0.4307432180282677</v>
      </c>
      <c r="Q96">
        <f t="shared" si="12"/>
        <v>0.35231342207136196</v>
      </c>
      <c r="R96" s="9">
        <f t="shared" si="12"/>
        <v>1.8342620358164861</v>
      </c>
      <c r="S96">
        <f t="shared" si="13"/>
        <v>6.0441934302204006</v>
      </c>
      <c r="T96">
        <f t="shared" si="14"/>
        <v>4.2708338927739966</v>
      </c>
      <c r="U96">
        <f t="shared" si="15"/>
        <v>16.940667027607372</v>
      </c>
      <c r="V96" s="8">
        <f t="shared" si="16"/>
        <v>4.2708338927739966</v>
      </c>
      <c r="W96">
        <f t="shared" si="17"/>
        <v>2</v>
      </c>
      <c r="X96" t="str">
        <f t="shared" si="18"/>
        <v>013-012</v>
      </c>
      <c r="Y96" t="str">
        <f t="shared" si="19"/>
        <v>021-002</v>
      </c>
    </row>
    <row r="97" spans="1:25" x14ac:dyDescent="0.35">
      <c r="A97">
        <v>87</v>
      </c>
      <c r="B97" t="s">
        <v>332</v>
      </c>
      <c r="C97">
        <v>7</v>
      </c>
      <c r="D97">
        <v>40</v>
      </c>
      <c r="E97" t="s">
        <v>91</v>
      </c>
      <c r="F97" t="s">
        <v>333</v>
      </c>
      <c r="G97">
        <v>48</v>
      </c>
      <c r="H97">
        <v>4</v>
      </c>
      <c r="I97">
        <v>4</v>
      </c>
      <c r="J97">
        <v>8</v>
      </c>
      <c r="K97">
        <v>85</v>
      </c>
      <c r="L97" s="7">
        <v>0.75294117647058822</v>
      </c>
      <c r="M97" s="8">
        <f t="shared" si="12"/>
        <v>-1.4545405809053122</v>
      </c>
      <c r="N97">
        <f t="shared" si="12"/>
        <v>-1.180428069115838</v>
      </c>
      <c r="O97">
        <f t="shared" si="12"/>
        <v>-0.79114040315763912</v>
      </c>
      <c r="P97">
        <f t="shared" si="12"/>
        <v>-0.80488731089664234</v>
      </c>
      <c r="Q97">
        <f t="shared" si="12"/>
        <v>-1.7966221402832514</v>
      </c>
      <c r="R97" s="9">
        <f t="shared" si="12"/>
        <v>2.192905592942529</v>
      </c>
      <c r="S97">
        <f t="shared" si="13"/>
        <v>33.969464098846437</v>
      </c>
      <c r="T97">
        <f t="shared" si="14"/>
        <v>15.61366043545177</v>
      </c>
      <c r="U97">
        <f t="shared" si="15"/>
        <v>10.240766386013103</v>
      </c>
      <c r="V97" s="8">
        <f t="shared" si="16"/>
        <v>10.240766386013103</v>
      </c>
      <c r="W97">
        <f t="shared" si="17"/>
        <v>3</v>
      </c>
      <c r="X97" t="str">
        <f t="shared" si="18"/>
        <v>013-013</v>
      </c>
      <c r="Y97" t="str">
        <f t="shared" si="19"/>
        <v>016-008</v>
      </c>
    </row>
    <row r="98" spans="1:25" x14ac:dyDescent="0.35">
      <c r="A98">
        <v>88</v>
      </c>
      <c r="B98" t="s">
        <v>332</v>
      </c>
      <c r="C98">
        <v>7</v>
      </c>
      <c r="D98">
        <v>40</v>
      </c>
      <c r="E98" t="s">
        <v>92</v>
      </c>
      <c r="F98" t="s">
        <v>333</v>
      </c>
      <c r="G98">
        <v>404</v>
      </c>
      <c r="H98">
        <v>86</v>
      </c>
      <c r="I98">
        <v>44</v>
      </c>
      <c r="J98">
        <v>38</v>
      </c>
      <c r="K98">
        <v>900</v>
      </c>
      <c r="L98" s="7">
        <v>0.63555555555555554</v>
      </c>
      <c r="M98" s="8">
        <f t="shared" si="12"/>
        <v>-4.9198186429740845E-2</v>
      </c>
      <c r="N98">
        <f t="shared" si="12"/>
        <v>-0.56424350002513257</v>
      </c>
      <c r="O98">
        <f t="shared" si="12"/>
        <v>0.63764275324663888</v>
      </c>
      <c r="P98">
        <f t="shared" si="12"/>
        <v>0.44225966533127314</v>
      </c>
      <c r="Q98">
        <f t="shared" si="12"/>
        <v>-0.60520548496419702</v>
      </c>
      <c r="R98" s="9">
        <f t="shared" si="12"/>
        <v>1.2685676883001595</v>
      </c>
      <c r="S98">
        <f t="shared" si="13"/>
        <v>12.048924146839115</v>
      </c>
      <c r="T98">
        <f t="shared" si="14"/>
        <v>1.9742694494381297</v>
      </c>
      <c r="U98">
        <f t="shared" si="15"/>
        <v>7.0455294416382568</v>
      </c>
      <c r="V98" s="8">
        <f t="shared" si="16"/>
        <v>1.9742694494381297</v>
      </c>
      <c r="W98">
        <f t="shared" si="17"/>
        <v>2</v>
      </c>
      <c r="X98" t="str">
        <f t="shared" si="18"/>
        <v>014-001</v>
      </c>
      <c r="Y98" t="str">
        <f t="shared" si="19"/>
        <v>021-002</v>
      </c>
    </row>
    <row r="99" spans="1:25" x14ac:dyDescent="0.35">
      <c r="A99">
        <v>89</v>
      </c>
      <c r="B99" t="s">
        <v>332</v>
      </c>
      <c r="C99">
        <v>7</v>
      </c>
      <c r="D99">
        <v>40</v>
      </c>
      <c r="E99" t="s">
        <v>93</v>
      </c>
      <c r="F99" t="s">
        <v>333</v>
      </c>
      <c r="G99">
        <v>282</v>
      </c>
      <c r="H99">
        <v>102</v>
      </c>
      <c r="I99">
        <v>28</v>
      </c>
      <c r="J99">
        <v>25</v>
      </c>
      <c r="K99">
        <v>774</v>
      </c>
      <c r="L99" s="7">
        <v>0.56459948320413433</v>
      </c>
      <c r="M99" s="8">
        <f t="shared" si="12"/>
        <v>-0.53080428790732426</v>
      </c>
      <c r="N99">
        <f t="shared" si="12"/>
        <v>-0.44401236459279986</v>
      </c>
      <c r="O99">
        <f t="shared" si="12"/>
        <v>6.6129490684927711E-2</v>
      </c>
      <c r="P99">
        <f t="shared" si="12"/>
        <v>-9.8170691034156918E-2</v>
      </c>
      <c r="Q99">
        <f t="shared" si="12"/>
        <v>-0.78939996173744964</v>
      </c>
      <c r="R99" s="9">
        <f t="shared" si="12"/>
        <v>0.70983326471654862</v>
      </c>
      <c r="S99">
        <f t="shared" si="13"/>
        <v>14.739239992289979</v>
      </c>
      <c r="T99">
        <f t="shared" si="14"/>
        <v>3.0083815912828547</v>
      </c>
      <c r="U99">
        <f t="shared" si="15"/>
        <v>2.7122717507803218</v>
      </c>
      <c r="V99" s="8">
        <f t="shared" si="16"/>
        <v>2.7122717507803218</v>
      </c>
      <c r="W99">
        <f t="shared" si="17"/>
        <v>3</v>
      </c>
      <c r="X99" t="str">
        <f t="shared" si="18"/>
        <v>014-002</v>
      </c>
      <c r="Y99" t="str">
        <f t="shared" si="19"/>
        <v>016-008</v>
      </c>
    </row>
    <row r="100" spans="1:25" x14ac:dyDescent="0.35">
      <c r="A100">
        <v>90</v>
      </c>
      <c r="B100" t="s">
        <v>332</v>
      </c>
      <c r="C100">
        <v>7</v>
      </c>
      <c r="D100" t="s">
        <v>334</v>
      </c>
      <c r="E100" t="s">
        <v>94</v>
      </c>
      <c r="F100" t="s">
        <v>333</v>
      </c>
      <c r="G100">
        <v>197</v>
      </c>
      <c r="H100">
        <v>31</v>
      </c>
      <c r="I100">
        <v>7</v>
      </c>
      <c r="J100">
        <v>28</v>
      </c>
      <c r="K100">
        <v>793</v>
      </c>
      <c r="L100" s="7">
        <v>0.3316519546027743</v>
      </c>
      <c r="M100" s="8">
        <f t="shared" si="12"/>
        <v>-0.86634952254334563</v>
      </c>
      <c r="N100">
        <f t="shared" si="12"/>
        <v>-0.97753802807377654</v>
      </c>
      <c r="O100">
        <f t="shared" si="12"/>
        <v>-0.68398166642731828</v>
      </c>
      <c r="P100">
        <f t="shared" si="12"/>
        <v>2.6544006588634636E-2</v>
      </c>
      <c r="Q100">
        <f t="shared" si="12"/>
        <v>-0.76162460412878452</v>
      </c>
      <c r="R100" s="9">
        <f t="shared" si="12"/>
        <v>-1.1244819503885146</v>
      </c>
      <c r="S100">
        <f t="shared" si="13"/>
        <v>23.672569074263759</v>
      </c>
      <c r="T100">
        <f t="shared" si="14"/>
        <v>9.2740975713621374</v>
      </c>
      <c r="U100">
        <f t="shared" si="15"/>
        <v>0.95424943615386071</v>
      </c>
      <c r="V100" s="8">
        <f t="shared" si="16"/>
        <v>0.95424943615386071</v>
      </c>
      <c r="W100">
        <f t="shared" si="17"/>
        <v>3</v>
      </c>
      <c r="X100" t="str">
        <f t="shared" si="18"/>
        <v>014-003</v>
      </c>
      <c r="Y100" t="str">
        <f t="shared" si="19"/>
        <v>016-008</v>
      </c>
    </row>
    <row r="101" spans="1:25" x14ac:dyDescent="0.35">
      <c r="A101">
        <v>91</v>
      </c>
      <c r="B101" t="s">
        <v>332</v>
      </c>
      <c r="C101">
        <v>7</v>
      </c>
      <c r="D101" t="s">
        <v>334</v>
      </c>
      <c r="E101" t="s">
        <v>95</v>
      </c>
      <c r="F101" t="s">
        <v>333</v>
      </c>
      <c r="G101">
        <v>720</v>
      </c>
      <c r="H101">
        <v>188</v>
      </c>
      <c r="I101">
        <v>32</v>
      </c>
      <c r="J101">
        <v>83</v>
      </c>
      <c r="K101">
        <v>2184</v>
      </c>
      <c r="L101" s="7">
        <v>0.46840659340659341</v>
      </c>
      <c r="M101" s="8">
        <f t="shared" si="12"/>
        <v>1.1982405682171147</v>
      </c>
      <c r="N101">
        <f t="shared" si="12"/>
        <v>0.20222998835598877</v>
      </c>
      <c r="O101">
        <f t="shared" si="12"/>
        <v>0.20900780632535551</v>
      </c>
      <c r="P101">
        <f t="shared" si="12"/>
        <v>2.3129801296731465</v>
      </c>
      <c r="Q101">
        <f t="shared" si="12"/>
        <v>1.2718239450108531</v>
      </c>
      <c r="R101" s="9">
        <f t="shared" si="12"/>
        <v>-4.7625217028098535E-2</v>
      </c>
      <c r="S101">
        <f t="shared" si="13"/>
        <v>6.5030831960828674</v>
      </c>
      <c r="T101">
        <f t="shared" si="14"/>
        <v>6.3164498614403399</v>
      </c>
      <c r="U101">
        <f t="shared" si="15"/>
        <v>17.744358815369978</v>
      </c>
      <c r="V101" s="8">
        <f t="shared" si="16"/>
        <v>6.3164498614403399</v>
      </c>
      <c r="W101">
        <f t="shared" si="17"/>
        <v>2</v>
      </c>
      <c r="X101" t="str">
        <f t="shared" si="18"/>
        <v>014-004</v>
      </c>
      <c r="Y101" t="str">
        <f t="shared" si="19"/>
        <v>021-002</v>
      </c>
    </row>
    <row r="102" spans="1:25" x14ac:dyDescent="0.35">
      <c r="A102">
        <v>92</v>
      </c>
      <c r="B102" t="s">
        <v>332</v>
      </c>
      <c r="C102">
        <v>7</v>
      </c>
      <c r="D102">
        <v>40</v>
      </c>
      <c r="E102" t="s">
        <v>96</v>
      </c>
      <c r="F102" t="s">
        <v>333</v>
      </c>
      <c r="G102">
        <v>109</v>
      </c>
      <c r="H102">
        <v>34</v>
      </c>
      <c r="I102">
        <v>4</v>
      </c>
      <c r="J102">
        <v>47</v>
      </c>
      <c r="K102">
        <v>455</v>
      </c>
      <c r="L102" s="7">
        <v>0.42637362637362636</v>
      </c>
      <c r="M102" s="8">
        <f t="shared" si="12"/>
        <v>-1.2137375301665205</v>
      </c>
      <c r="N102">
        <f t="shared" si="12"/>
        <v>-0.9549946901802141</v>
      </c>
      <c r="O102">
        <f t="shared" si="12"/>
        <v>-0.79114040315763912</v>
      </c>
      <c r="P102">
        <f t="shared" si="12"/>
        <v>0.81640375819964783</v>
      </c>
      <c r="Q102">
        <f t="shared" si="12"/>
        <v>-1.2557335973776684</v>
      </c>
      <c r="R102" s="9">
        <f t="shared" si="12"/>
        <v>-0.37860838490074039</v>
      </c>
      <c r="S102">
        <f t="shared" si="13"/>
        <v>25.807968561299056</v>
      </c>
      <c r="T102">
        <f t="shared" si="14"/>
        <v>9.7572249836089533</v>
      </c>
      <c r="U102">
        <f t="shared" si="15"/>
        <v>2.8636071430367886</v>
      </c>
      <c r="V102" s="8">
        <f t="shared" si="16"/>
        <v>2.8636071430367886</v>
      </c>
      <c r="W102">
        <f t="shared" si="17"/>
        <v>3</v>
      </c>
      <c r="X102" t="str">
        <f t="shared" si="18"/>
        <v>014-005</v>
      </c>
      <c r="Y102" t="str">
        <f t="shared" si="19"/>
        <v>016-008</v>
      </c>
    </row>
    <row r="103" spans="1:25" x14ac:dyDescent="0.35">
      <c r="A103">
        <v>93</v>
      </c>
      <c r="B103" t="s">
        <v>332</v>
      </c>
      <c r="C103">
        <v>7</v>
      </c>
      <c r="D103">
        <v>41</v>
      </c>
      <c r="E103" t="s">
        <v>97</v>
      </c>
      <c r="F103" t="s">
        <v>333</v>
      </c>
      <c r="G103">
        <v>395</v>
      </c>
      <c r="H103">
        <v>185</v>
      </c>
      <c r="I103">
        <v>14</v>
      </c>
      <c r="J103">
        <v>10</v>
      </c>
      <c r="K103">
        <v>1408</v>
      </c>
      <c r="L103" s="7">
        <v>0.42897727272727271</v>
      </c>
      <c r="M103" s="8">
        <f t="shared" si="12"/>
        <v>-8.4726505391201926E-2</v>
      </c>
      <c r="N103">
        <f t="shared" si="12"/>
        <v>0.17968665046242638</v>
      </c>
      <c r="O103">
        <f t="shared" si="12"/>
        <v>-0.43394461405656959</v>
      </c>
      <c r="P103">
        <f t="shared" si="12"/>
        <v>-0.72174417914811473</v>
      </c>
      <c r="Q103">
        <f t="shared" si="12"/>
        <v>0.13741986583590063</v>
      </c>
      <c r="R103" s="9">
        <f t="shared" si="12"/>
        <v>-0.35810630810292526</v>
      </c>
      <c r="S103">
        <f t="shared" si="13"/>
        <v>10.856351627204626</v>
      </c>
      <c r="T103">
        <f t="shared" si="14"/>
        <v>3.7236121866972995</v>
      </c>
      <c r="U103">
        <f t="shared" si="15"/>
        <v>1.6774281941856277</v>
      </c>
      <c r="V103" s="8">
        <f t="shared" si="16"/>
        <v>1.6774281941856277</v>
      </c>
      <c r="W103">
        <f t="shared" si="17"/>
        <v>3</v>
      </c>
      <c r="X103" t="str">
        <f t="shared" si="18"/>
        <v>015-001</v>
      </c>
      <c r="Y103" t="str">
        <f t="shared" si="19"/>
        <v>016-008</v>
      </c>
    </row>
    <row r="104" spans="1:25" x14ac:dyDescent="0.35">
      <c r="A104">
        <v>94</v>
      </c>
      <c r="B104" t="s">
        <v>332</v>
      </c>
      <c r="C104">
        <v>7</v>
      </c>
      <c r="D104">
        <v>41</v>
      </c>
      <c r="E104" t="s">
        <v>98</v>
      </c>
      <c r="F104" t="s">
        <v>333</v>
      </c>
      <c r="G104">
        <v>219</v>
      </c>
      <c r="H104">
        <v>118</v>
      </c>
      <c r="I104">
        <v>23</v>
      </c>
      <c r="J104">
        <v>18</v>
      </c>
      <c r="K104">
        <v>846</v>
      </c>
      <c r="L104" s="7">
        <v>0.44680851063829785</v>
      </c>
      <c r="M104" s="8">
        <f t="shared" si="12"/>
        <v>-0.77950252063755188</v>
      </c>
      <c r="N104">
        <f t="shared" si="12"/>
        <v>-0.32378122916046709</v>
      </c>
      <c r="O104">
        <f t="shared" si="12"/>
        <v>-0.11246840386560704</v>
      </c>
      <c r="P104">
        <f t="shared" si="12"/>
        <v>-0.3891716521540039</v>
      </c>
      <c r="Q104">
        <f t="shared" si="12"/>
        <v>-0.68414597500987673</v>
      </c>
      <c r="R104" s="9">
        <f t="shared" si="12"/>
        <v>-0.21769652912508261</v>
      </c>
      <c r="S104">
        <f t="shared" si="13"/>
        <v>16.611862833839602</v>
      </c>
      <c r="T104">
        <f t="shared" si="14"/>
        <v>4.519776393868316</v>
      </c>
      <c r="U104">
        <f t="shared" si="15"/>
        <v>0.58629165849588338</v>
      </c>
      <c r="V104" s="8">
        <f t="shared" si="16"/>
        <v>0.58629165849588338</v>
      </c>
      <c r="W104">
        <f t="shared" si="17"/>
        <v>3</v>
      </c>
      <c r="X104" t="str">
        <f t="shared" si="18"/>
        <v>015-002</v>
      </c>
      <c r="Y104" t="str">
        <f t="shared" si="19"/>
        <v>016-008</v>
      </c>
    </row>
    <row r="105" spans="1:25" x14ac:dyDescent="0.35">
      <c r="A105">
        <v>95</v>
      </c>
      <c r="B105" t="s">
        <v>332</v>
      </c>
      <c r="C105">
        <v>7</v>
      </c>
      <c r="D105">
        <v>41</v>
      </c>
      <c r="E105" t="s">
        <v>99</v>
      </c>
      <c r="F105" t="s">
        <v>333</v>
      </c>
      <c r="G105">
        <v>681</v>
      </c>
      <c r="H105">
        <v>336</v>
      </c>
      <c r="I105">
        <v>43</v>
      </c>
      <c r="J105">
        <v>32</v>
      </c>
      <c r="K105">
        <v>2275</v>
      </c>
      <c r="L105" s="7">
        <v>0.48</v>
      </c>
      <c r="M105" s="8">
        <f t="shared" si="12"/>
        <v>1.0442845193841166</v>
      </c>
      <c r="N105">
        <f t="shared" si="12"/>
        <v>1.3143679911050667</v>
      </c>
      <c r="O105">
        <f t="shared" si="12"/>
        <v>0.60192317433653197</v>
      </c>
      <c r="P105">
        <f t="shared" si="12"/>
        <v>0.19283027008569004</v>
      </c>
      <c r="Q105">
        <f t="shared" si="12"/>
        <v>1.4048532893470909</v>
      </c>
      <c r="R105" s="9">
        <f t="shared" si="12"/>
        <v>4.3665565221741059E-2</v>
      </c>
      <c r="S105">
        <f t="shared" si="13"/>
        <v>1.0984513200004</v>
      </c>
      <c r="T105">
        <f t="shared" si="14"/>
        <v>3.3296036734333194</v>
      </c>
      <c r="U105">
        <f t="shared" si="15"/>
        <v>13.501097838896969</v>
      </c>
      <c r="V105" s="8">
        <f t="shared" si="16"/>
        <v>1.0984513200004</v>
      </c>
      <c r="W105">
        <f t="shared" si="17"/>
        <v>1</v>
      </c>
      <c r="X105" t="str">
        <f t="shared" si="18"/>
        <v>015-003</v>
      </c>
      <c r="Y105" t="str">
        <f t="shared" si="19"/>
        <v>027-032</v>
      </c>
    </row>
    <row r="106" spans="1:25" x14ac:dyDescent="0.35">
      <c r="A106">
        <v>96</v>
      </c>
      <c r="B106" t="s">
        <v>332</v>
      </c>
      <c r="C106">
        <v>7</v>
      </c>
      <c r="D106">
        <v>40</v>
      </c>
      <c r="E106" t="s">
        <v>100</v>
      </c>
      <c r="F106" t="s">
        <v>333</v>
      </c>
      <c r="G106">
        <v>254</v>
      </c>
      <c r="H106">
        <v>85</v>
      </c>
      <c r="I106">
        <v>4</v>
      </c>
      <c r="J106">
        <v>5</v>
      </c>
      <c r="K106">
        <v>755</v>
      </c>
      <c r="L106" s="7">
        <v>0.46092715231788078</v>
      </c>
      <c r="M106" s="8">
        <f t="shared" si="12"/>
        <v>-0.6413368357874254</v>
      </c>
      <c r="N106">
        <f t="shared" si="12"/>
        <v>-0.57175794598965346</v>
      </c>
      <c r="O106">
        <f t="shared" si="12"/>
        <v>-0.79114040315763912</v>
      </c>
      <c r="P106">
        <f t="shared" si="12"/>
        <v>-0.92960200851943398</v>
      </c>
      <c r="Q106">
        <f t="shared" si="12"/>
        <v>-0.81717531934611465</v>
      </c>
      <c r="R106" s="9">
        <f t="shared" si="12"/>
        <v>-0.106521109471696</v>
      </c>
      <c r="S106">
        <f t="shared" si="13"/>
        <v>20.20351378307765</v>
      </c>
      <c r="T106">
        <f t="shared" si="14"/>
        <v>7.3181331466799442</v>
      </c>
      <c r="U106">
        <f t="shared" si="15"/>
        <v>0.44024045312942572</v>
      </c>
      <c r="V106" s="8">
        <f t="shared" si="16"/>
        <v>0.44024045312942572</v>
      </c>
      <c r="W106">
        <f t="shared" si="17"/>
        <v>3</v>
      </c>
      <c r="X106" t="str">
        <f t="shared" si="18"/>
        <v>015-004</v>
      </c>
      <c r="Y106" t="str">
        <f t="shared" si="19"/>
        <v>016-008</v>
      </c>
    </row>
    <row r="107" spans="1:25" x14ac:dyDescent="0.35">
      <c r="A107">
        <v>97</v>
      </c>
      <c r="B107" t="s">
        <v>332</v>
      </c>
      <c r="C107">
        <v>7</v>
      </c>
      <c r="D107">
        <v>40</v>
      </c>
      <c r="E107" t="s">
        <v>101</v>
      </c>
      <c r="F107" t="s">
        <v>333</v>
      </c>
      <c r="G107">
        <v>407</v>
      </c>
      <c r="H107">
        <v>218</v>
      </c>
      <c r="I107">
        <v>25</v>
      </c>
      <c r="J107">
        <v>44</v>
      </c>
      <c r="K107">
        <v>1160</v>
      </c>
      <c r="L107" s="7">
        <v>0.59827586206896555</v>
      </c>
      <c r="M107" s="8">
        <f t="shared" si="12"/>
        <v>-3.7355413442587151E-2</v>
      </c>
      <c r="N107">
        <f t="shared" si="12"/>
        <v>0.42766336729161269</v>
      </c>
      <c r="O107">
        <f t="shared" si="12"/>
        <v>-4.1029246045393139E-2</v>
      </c>
      <c r="P107">
        <f t="shared" si="12"/>
        <v>0.69168906057685631</v>
      </c>
      <c r="Q107">
        <f t="shared" si="12"/>
        <v>-0.22512164400351711</v>
      </c>
      <c r="R107" s="9">
        <f t="shared" si="12"/>
        <v>0.97501355880378027</v>
      </c>
      <c r="S107">
        <f t="shared" si="13"/>
        <v>7.7257683652724651</v>
      </c>
      <c r="T107">
        <f t="shared" si="14"/>
        <v>1.191561793335048</v>
      </c>
      <c r="U107">
        <f t="shared" si="15"/>
        <v>6.1602286592994702</v>
      </c>
      <c r="V107" s="8">
        <f t="shared" si="16"/>
        <v>1.191561793335048</v>
      </c>
      <c r="W107">
        <f t="shared" si="17"/>
        <v>2</v>
      </c>
      <c r="X107" t="str">
        <f t="shared" si="18"/>
        <v>015-005</v>
      </c>
      <c r="Y107" t="str">
        <f t="shared" si="19"/>
        <v>021-002</v>
      </c>
    </row>
    <row r="108" spans="1:25" x14ac:dyDescent="0.35">
      <c r="A108">
        <v>98</v>
      </c>
      <c r="B108" t="s">
        <v>332</v>
      </c>
      <c r="C108">
        <v>7</v>
      </c>
      <c r="D108">
        <v>40</v>
      </c>
      <c r="E108" t="s">
        <v>102</v>
      </c>
      <c r="F108" t="s">
        <v>333</v>
      </c>
      <c r="G108">
        <v>534</v>
      </c>
      <c r="H108">
        <v>208</v>
      </c>
      <c r="I108">
        <v>15</v>
      </c>
      <c r="J108">
        <v>48</v>
      </c>
      <c r="K108">
        <v>1656</v>
      </c>
      <c r="L108" s="7">
        <v>0.4861111111111111</v>
      </c>
      <c r="M108" s="8">
        <f t="shared" si="12"/>
        <v>0.46398864301358578</v>
      </c>
      <c r="N108">
        <f t="shared" si="12"/>
        <v>0.3525189076464047</v>
      </c>
      <c r="O108">
        <f t="shared" si="12"/>
        <v>-0.39822503514646262</v>
      </c>
      <c r="P108">
        <f t="shared" si="12"/>
        <v>0.85797532407391164</v>
      </c>
      <c r="Q108">
        <f t="shared" si="12"/>
        <v>0.4999613756753184</v>
      </c>
      <c r="R108" s="9">
        <f t="shared" si="12"/>
        <v>9.1786720056964727E-2</v>
      </c>
      <c r="S108">
        <f t="shared" si="13"/>
        <v>5.7695979664546879</v>
      </c>
      <c r="T108">
        <f t="shared" si="14"/>
        <v>1.872429560378907</v>
      </c>
      <c r="U108">
        <f t="shared" si="15"/>
        <v>6.2621252320409431</v>
      </c>
      <c r="V108" s="8">
        <f t="shared" si="16"/>
        <v>1.872429560378907</v>
      </c>
      <c r="W108">
        <f t="shared" si="17"/>
        <v>2</v>
      </c>
      <c r="X108" t="str">
        <f t="shared" si="18"/>
        <v>015-006</v>
      </c>
      <c r="Y108" t="str">
        <f t="shared" si="19"/>
        <v>021-002</v>
      </c>
    </row>
    <row r="109" spans="1:25" x14ac:dyDescent="0.35">
      <c r="A109">
        <v>99</v>
      </c>
      <c r="B109" t="s">
        <v>332</v>
      </c>
      <c r="C109">
        <v>7</v>
      </c>
      <c r="D109">
        <v>41</v>
      </c>
      <c r="E109" t="s">
        <v>103</v>
      </c>
      <c r="F109" t="s">
        <v>333</v>
      </c>
      <c r="G109">
        <v>393</v>
      </c>
      <c r="H109">
        <v>146</v>
      </c>
      <c r="I109">
        <v>12</v>
      </c>
      <c r="J109">
        <v>38</v>
      </c>
      <c r="K109">
        <v>1331</v>
      </c>
      <c r="L109" s="7">
        <v>0.4425244177310293</v>
      </c>
      <c r="M109" s="8">
        <f t="shared" si="12"/>
        <v>-9.2621687382637721E-2</v>
      </c>
      <c r="N109">
        <f t="shared" si="12"/>
        <v>-0.11337674215388474</v>
      </c>
      <c r="O109">
        <f t="shared" si="12"/>
        <v>-0.50538377187678352</v>
      </c>
      <c r="P109">
        <f t="shared" ref="P109:R172" si="20">STANDARDIZE(J109,J$7,J$8)</f>
        <v>0.44225966533127314</v>
      </c>
      <c r="Q109">
        <f t="shared" si="20"/>
        <v>2.4856574474468509E-2</v>
      </c>
      <c r="R109" s="9">
        <f t="shared" si="20"/>
        <v>-0.25143106518094405</v>
      </c>
      <c r="S109">
        <f t="shared" si="13"/>
        <v>10.602618275370974</v>
      </c>
      <c r="T109">
        <f t="shared" si="14"/>
        <v>2.7062842587537581</v>
      </c>
      <c r="U109">
        <f t="shared" si="15"/>
        <v>2.3191193330928788</v>
      </c>
      <c r="V109" s="8">
        <f t="shared" si="16"/>
        <v>2.3191193330928788</v>
      </c>
      <c r="W109">
        <f t="shared" si="17"/>
        <v>3</v>
      </c>
      <c r="X109" t="str">
        <f t="shared" si="18"/>
        <v>015-007</v>
      </c>
      <c r="Y109" t="str">
        <f t="shared" si="19"/>
        <v>016-008</v>
      </c>
    </row>
    <row r="110" spans="1:25" x14ac:dyDescent="0.35">
      <c r="A110">
        <v>100</v>
      </c>
      <c r="B110" t="s">
        <v>332</v>
      </c>
      <c r="C110">
        <v>7</v>
      </c>
      <c r="D110">
        <v>41</v>
      </c>
      <c r="E110" t="s">
        <v>104</v>
      </c>
      <c r="F110" t="s">
        <v>333</v>
      </c>
      <c r="G110">
        <v>231</v>
      </c>
      <c r="H110">
        <v>146</v>
      </c>
      <c r="I110">
        <v>5</v>
      </c>
      <c r="J110">
        <v>7</v>
      </c>
      <c r="K110">
        <v>644</v>
      </c>
      <c r="L110" s="7">
        <v>0.60403726708074534</v>
      </c>
      <c r="M110" s="8">
        <f t="shared" ref="M110:R173" si="21">STANDARDIZE(G110,G$7,G$8)</f>
        <v>-0.7321314286889371</v>
      </c>
      <c r="N110">
        <f t="shared" si="21"/>
        <v>-0.11337674215388474</v>
      </c>
      <c r="O110">
        <f t="shared" si="21"/>
        <v>-0.7554208242475321</v>
      </c>
      <c r="P110">
        <f t="shared" si="20"/>
        <v>-0.84645887677090625</v>
      </c>
      <c r="Q110">
        <f t="shared" si="20"/>
        <v>-0.97944188221778961</v>
      </c>
      <c r="R110" s="9">
        <f t="shared" si="20"/>
        <v>1.0203809981449183</v>
      </c>
      <c r="S110">
        <f t="shared" si="13"/>
        <v>18.583419695246608</v>
      </c>
      <c r="T110">
        <f t="shared" si="14"/>
        <v>6.5906134281664475</v>
      </c>
      <c r="U110">
        <f t="shared" si="15"/>
        <v>2.9578207989600198</v>
      </c>
      <c r="V110" s="8">
        <f t="shared" si="16"/>
        <v>2.9578207989600198</v>
      </c>
      <c r="W110">
        <f t="shared" si="17"/>
        <v>3</v>
      </c>
      <c r="X110" t="str">
        <f t="shared" si="18"/>
        <v>015-008</v>
      </c>
      <c r="Y110" t="str">
        <f t="shared" si="19"/>
        <v>016-008</v>
      </c>
    </row>
    <row r="111" spans="1:25" x14ac:dyDescent="0.35">
      <c r="A111">
        <v>101</v>
      </c>
      <c r="B111" t="s">
        <v>332</v>
      </c>
      <c r="C111">
        <v>7</v>
      </c>
      <c r="D111">
        <v>41</v>
      </c>
      <c r="E111" t="s">
        <v>105</v>
      </c>
      <c r="F111" t="s">
        <v>333</v>
      </c>
      <c r="G111">
        <v>636</v>
      </c>
      <c r="H111">
        <v>293</v>
      </c>
      <c r="I111">
        <v>26</v>
      </c>
      <c r="J111">
        <v>45</v>
      </c>
      <c r="K111">
        <v>2474</v>
      </c>
      <c r="L111" s="7">
        <v>0.40420371867421179</v>
      </c>
      <c r="M111" s="8">
        <f t="shared" si="21"/>
        <v>0.86664292457681136</v>
      </c>
      <c r="N111">
        <f t="shared" si="21"/>
        <v>0.99124681463067255</v>
      </c>
      <c r="O111">
        <f t="shared" si="21"/>
        <v>-5.3096671352861856E-3</v>
      </c>
      <c r="P111">
        <f t="shared" si="20"/>
        <v>0.73326062645112011</v>
      </c>
      <c r="Q111">
        <f t="shared" si="20"/>
        <v>1.6957636137746883</v>
      </c>
      <c r="R111" s="9">
        <f t="shared" si="20"/>
        <v>-0.55318245853301851</v>
      </c>
      <c r="S111">
        <f t="shared" si="13"/>
        <v>3.4540501977522808</v>
      </c>
      <c r="T111">
        <f t="shared" si="14"/>
        <v>5.0355621720198229</v>
      </c>
      <c r="U111">
        <f t="shared" si="15"/>
        <v>12.619532982070329</v>
      </c>
      <c r="V111" s="8">
        <f t="shared" si="16"/>
        <v>3.4540501977522808</v>
      </c>
      <c r="W111">
        <f t="shared" si="17"/>
        <v>1</v>
      </c>
      <c r="X111" t="str">
        <f t="shared" si="18"/>
        <v>015-009</v>
      </c>
      <c r="Y111" t="str">
        <f t="shared" si="19"/>
        <v>027-032</v>
      </c>
    </row>
    <row r="112" spans="1:25" x14ac:dyDescent="0.35">
      <c r="A112">
        <v>102</v>
      </c>
      <c r="B112" t="s">
        <v>332</v>
      </c>
      <c r="C112">
        <v>7</v>
      </c>
      <c r="D112">
        <v>41</v>
      </c>
      <c r="E112" t="s">
        <v>106</v>
      </c>
      <c r="F112" t="s">
        <v>333</v>
      </c>
      <c r="G112">
        <v>406</v>
      </c>
      <c r="H112">
        <v>164</v>
      </c>
      <c r="I112">
        <v>22</v>
      </c>
      <c r="J112">
        <v>30</v>
      </c>
      <c r="K112">
        <v>1279</v>
      </c>
      <c r="L112" s="7">
        <v>0.48631743549648165</v>
      </c>
      <c r="M112" s="8">
        <f t="shared" si="21"/>
        <v>-4.1303004438305049E-2</v>
      </c>
      <c r="N112">
        <f t="shared" si="21"/>
        <v>2.1883285207489615E-2</v>
      </c>
      <c r="O112">
        <f t="shared" si="21"/>
        <v>-0.14818798277571399</v>
      </c>
      <c r="P112">
        <f t="shared" si="20"/>
        <v>0.10968713833716234</v>
      </c>
      <c r="Q112">
        <f t="shared" si="20"/>
        <v>-5.1160193717667474E-2</v>
      </c>
      <c r="R112" s="9">
        <f t="shared" si="20"/>
        <v>9.3411394770642669E-2</v>
      </c>
      <c r="S112">
        <f t="shared" si="13"/>
        <v>8.9899993207930642</v>
      </c>
      <c r="T112">
        <f t="shared" si="14"/>
        <v>1.4236284744530501</v>
      </c>
      <c r="U112">
        <f t="shared" si="15"/>
        <v>2.4718809236552977</v>
      </c>
      <c r="V112" s="8">
        <f t="shared" si="16"/>
        <v>1.4236284744530501</v>
      </c>
      <c r="W112">
        <f t="shared" si="17"/>
        <v>2</v>
      </c>
      <c r="X112" t="str">
        <f t="shared" si="18"/>
        <v>015-010</v>
      </c>
      <c r="Y112" t="str">
        <f t="shared" si="19"/>
        <v>021-002</v>
      </c>
    </row>
    <row r="113" spans="1:25" x14ac:dyDescent="0.35">
      <c r="A113">
        <v>103</v>
      </c>
      <c r="B113" t="s">
        <v>332</v>
      </c>
      <c r="C113">
        <v>7</v>
      </c>
      <c r="D113">
        <v>41</v>
      </c>
      <c r="E113" t="s">
        <v>107</v>
      </c>
      <c r="F113" t="s">
        <v>333</v>
      </c>
      <c r="G113">
        <v>341</v>
      </c>
      <c r="H113">
        <v>131</v>
      </c>
      <c r="I113">
        <v>17</v>
      </c>
      <c r="J113">
        <v>23</v>
      </c>
      <c r="K113">
        <v>1245</v>
      </c>
      <c r="L113" s="7">
        <v>0.41124497991967873</v>
      </c>
      <c r="M113" s="8">
        <f t="shared" si="21"/>
        <v>-0.2978964191599684</v>
      </c>
      <c r="N113">
        <f t="shared" si="21"/>
        <v>-0.22609343162169671</v>
      </c>
      <c r="O113">
        <f t="shared" si="21"/>
        <v>-0.32678587732624875</v>
      </c>
      <c r="P113">
        <f t="shared" si="20"/>
        <v>-0.18131382278268462</v>
      </c>
      <c r="Q113">
        <f t="shared" si="20"/>
        <v>-0.10086346522791023</v>
      </c>
      <c r="R113" s="9">
        <f t="shared" si="20"/>
        <v>-0.49773695664837547</v>
      </c>
      <c r="S113">
        <f t="shared" si="13"/>
        <v>12.720132092607452</v>
      </c>
      <c r="T113">
        <f t="shared" si="14"/>
        <v>3.4962665783513964</v>
      </c>
      <c r="U113">
        <f t="shared" si="15"/>
        <v>0.94041836718444349</v>
      </c>
      <c r="V113" s="8">
        <f t="shared" si="16"/>
        <v>0.94041836718444349</v>
      </c>
      <c r="W113">
        <f t="shared" si="17"/>
        <v>3</v>
      </c>
      <c r="X113" t="str">
        <f t="shared" si="18"/>
        <v>015-011</v>
      </c>
      <c r="Y113" t="str">
        <f t="shared" si="19"/>
        <v>016-008</v>
      </c>
    </row>
    <row r="114" spans="1:25" x14ac:dyDescent="0.35">
      <c r="A114">
        <v>104</v>
      </c>
      <c r="B114" t="s">
        <v>332</v>
      </c>
      <c r="C114">
        <v>7</v>
      </c>
      <c r="D114">
        <v>41</v>
      </c>
      <c r="E114" t="s">
        <v>108</v>
      </c>
      <c r="F114" t="s">
        <v>333</v>
      </c>
      <c r="G114">
        <v>55</v>
      </c>
      <c r="H114">
        <v>13</v>
      </c>
      <c r="I114">
        <v>0</v>
      </c>
      <c r="J114">
        <v>15</v>
      </c>
      <c r="K114">
        <v>266</v>
      </c>
      <c r="L114" s="7">
        <v>0.31203007518796994</v>
      </c>
      <c r="M114" s="8">
        <f t="shared" si="21"/>
        <v>-1.4269074439352869</v>
      </c>
      <c r="N114">
        <f t="shared" si="21"/>
        <v>-1.1127980554351509</v>
      </c>
      <c r="O114">
        <f t="shared" si="21"/>
        <v>-0.93401871879806686</v>
      </c>
      <c r="P114">
        <f t="shared" si="20"/>
        <v>-0.51388634977679548</v>
      </c>
      <c r="Q114">
        <f t="shared" si="20"/>
        <v>-1.5320253125375474</v>
      </c>
      <c r="R114" s="9">
        <f t="shared" si="20"/>
        <v>-1.2789919045212599</v>
      </c>
      <c r="S114">
        <f t="shared" si="13"/>
        <v>33.670470139447133</v>
      </c>
      <c r="T114">
        <f t="shared" si="14"/>
        <v>15.424637822570059</v>
      </c>
      <c r="U114">
        <f t="shared" si="15"/>
        <v>2.1109642883413162</v>
      </c>
      <c r="V114" s="8">
        <f t="shared" si="16"/>
        <v>2.1109642883413162</v>
      </c>
      <c r="W114">
        <f t="shared" si="17"/>
        <v>3</v>
      </c>
      <c r="X114" t="str">
        <f t="shared" si="18"/>
        <v>015-012</v>
      </c>
      <c r="Y114" t="str">
        <f t="shared" si="19"/>
        <v>016-008</v>
      </c>
    </row>
    <row r="115" spans="1:25" x14ac:dyDescent="0.35">
      <c r="A115">
        <v>105</v>
      </c>
      <c r="B115" t="s">
        <v>332</v>
      </c>
      <c r="C115">
        <v>7</v>
      </c>
      <c r="D115">
        <v>40</v>
      </c>
      <c r="E115" t="s">
        <v>109</v>
      </c>
      <c r="F115" t="s">
        <v>333</v>
      </c>
      <c r="G115">
        <v>168</v>
      </c>
      <c r="H115">
        <v>56</v>
      </c>
      <c r="I115">
        <v>14</v>
      </c>
      <c r="J115">
        <v>27</v>
      </c>
      <c r="K115">
        <v>700</v>
      </c>
      <c r="L115" s="7">
        <v>0.37857142857142856</v>
      </c>
      <c r="M115" s="8">
        <f t="shared" si="21"/>
        <v>-0.98082966141916461</v>
      </c>
      <c r="N115">
        <f t="shared" si="21"/>
        <v>-0.78967687896075656</v>
      </c>
      <c r="O115">
        <f t="shared" si="21"/>
        <v>-0.43394461405656959</v>
      </c>
      <c r="P115">
        <f t="shared" si="20"/>
        <v>-1.5027559285629214E-2</v>
      </c>
      <c r="Q115">
        <f t="shared" si="20"/>
        <v>-0.89757767031856617</v>
      </c>
      <c r="R115" s="9">
        <f t="shared" si="20"/>
        <v>-0.75502061503041129</v>
      </c>
      <c r="S115">
        <f t="shared" si="13"/>
        <v>22.076372426783912</v>
      </c>
      <c r="T115">
        <f t="shared" si="14"/>
        <v>7.6544928347811529</v>
      </c>
      <c r="U115">
        <f t="shared" si="15"/>
        <v>0.65652776603699348</v>
      </c>
      <c r="V115" s="8">
        <f t="shared" si="16"/>
        <v>0.65652776603699348</v>
      </c>
      <c r="W115">
        <f t="shared" si="17"/>
        <v>3</v>
      </c>
      <c r="X115" t="str">
        <f t="shared" si="18"/>
        <v>015-013</v>
      </c>
      <c r="Y115" t="str">
        <f t="shared" si="19"/>
        <v>016-008</v>
      </c>
    </row>
    <row r="116" spans="1:25" x14ac:dyDescent="0.35">
      <c r="A116">
        <v>106</v>
      </c>
      <c r="B116" t="s">
        <v>332</v>
      </c>
      <c r="C116">
        <v>7</v>
      </c>
      <c r="D116">
        <v>40</v>
      </c>
      <c r="E116" t="s">
        <v>110</v>
      </c>
      <c r="F116" t="s">
        <v>333</v>
      </c>
      <c r="G116">
        <v>382</v>
      </c>
      <c r="H116">
        <v>130</v>
      </c>
      <c r="I116">
        <v>12</v>
      </c>
      <c r="J116">
        <v>17</v>
      </c>
      <c r="K116">
        <v>1248</v>
      </c>
      <c r="L116" s="7">
        <v>0.43349358974358976</v>
      </c>
      <c r="M116" s="8">
        <f t="shared" si="21"/>
        <v>-0.13604518833553458</v>
      </c>
      <c r="N116">
        <f t="shared" si="21"/>
        <v>-0.23360787758621751</v>
      </c>
      <c r="O116">
        <f t="shared" si="21"/>
        <v>-0.50538377187678352</v>
      </c>
      <c r="P116">
        <f t="shared" si="20"/>
        <v>-0.4307432180282677</v>
      </c>
      <c r="Q116">
        <f t="shared" si="20"/>
        <v>-9.6477882447594698E-2</v>
      </c>
      <c r="R116" s="9">
        <f t="shared" si="20"/>
        <v>-0.32254315330575561</v>
      </c>
      <c r="S116">
        <f t="shared" si="13"/>
        <v>12.521583876792132</v>
      </c>
      <c r="T116">
        <f t="shared" si="14"/>
        <v>3.6639818198016569</v>
      </c>
      <c r="U116">
        <f t="shared" si="15"/>
        <v>0.94531493208006334</v>
      </c>
      <c r="V116" s="8">
        <f t="shared" si="16"/>
        <v>0.94531493208006334</v>
      </c>
      <c r="W116">
        <f t="shared" si="17"/>
        <v>3</v>
      </c>
      <c r="X116" t="str">
        <f t="shared" si="18"/>
        <v>015-014</v>
      </c>
      <c r="Y116" t="str">
        <f t="shared" si="19"/>
        <v>016-008</v>
      </c>
    </row>
    <row r="117" spans="1:25" x14ac:dyDescent="0.35">
      <c r="A117">
        <v>107</v>
      </c>
      <c r="B117" t="s">
        <v>332</v>
      </c>
      <c r="C117">
        <v>7</v>
      </c>
      <c r="D117">
        <v>40</v>
      </c>
      <c r="E117" t="s">
        <v>111</v>
      </c>
      <c r="F117" t="s">
        <v>333</v>
      </c>
      <c r="G117">
        <v>154</v>
      </c>
      <c r="H117">
        <v>45</v>
      </c>
      <c r="I117">
        <v>1</v>
      </c>
      <c r="J117">
        <v>1</v>
      </c>
      <c r="K117">
        <v>709</v>
      </c>
      <c r="L117" s="7">
        <v>0.28349788434414669</v>
      </c>
      <c r="M117" s="8">
        <f t="shared" si="21"/>
        <v>-1.0360959353592152</v>
      </c>
      <c r="N117">
        <f t="shared" si="21"/>
        <v>-0.87233578457048533</v>
      </c>
      <c r="O117">
        <f t="shared" si="21"/>
        <v>-0.89829913988795995</v>
      </c>
      <c r="P117">
        <f t="shared" si="20"/>
        <v>-1.0958882720164893</v>
      </c>
      <c r="Q117">
        <f t="shared" si="20"/>
        <v>-0.88442092197761957</v>
      </c>
      <c r="R117" s="9">
        <f t="shared" si="20"/>
        <v>-1.5036649547113308</v>
      </c>
      <c r="S117">
        <f t="shared" si="13"/>
        <v>29.096469327477784</v>
      </c>
      <c r="T117">
        <f t="shared" si="14"/>
        <v>13.861782072482736</v>
      </c>
      <c r="U117">
        <f t="shared" si="15"/>
        <v>1.3647531856932853</v>
      </c>
      <c r="V117" s="8">
        <f t="shared" si="16"/>
        <v>1.3647531856932853</v>
      </c>
      <c r="W117">
        <f t="shared" si="17"/>
        <v>3</v>
      </c>
      <c r="X117" t="str">
        <f t="shared" si="18"/>
        <v>015-015</v>
      </c>
      <c r="Y117" t="str">
        <f t="shared" si="19"/>
        <v>016-008</v>
      </c>
    </row>
    <row r="118" spans="1:25" x14ac:dyDescent="0.35">
      <c r="A118">
        <v>108</v>
      </c>
      <c r="B118" t="s">
        <v>332</v>
      </c>
      <c r="C118">
        <v>7</v>
      </c>
      <c r="D118">
        <v>40</v>
      </c>
      <c r="E118" t="s">
        <v>112</v>
      </c>
      <c r="F118" t="s">
        <v>333</v>
      </c>
      <c r="G118">
        <v>192</v>
      </c>
      <c r="H118">
        <v>47</v>
      </c>
      <c r="I118">
        <v>10</v>
      </c>
      <c r="J118">
        <v>7</v>
      </c>
      <c r="K118">
        <v>752</v>
      </c>
      <c r="L118" s="7">
        <v>0.34042553191489361</v>
      </c>
      <c r="M118" s="8">
        <f t="shared" si="21"/>
        <v>-0.88608747752193506</v>
      </c>
      <c r="N118">
        <f t="shared" si="21"/>
        <v>-0.85730689264144377</v>
      </c>
      <c r="O118">
        <f t="shared" si="21"/>
        <v>-0.57682292969699744</v>
      </c>
      <c r="P118">
        <f t="shared" si="20"/>
        <v>-0.84645887677090625</v>
      </c>
      <c r="Q118">
        <f t="shared" si="20"/>
        <v>-0.82156090212643018</v>
      </c>
      <c r="R118" s="9">
        <f t="shared" si="20"/>
        <v>-1.0553955494674658</v>
      </c>
      <c r="S118">
        <f t="shared" si="13"/>
        <v>24.441378279284038</v>
      </c>
      <c r="T118">
        <f t="shared" si="14"/>
        <v>9.973155612752084</v>
      </c>
      <c r="U118">
        <f t="shared" si="15"/>
        <v>0.48490325049518412</v>
      </c>
      <c r="V118" s="8">
        <f t="shared" si="16"/>
        <v>0.48490325049518412</v>
      </c>
      <c r="W118">
        <f t="shared" si="17"/>
        <v>3</v>
      </c>
      <c r="X118" t="str">
        <f t="shared" si="18"/>
        <v>015-016</v>
      </c>
      <c r="Y118" t="str">
        <f t="shared" si="19"/>
        <v>016-008</v>
      </c>
    </row>
    <row r="119" spans="1:25" x14ac:dyDescent="0.35">
      <c r="A119">
        <v>109</v>
      </c>
      <c r="B119" t="s">
        <v>332</v>
      </c>
      <c r="C119">
        <v>7</v>
      </c>
      <c r="D119">
        <v>40</v>
      </c>
      <c r="E119" t="s">
        <v>113</v>
      </c>
      <c r="F119" t="s">
        <v>333</v>
      </c>
      <c r="G119">
        <v>436</v>
      </c>
      <c r="H119">
        <v>80</v>
      </c>
      <c r="I119">
        <v>7</v>
      </c>
      <c r="J119">
        <v>21</v>
      </c>
      <c r="K119">
        <v>1557</v>
      </c>
      <c r="L119" s="7">
        <v>0.34938985228002567</v>
      </c>
      <c r="M119" s="8">
        <f t="shared" si="21"/>
        <v>7.7124725433231858E-2</v>
      </c>
      <c r="N119">
        <f t="shared" si="21"/>
        <v>-0.60933017581225735</v>
      </c>
      <c r="O119">
        <f t="shared" si="21"/>
        <v>-0.68398166642731828</v>
      </c>
      <c r="P119">
        <f t="shared" si="20"/>
        <v>-0.26445695453121232</v>
      </c>
      <c r="Q119">
        <f t="shared" si="20"/>
        <v>0.35523714392490569</v>
      </c>
      <c r="R119" s="9">
        <f t="shared" si="20"/>
        <v>-0.98480716702114568</v>
      </c>
      <c r="S119">
        <f t="shared" si="13"/>
        <v>14.227618746661367</v>
      </c>
      <c r="T119">
        <f t="shared" si="14"/>
        <v>5.8795433081078965</v>
      </c>
      <c r="U119">
        <f t="shared" si="15"/>
        <v>2.0571200563229195</v>
      </c>
      <c r="V119" s="8">
        <f t="shared" si="16"/>
        <v>2.0571200563229195</v>
      </c>
      <c r="W119">
        <f t="shared" si="17"/>
        <v>3</v>
      </c>
      <c r="X119" t="str">
        <f t="shared" si="18"/>
        <v>015-017</v>
      </c>
      <c r="Y119" t="str">
        <f t="shared" si="19"/>
        <v>016-008</v>
      </c>
    </row>
    <row r="120" spans="1:25" x14ac:dyDescent="0.35">
      <c r="A120">
        <v>110</v>
      </c>
      <c r="B120" t="s">
        <v>332</v>
      </c>
      <c r="C120">
        <v>7</v>
      </c>
      <c r="D120">
        <v>40</v>
      </c>
      <c r="E120" t="s">
        <v>114</v>
      </c>
      <c r="F120" t="s">
        <v>333</v>
      </c>
      <c r="G120">
        <v>604</v>
      </c>
      <c r="H120">
        <v>152</v>
      </c>
      <c r="I120">
        <v>11</v>
      </c>
      <c r="J120">
        <v>40</v>
      </c>
      <c r="K120">
        <v>2669</v>
      </c>
      <c r="L120" s="7">
        <v>0.30236043461970774</v>
      </c>
      <c r="M120" s="8">
        <f t="shared" si="21"/>
        <v>0.74032001271383863</v>
      </c>
      <c r="N120">
        <f t="shared" si="21"/>
        <v>-6.8290066366759952E-2</v>
      </c>
      <c r="O120">
        <f t="shared" si="21"/>
        <v>-0.54110335078689042</v>
      </c>
      <c r="P120">
        <f t="shared" si="20"/>
        <v>0.52540279707980087</v>
      </c>
      <c r="Q120">
        <f t="shared" si="20"/>
        <v>1.9808264944951983</v>
      </c>
      <c r="R120" s="9">
        <f t="shared" si="20"/>
        <v>-1.3551342397735642</v>
      </c>
      <c r="S120">
        <f t="shared" si="13"/>
        <v>10.118564331191934</v>
      </c>
      <c r="T120">
        <f t="shared" si="14"/>
        <v>8.9747050040888023</v>
      </c>
      <c r="U120">
        <f t="shared" si="15"/>
        <v>11.291826139663998</v>
      </c>
      <c r="V120" s="8">
        <f t="shared" si="16"/>
        <v>8.9747050040888023</v>
      </c>
      <c r="W120">
        <f t="shared" si="17"/>
        <v>2</v>
      </c>
      <c r="X120" t="str">
        <f t="shared" si="18"/>
        <v>015-018</v>
      </c>
      <c r="Y120" t="str">
        <f t="shared" si="19"/>
        <v>021-002</v>
      </c>
    </row>
    <row r="121" spans="1:25" x14ac:dyDescent="0.35">
      <c r="A121">
        <v>111</v>
      </c>
      <c r="B121" t="s">
        <v>332</v>
      </c>
      <c r="C121">
        <v>7</v>
      </c>
      <c r="D121" t="s">
        <v>334</v>
      </c>
      <c r="E121" t="s">
        <v>115</v>
      </c>
      <c r="F121" t="s">
        <v>333</v>
      </c>
      <c r="G121">
        <v>27</v>
      </c>
      <c r="H121">
        <v>2</v>
      </c>
      <c r="I121">
        <v>1</v>
      </c>
      <c r="J121">
        <v>5</v>
      </c>
      <c r="K121">
        <v>81</v>
      </c>
      <c r="L121" s="7">
        <v>0.43209876543209874</v>
      </c>
      <c r="M121" s="8">
        <f t="shared" si="21"/>
        <v>-1.537439991815388</v>
      </c>
      <c r="N121">
        <f t="shared" si="21"/>
        <v>-1.1954569610448795</v>
      </c>
      <c r="O121">
        <f t="shared" si="21"/>
        <v>-0.89829913988795995</v>
      </c>
      <c r="P121">
        <f t="shared" si="20"/>
        <v>-0.92960200851943398</v>
      </c>
      <c r="Q121">
        <f t="shared" si="20"/>
        <v>-1.8024695839903389</v>
      </c>
      <c r="R121" s="9">
        <f t="shared" si="20"/>
        <v>-0.33352651712304182</v>
      </c>
      <c r="S121">
        <f t="shared" si="13"/>
        <v>34.420578800365149</v>
      </c>
      <c r="T121">
        <f t="shared" si="14"/>
        <v>15.144834311043063</v>
      </c>
      <c r="U121">
        <f t="shared" si="15"/>
        <v>2.6621936721109272</v>
      </c>
      <c r="V121" s="8">
        <f t="shared" si="16"/>
        <v>2.6621936721109272</v>
      </c>
      <c r="W121">
        <f t="shared" si="17"/>
        <v>3</v>
      </c>
      <c r="X121" t="str">
        <f t="shared" si="18"/>
        <v>015-019</v>
      </c>
      <c r="Y121" t="str">
        <f t="shared" si="19"/>
        <v>016-008</v>
      </c>
    </row>
    <row r="122" spans="1:25" x14ac:dyDescent="0.35">
      <c r="A122">
        <v>112</v>
      </c>
      <c r="B122" t="s">
        <v>332</v>
      </c>
      <c r="C122">
        <v>7</v>
      </c>
      <c r="D122">
        <v>40</v>
      </c>
      <c r="E122" t="s">
        <v>116</v>
      </c>
      <c r="F122" t="s">
        <v>333</v>
      </c>
      <c r="G122">
        <v>600</v>
      </c>
      <c r="H122">
        <v>155</v>
      </c>
      <c r="I122">
        <v>24</v>
      </c>
      <c r="J122">
        <v>44</v>
      </c>
      <c r="K122">
        <v>2219</v>
      </c>
      <c r="L122" s="7">
        <v>0.37088778729157279</v>
      </c>
      <c r="M122" s="8">
        <f t="shared" si="21"/>
        <v>0.72452964873096704</v>
      </c>
      <c r="N122">
        <f t="shared" si="21"/>
        <v>-4.5746728473197565E-2</v>
      </c>
      <c r="O122">
        <f t="shared" si="21"/>
        <v>-7.6748824955500089E-2</v>
      </c>
      <c r="P122">
        <f t="shared" si="20"/>
        <v>0.69168906057685631</v>
      </c>
      <c r="Q122">
        <f t="shared" si="20"/>
        <v>1.3229890774478676</v>
      </c>
      <c r="R122" s="9">
        <f t="shared" si="20"/>
        <v>-0.81552445549470765</v>
      </c>
      <c r="S122">
        <f t="shared" si="13"/>
        <v>6.8366443203242495</v>
      </c>
      <c r="T122">
        <f t="shared" si="14"/>
        <v>4.3098211822268411</v>
      </c>
      <c r="U122">
        <f t="shared" si="15"/>
        <v>8.4920470061475299</v>
      </c>
      <c r="V122" s="8">
        <f t="shared" si="16"/>
        <v>4.3098211822268411</v>
      </c>
      <c r="W122">
        <f t="shared" si="17"/>
        <v>2</v>
      </c>
      <c r="X122" t="str">
        <f t="shared" si="18"/>
        <v>015-020</v>
      </c>
      <c r="Y122" t="str">
        <f t="shared" si="19"/>
        <v>021-002</v>
      </c>
    </row>
    <row r="123" spans="1:25" x14ac:dyDescent="0.35">
      <c r="A123">
        <v>113</v>
      </c>
      <c r="B123" t="s">
        <v>332</v>
      </c>
      <c r="C123">
        <v>7</v>
      </c>
      <c r="D123">
        <v>40</v>
      </c>
      <c r="E123" t="s">
        <v>117</v>
      </c>
      <c r="F123" t="s">
        <v>333</v>
      </c>
      <c r="G123">
        <v>259</v>
      </c>
      <c r="H123">
        <v>123</v>
      </c>
      <c r="I123">
        <v>20</v>
      </c>
      <c r="J123">
        <v>6</v>
      </c>
      <c r="K123">
        <v>985</v>
      </c>
      <c r="L123" s="7">
        <v>0.41421319796954315</v>
      </c>
      <c r="M123" s="8">
        <f t="shared" si="21"/>
        <v>-0.62159888080883596</v>
      </c>
      <c r="N123">
        <f t="shared" si="21"/>
        <v>-0.28620899933786309</v>
      </c>
      <c r="O123">
        <f t="shared" si="21"/>
        <v>-0.21962714059592789</v>
      </c>
      <c r="P123">
        <f t="shared" si="20"/>
        <v>-0.88803044264517006</v>
      </c>
      <c r="Q123">
        <f t="shared" si="20"/>
        <v>-0.48094730618859016</v>
      </c>
      <c r="R123" s="9">
        <f t="shared" si="20"/>
        <v>-0.47436410713455585</v>
      </c>
      <c r="S123">
        <f t="shared" si="13"/>
        <v>16.786976757440097</v>
      </c>
      <c r="T123">
        <f t="shared" si="14"/>
        <v>5.4949054806577884</v>
      </c>
      <c r="U123">
        <f t="shared" si="15"/>
        <v>0.43846790678473768</v>
      </c>
      <c r="V123" s="8">
        <f t="shared" si="16"/>
        <v>0.43846790678473768</v>
      </c>
      <c r="W123">
        <f t="shared" si="17"/>
        <v>3</v>
      </c>
      <c r="X123" t="str">
        <f t="shared" si="18"/>
        <v>015-021</v>
      </c>
      <c r="Y123" t="str">
        <f t="shared" si="19"/>
        <v>016-008</v>
      </c>
    </row>
    <row r="124" spans="1:25" x14ac:dyDescent="0.35">
      <c r="A124">
        <v>114</v>
      </c>
      <c r="B124" t="s">
        <v>332</v>
      </c>
      <c r="C124">
        <v>7</v>
      </c>
      <c r="D124">
        <v>40</v>
      </c>
      <c r="E124" t="s">
        <v>118</v>
      </c>
      <c r="F124" t="s">
        <v>333</v>
      </c>
      <c r="G124">
        <v>320</v>
      </c>
      <c r="H124">
        <v>78</v>
      </c>
      <c r="I124">
        <v>6</v>
      </c>
      <c r="J124">
        <v>24</v>
      </c>
      <c r="K124">
        <v>1233</v>
      </c>
      <c r="L124" s="7">
        <v>0.34712084347120842</v>
      </c>
      <c r="M124" s="8">
        <f t="shared" si="21"/>
        <v>-0.38079583007004419</v>
      </c>
      <c r="N124">
        <f t="shared" si="21"/>
        <v>-0.62435906774129901</v>
      </c>
      <c r="O124">
        <f t="shared" si="21"/>
        <v>-0.71970124533742519</v>
      </c>
      <c r="P124">
        <f t="shared" si="20"/>
        <v>-0.13974225690842076</v>
      </c>
      <c r="Q124">
        <f t="shared" si="20"/>
        <v>-0.11840579634917238</v>
      </c>
      <c r="R124" s="9">
        <f t="shared" si="20"/>
        <v>-1.0026741837103135</v>
      </c>
      <c r="S124">
        <f t="shared" si="13"/>
        <v>17.191514046660025</v>
      </c>
      <c r="T124">
        <f t="shared" si="14"/>
        <v>6.5152649636030731</v>
      </c>
      <c r="U124">
        <f t="shared" si="15"/>
        <v>0.85244142846891879</v>
      </c>
      <c r="V124" s="8">
        <f t="shared" si="16"/>
        <v>0.85244142846891879</v>
      </c>
      <c r="W124">
        <f t="shared" si="17"/>
        <v>3</v>
      </c>
      <c r="X124" t="str">
        <f t="shared" si="18"/>
        <v>015-022</v>
      </c>
      <c r="Y124" t="str">
        <f t="shared" si="19"/>
        <v>016-008</v>
      </c>
    </row>
    <row r="125" spans="1:25" x14ac:dyDescent="0.35">
      <c r="A125">
        <v>115</v>
      </c>
      <c r="B125" t="s">
        <v>332</v>
      </c>
      <c r="C125">
        <v>7</v>
      </c>
      <c r="D125">
        <v>40</v>
      </c>
      <c r="E125" t="s">
        <v>119</v>
      </c>
      <c r="F125" t="s">
        <v>333</v>
      </c>
      <c r="G125">
        <v>382</v>
      </c>
      <c r="H125">
        <v>128</v>
      </c>
      <c r="I125">
        <v>8</v>
      </c>
      <c r="J125">
        <v>25</v>
      </c>
      <c r="K125">
        <v>1563</v>
      </c>
      <c r="L125" s="7">
        <v>0.34740882917466409</v>
      </c>
      <c r="M125" s="8">
        <f t="shared" si="21"/>
        <v>-0.13604518833553458</v>
      </c>
      <c r="N125">
        <f t="shared" si="21"/>
        <v>-0.24863676951525909</v>
      </c>
      <c r="O125">
        <f t="shared" si="21"/>
        <v>-0.64826208751721126</v>
      </c>
      <c r="P125">
        <f t="shared" si="20"/>
        <v>-9.8170691034156918E-2</v>
      </c>
      <c r="Q125">
        <f t="shared" si="20"/>
        <v>0.36400830948553675</v>
      </c>
      <c r="R125" s="9">
        <f t="shared" si="20"/>
        <v>-1.0004064774987338</v>
      </c>
      <c r="S125">
        <f t="shared" si="13"/>
        <v>13.199695249227071</v>
      </c>
      <c r="T125">
        <f t="shared" si="14"/>
        <v>5.335899898854267</v>
      </c>
      <c r="U125">
        <f t="shared" si="15"/>
        <v>1.9127921209815955</v>
      </c>
      <c r="V125" s="8">
        <f t="shared" si="16"/>
        <v>1.9127921209815955</v>
      </c>
      <c r="W125">
        <f t="shared" si="17"/>
        <v>3</v>
      </c>
      <c r="X125" t="str">
        <f t="shared" si="18"/>
        <v>015-023</v>
      </c>
      <c r="Y125" t="str">
        <f t="shared" si="19"/>
        <v>016-008</v>
      </c>
    </row>
    <row r="126" spans="1:25" x14ac:dyDescent="0.35">
      <c r="A126">
        <v>116</v>
      </c>
      <c r="B126" t="s">
        <v>332</v>
      </c>
      <c r="C126">
        <v>7</v>
      </c>
      <c r="D126">
        <v>40</v>
      </c>
      <c r="E126" t="s">
        <v>120</v>
      </c>
      <c r="F126" t="s">
        <v>333</v>
      </c>
      <c r="G126">
        <v>361</v>
      </c>
      <c r="H126">
        <v>220</v>
      </c>
      <c r="I126">
        <v>15</v>
      </c>
      <c r="J126">
        <v>23</v>
      </c>
      <c r="K126">
        <v>1713</v>
      </c>
      <c r="L126" s="7">
        <v>0.36135434909515468</v>
      </c>
      <c r="M126" s="8">
        <f t="shared" si="21"/>
        <v>-0.21894459924561044</v>
      </c>
      <c r="N126">
        <f t="shared" si="21"/>
        <v>0.44269225922065431</v>
      </c>
      <c r="O126">
        <f t="shared" si="21"/>
        <v>-0.39822503514646262</v>
      </c>
      <c r="P126">
        <f t="shared" si="20"/>
        <v>-0.18131382278268462</v>
      </c>
      <c r="Q126">
        <f t="shared" si="20"/>
        <v>0.58328744850131364</v>
      </c>
      <c r="R126" s="9">
        <f t="shared" si="20"/>
        <v>-0.89059428276846819</v>
      </c>
      <c r="S126">
        <f t="shared" si="13"/>
        <v>10.10146741536634</v>
      </c>
      <c r="T126">
        <f t="shared" si="14"/>
        <v>4.4284988124830784</v>
      </c>
      <c r="U126">
        <f t="shared" si="15"/>
        <v>2.9999926030798583</v>
      </c>
      <c r="V126" s="8">
        <f t="shared" si="16"/>
        <v>2.9999926030798583</v>
      </c>
      <c r="W126">
        <f t="shared" si="17"/>
        <v>3</v>
      </c>
      <c r="X126" t="str">
        <f t="shared" si="18"/>
        <v>015-024</v>
      </c>
      <c r="Y126" t="str">
        <f t="shared" si="19"/>
        <v>016-008</v>
      </c>
    </row>
    <row r="127" spans="1:25" x14ac:dyDescent="0.35">
      <c r="A127">
        <v>117</v>
      </c>
      <c r="B127" t="s">
        <v>332</v>
      </c>
      <c r="C127">
        <v>7</v>
      </c>
      <c r="D127">
        <v>40</v>
      </c>
      <c r="E127" t="s">
        <v>121</v>
      </c>
      <c r="F127" t="s">
        <v>333</v>
      </c>
      <c r="G127">
        <v>127</v>
      </c>
      <c r="H127">
        <v>59</v>
      </c>
      <c r="I127">
        <v>4</v>
      </c>
      <c r="J127">
        <v>19</v>
      </c>
      <c r="K127">
        <v>753</v>
      </c>
      <c r="L127" s="7">
        <v>0.27755644090305442</v>
      </c>
      <c r="M127" s="8">
        <f t="shared" si="21"/>
        <v>-1.1426808922435985</v>
      </c>
      <c r="N127">
        <f t="shared" si="21"/>
        <v>-0.76713354106719411</v>
      </c>
      <c r="O127">
        <f t="shared" si="21"/>
        <v>-0.79114040315763912</v>
      </c>
      <c r="P127">
        <f t="shared" si="20"/>
        <v>-0.34760008627974004</v>
      </c>
      <c r="Q127">
        <f t="shared" si="20"/>
        <v>-0.82009904119965837</v>
      </c>
      <c r="R127" s="9">
        <f t="shared" si="20"/>
        <v>-1.550450083401544</v>
      </c>
      <c r="S127">
        <f t="shared" si="13"/>
        <v>26.952373396819898</v>
      </c>
      <c r="T127">
        <f t="shared" si="14"/>
        <v>12.0693549965315</v>
      </c>
      <c r="U127">
        <f t="shared" si="15"/>
        <v>1.1967654959868326</v>
      </c>
      <c r="V127" s="8">
        <f t="shared" si="16"/>
        <v>1.1967654959868326</v>
      </c>
      <c r="W127">
        <f t="shared" si="17"/>
        <v>3</v>
      </c>
      <c r="X127" t="str">
        <f t="shared" si="18"/>
        <v>015-025</v>
      </c>
      <c r="Y127" t="str">
        <f t="shared" si="19"/>
        <v>016-008</v>
      </c>
    </row>
    <row r="128" spans="1:25" x14ac:dyDescent="0.35">
      <c r="A128">
        <v>118</v>
      </c>
      <c r="B128" t="s">
        <v>332</v>
      </c>
      <c r="C128">
        <v>7</v>
      </c>
      <c r="D128" t="s">
        <v>334</v>
      </c>
      <c r="E128" t="s">
        <v>122</v>
      </c>
      <c r="F128" t="s">
        <v>333</v>
      </c>
      <c r="G128">
        <v>175</v>
      </c>
      <c r="H128">
        <v>65</v>
      </c>
      <c r="I128">
        <v>5</v>
      </c>
      <c r="J128">
        <v>1</v>
      </c>
      <c r="K128">
        <v>762</v>
      </c>
      <c r="L128" s="7">
        <v>0.32283464566929132</v>
      </c>
      <c r="M128" s="8">
        <f t="shared" si="21"/>
        <v>-0.95319652444913927</v>
      </c>
      <c r="N128">
        <f t="shared" si="21"/>
        <v>-0.72204686528006934</v>
      </c>
      <c r="O128">
        <f t="shared" si="21"/>
        <v>-0.7554208242475321</v>
      </c>
      <c r="P128">
        <f t="shared" si="20"/>
        <v>-1.0958882720164893</v>
      </c>
      <c r="Q128">
        <f t="shared" si="20"/>
        <v>-0.80694229285871177</v>
      </c>
      <c r="R128" s="9">
        <f t="shared" si="20"/>
        <v>-1.1939127103114822</v>
      </c>
      <c r="S128">
        <f t="shared" si="13"/>
        <v>25.827120715062215</v>
      </c>
      <c r="T128">
        <f t="shared" si="14"/>
        <v>11.476598040448822</v>
      </c>
      <c r="U128">
        <f t="shared" si="15"/>
        <v>0.71079247021873815</v>
      </c>
      <c r="V128" s="8">
        <f t="shared" si="16"/>
        <v>0.71079247021873815</v>
      </c>
      <c r="W128">
        <f t="shared" si="17"/>
        <v>3</v>
      </c>
      <c r="X128" t="str">
        <f t="shared" si="18"/>
        <v>016-001</v>
      </c>
      <c r="Y128" t="str">
        <f t="shared" si="19"/>
        <v>016-008</v>
      </c>
    </row>
    <row r="129" spans="1:25" x14ac:dyDescent="0.35">
      <c r="A129">
        <v>119</v>
      </c>
      <c r="B129" t="s">
        <v>332</v>
      </c>
      <c r="C129">
        <v>7</v>
      </c>
      <c r="D129">
        <v>40</v>
      </c>
      <c r="E129" t="s">
        <v>123</v>
      </c>
      <c r="F129" t="s">
        <v>333</v>
      </c>
      <c r="G129">
        <v>257</v>
      </c>
      <c r="H129">
        <v>98</v>
      </c>
      <c r="I129">
        <v>8</v>
      </c>
      <c r="J129">
        <v>5</v>
      </c>
      <c r="K129">
        <v>1128</v>
      </c>
      <c r="L129" s="7">
        <v>0.32624113475177308</v>
      </c>
      <c r="M129" s="8">
        <f t="shared" si="21"/>
        <v>-0.62949406280027176</v>
      </c>
      <c r="N129">
        <f t="shared" si="21"/>
        <v>-0.47407014845088302</v>
      </c>
      <c r="O129">
        <f t="shared" si="21"/>
        <v>-0.64826208751721126</v>
      </c>
      <c r="P129">
        <f t="shared" si="20"/>
        <v>-0.92960200851943398</v>
      </c>
      <c r="Q129">
        <f t="shared" si="20"/>
        <v>-0.2719011936602162</v>
      </c>
      <c r="R129" s="9">
        <f t="shared" si="20"/>
        <v>-1.1670887521797835</v>
      </c>
      <c r="S129">
        <f t="shared" si="13"/>
        <v>20.132821805129559</v>
      </c>
      <c r="T129">
        <f t="shared" si="14"/>
        <v>8.6222337072463251</v>
      </c>
      <c r="U129">
        <f t="shared" si="15"/>
        <v>0.59554933928004716</v>
      </c>
      <c r="V129" s="8">
        <f t="shared" si="16"/>
        <v>0.59554933928004716</v>
      </c>
      <c r="W129">
        <f t="shared" si="17"/>
        <v>3</v>
      </c>
      <c r="X129" t="str">
        <f t="shared" si="18"/>
        <v>016-002</v>
      </c>
      <c r="Y129" t="str">
        <f t="shared" si="19"/>
        <v>016-008</v>
      </c>
    </row>
    <row r="130" spans="1:25" x14ac:dyDescent="0.35">
      <c r="A130">
        <v>120</v>
      </c>
      <c r="B130" t="s">
        <v>332</v>
      </c>
      <c r="C130">
        <v>7</v>
      </c>
      <c r="D130" t="s">
        <v>334</v>
      </c>
      <c r="E130" t="s">
        <v>124</v>
      </c>
      <c r="F130" t="s">
        <v>333</v>
      </c>
      <c r="G130">
        <v>171</v>
      </c>
      <c r="H130">
        <v>65</v>
      </c>
      <c r="I130">
        <v>0</v>
      </c>
      <c r="J130">
        <v>28</v>
      </c>
      <c r="K130">
        <v>780</v>
      </c>
      <c r="L130" s="7">
        <v>0.33846153846153848</v>
      </c>
      <c r="M130" s="8">
        <f t="shared" si="21"/>
        <v>-0.96898688843201086</v>
      </c>
      <c r="N130">
        <f t="shared" si="21"/>
        <v>-0.72204686528006934</v>
      </c>
      <c r="O130">
        <f t="shared" si="21"/>
        <v>-0.93401871879806686</v>
      </c>
      <c r="P130">
        <f t="shared" si="20"/>
        <v>2.6544006588634636E-2</v>
      </c>
      <c r="Q130">
        <f t="shared" si="20"/>
        <v>-0.78062879617681857</v>
      </c>
      <c r="R130" s="9">
        <f t="shared" si="20"/>
        <v>-1.0708607621507098</v>
      </c>
      <c r="S130">
        <f t="shared" si="13"/>
        <v>23.610607450077737</v>
      </c>
      <c r="T130">
        <f t="shared" si="14"/>
        <v>9.5820228649749914</v>
      </c>
      <c r="U130">
        <f t="shared" si="15"/>
        <v>0.76799593212689166</v>
      </c>
      <c r="V130" s="8">
        <f t="shared" si="16"/>
        <v>0.76799593212689166</v>
      </c>
      <c r="W130">
        <f t="shared" si="17"/>
        <v>3</v>
      </c>
      <c r="X130" t="str">
        <f t="shared" si="18"/>
        <v>016-003</v>
      </c>
      <c r="Y130" t="str">
        <f t="shared" si="19"/>
        <v>016-008</v>
      </c>
    </row>
    <row r="131" spans="1:25" x14ac:dyDescent="0.35">
      <c r="A131">
        <v>121</v>
      </c>
      <c r="B131" t="s">
        <v>332</v>
      </c>
      <c r="C131">
        <v>7</v>
      </c>
      <c r="D131" t="s">
        <v>334</v>
      </c>
      <c r="E131" t="s">
        <v>125</v>
      </c>
      <c r="F131" t="s">
        <v>333</v>
      </c>
      <c r="G131">
        <v>120</v>
      </c>
      <c r="H131">
        <v>30</v>
      </c>
      <c r="I131">
        <v>3</v>
      </c>
      <c r="J131">
        <v>11</v>
      </c>
      <c r="K131">
        <v>538</v>
      </c>
      <c r="L131" s="7">
        <v>0.30483271375464682</v>
      </c>
      <c r="M131" s="8">
        <f t="shared" si="21"/>
        <v>-1.1703140292136236</v>
      </c>
      <c r="N131">
        <f t="shared" si="21"/>
        <v>-0.98505247403829732</v>
      </c>
      <c r="O131">
        <f t="shared" si="21"/>
        <v>-0.82685998206774602</v>
      </c>
      <c r="P131">
        <f t="shared" si="20"/>
        <v>-0.68017261327385081</v>
      </c>
      <c r="Q131">
        <f t="shared" si="20"/>
        <v>-1.1343991404556053</v>
      </c>
      <c r="R131" s="9">
        <f t="shared" si="20"/>
        <v>-1.3356665971656612</v>
      </c>
      <c r="S131">
        <f t="shared" si="13"/>
        <v>29.524828650660783</v>
      </c>
      <c r="T131">
        <f t="shared" si="14"/>
        <v>13.190426714402962</v>
      </c>
      <c r="U131">
        <f t="shared" si="15"/>
        <v>1.2023766930794875</v>
      </c>
      <c r="V131" s="8">
        <f t="shared" si="16"/>
        <v>1.2023766930794875</v>
      </c>
      <c r="W131">
        <f t="shared" si="17"/>
        <v>3</v>
      </c>
      <c r="X131" t="str">
        <f t="shared" si="18"/>
        <v>016-004</v>
      </c>
      <c r="Y131" t="str">
        <f t="shared" si="19"/>
        <v>016-008</v>
      </c>
    </row>
    <row r="132" spans="1:25" x14ac:dyDescent="0.35">
      <c r="A132">
        <v>122</v>
      </c>
      <c r="B132" t="s">
        <v>332</v>
      </c>
      <c r="C132">
        <v>7</v>
      </c>
      <c r="D132" t="s">
        <v>334</v>
      </c>
      <c r="E132" t="s">
        <v>126</v>
      </c>
      <c r="F132" t="s">
        <v>333</v>
      </c>
      <c r="G132">
        <v>389</v>
      </c>
      <c r="H132">
        <v>107</v>
      </c>
      <c r="I132">
        <v>44</v>
      </c>
      <c r="J132">
        <v>11</v>
      </c>
      <c r="K132">
        <v>1636</v>
      </c>
      <c r="L132" s="7">
        <v>0.33679706601466991</v>
      </c>
      <c r="M132" s="8">
        <f t="shared" si="21"/>
        <v>-0.1084120513655093</v>
      </c>
      <c r="N132">
        <f t="shared" si="21"/>
        <v>-0.40644013477019586</v>
      </c>
      <c r="O132">
        <f t="shared" si="21"/>
        <v>0.63764275324663888</v>
      </c>
      <c r="P132">
        <f t="shared" si="20"/>
        <v>-0.68017261327385081</v>
      </c>
      <c r="Q132">
        <f t="shared" si="20"/>
        <v>0.47072415713988147</v>
      </c>
      <c r="R132" s="9">
        <f t="shared" si="20"/>
        <v>-1.0839674353691193</v>
      </c>
      <c r="S132">
        <f t="shared" si="13"/>
        <v>12.885733984711564</v>
      </c>
      <c r="T132">
        <f t="shared" si="14"/>
        <v>4.8591617774511402</v>
      </c>
      <c r="U132">
        <f t="shared" si="15"/>
        <v>3.8119966068267379</v>
      </c>
      <c r="V132" s="8">
        <f t="shared" si="16"/>
        <v>3.8119966068267379</v>
      </c>
      <c r="W132">
        <f t="shared" si="17"/>
        <v>3</v>
      </c>
      <c r="X132" t="str">
        <f t="shared" si="18"/>
        <v>016-005</v>
      </c>
      <c r="Y132" t="str">
        <f t="shared" si="19"/>
        <v>016-008</v>
      </c>
    </row>
    <row r="133" spans="1:25" x14ac:dyDescent="0.35">
      <c r="A133">
        <v>123</v>
      </c>
      <c r="B133" t="s">
        <v>332</v>
      </c>
      <c r="C133">
        <v>7</v>
      </c>
      <c r="D133">
        <v>40</v>
      </c>
      <c r="E133" t="s">
        <v>127</v>
      </c>
      <c r="F133" t="s">
        <v>333</v>
      </c>
      <c r="G133">
        <v>410</v>
      </c>
      <c r="H133">
        <v>158</v>
      </c>
      <c r="I133">
        <v>12</v>
      </c>
      <c r="J133">
        <v>20</v>
      </c>
      <c r="K133">
        <v>1499</v>
      </c>
      <c r="L133" s="7">
        <v>0.40026684456304201</v>
      </c>
      <c r="M133" s="8">
        <f t="shared" si="21"/>
        <v>-2.5512640455433465E-2</v>
      </c>
      <c r="N133">
        <f t="shared" si="21"/>
        <v>-2.3203390579635171E-2</v>
      </c>
      <c r="O133">
        <f t="shared" si="21"/>
        <v>-0.50538377187678352</v>
      </c>
      <c r="P133">
        <f t="shared" si="20"/>
        <v>-0.30602852040547618</v>
      </c>
      <c r="Q133">
        <f t="shared" si="20"/>
        <v>0.27044921017213863</v>
      </c>
      <c r="R133" s="9">
        <f t="shared" si="20"/>
        <v>-0.58418286504271766</v>
      </c>
      <c r="S133">
        <f t="shared" si="13"/>
        <v>10.848792280839113</v>
      </c>
      <c r="T133">
        <f t="shared" si="14"/>
        <v>3.6942970861639184</v>
      </c>
      <c r="U133">
        <f t="shared" si="15"/>
        <v>1.752457778984307</v>
      </c>
      <c r="V133" s="8">
        <f t="shared" si="16"/>
        <v>1.752457778984307</v>
      </c>
      <c r="W133">
        <f t="shared" si="17"/>
        <v>3</v>
      </c>
      <c r="X133" t="str">
        <f t="shared" si="18"/>
        <v>016-006</v>
      </c>
      <c r="Y133" t="str">
        <f t="shared" si="19"/>
        <v>016-008</v>
      </c>
    </row>
    <row r="134" spans="1:25" x14ac:dyDescent="0.35">
      <c r="A134">
        <v>124</v>
      </c>
      <c r="B134" t="s">
        <v>332</v>
      </c>
      <c r="C134">
        <v>7</v>
      </c>
      <c r="D134" t="s">
        <v>334</v>
      </c>
      <c r="E134" t="s">
        <v>128</v>
      </c>
      <c r="F134" t="s">
        <v>333</v>
      </c>
      <c r="G134">
        <v>347</v>
      </c>
      <c r="H134">
        <v>151</v>
      </c>
      <c r="I134">
        <v>20</v>
      </c>
      <c r="J134">
        <v>20</v>
      </c>
      <c r="K134">
        <v>1320</v>
      </c>
      <c r="L134" s="7">
        <v>0.40757575757575759</v>
      </c>
      <c r="M134" s="8">
        <f t="shared" si="21"/>
        <v>-0.27421087318566101</v>
      </c>
      <c r="N134">
        <f t="shared" si="21"/>
        <v>-7.5804512331280757E-2</v>
      </c>
      <c r="O134">
        <f t="shared" si="21"/>
        <v>-0.21962714059592789</v>
      </c>
      <c r="P134">
        <f t="shared" si="20"/>
        <v>-0.30602852040547618</v>
      </c>
      <c r="Q134">
        <f t="shared" si="20"/>
        <v>8.7761042799782054E-3</v>
      </c>
      <c r="R134" s="9">
        <f t="shared" si="20"/>
        <v>-0.52662977389983401</v>
      </c>
      <c r="S134">
        <f t="shared" si="13"/>
        <v>11.814873957794646</v>
      </c>
      <c r="T134">
        <f t="shared" si="14"/>
        <v>3.2882317321521777</v>
      </c>
      <c r="U134">
        <f t="shared" si="15"/>
        <v>1.1869303059861356</v>
      </c>
      <c r="V134" s="8">
        <f t="shared" si="16"/>
        <v>1.1869303059861356</v>
      </c>
      <c r="W134">
        <f t="shared" si="17"/>
        <v>3</v>
      </c>
      <c r="X134" t="str">
        <f t="shared" si="18"/>
        <v>016-007</v>
      </c>
      <c r="Y134" t="str">
        <f t="shared" si="19"/>
        <v>016-008</v>
      </c>
    </row>
    <row r="135" spans="1:25" x14ac:dyDescent="0.35">
      <c r="A135">
        <v>125</v>
      </c>
      <c r="B135" t="s">
        <v>332</v>
      </c>
      <c r="C135">
        <v>7</v>
      </c>
      <c r="D135">
        <v>40</v>
      </c>
      <c r="E135" t="s">
        <v>129</v>
      </c>
      <c r="F135" t="s">
        <v>333</v>
      </c>
      <c r="G135">
        <v>218</v>
      </c>
      <c r="H135">
        <v>103</v>
      </c>
      <c r="I135">
        <v>6</v>
      </c>
      <c r="J135">
        <v>13</v>
      </c>
      <c r="K135">
        <v>859</v>
      </c>
      <c r="L135" s="7">
        <v>0.39580908032596041</v>
      </c>
      <c r="M135" s="8">
        <f t="shared" si="21"/>
        <v>-0.78345011163326972</v>
      </c>
      <c r="N135">
        <f t="shared" si="21"/>
        <v>-0.43649791862827902</v>
      </c>
      <c r="O135">
        <f t="shared" si="21"/>
        <v>-0.71970124533742519</v>
      </c>
      <c r="P135">
        <f t="shared" si="20"/>
        <v>-0.59702948152532309</v>
      </c>
      <c r="Q135">
        <f t="shared" si="20"/>
        <v>-0.66514178296184268</v>
      </c>
      <c r="R135" s="9">
        <f t="shared" si="20"/>
        <v>-0.61928495354533108</v>
      </c>
      <c r="S135">
        <f t="shared" si="13"/>
        <v>19.759775682247255</v>
      </c>
      <c r="T135">
        <f t="shared" si="14"/>
        <v>7.2109375818285342</v>
      </c>
      <c r="U135">
        <f t="shared" si="15"/>
        <v>0</v>
      </c>
      <c r="V135" s="8">
        <f t="shared" si="16"/>
        <v>0</v>
      </c>
      <c r="W135">
        <f t="shared" si="17"/>
        <v>3</v>
      </c>
      <c r="X135" t="str">
        <f t="shared" si="18"/>
        <v>016-008</v>
      </c>
      <c r="Y135" t="str">
        <f t="shared" si="19"/>
        <v>016-008</v>
      </c>
    </row>
    <row r="136" spans="1:25" x14ac:dyDescent="0.35">
      <c r="A136">
        <v>126</v>
      </c>
      <c r="B136" t="s">
        <v>332</v>
      </c>
      <c r="C136">
        <v>7</v>
      </c>
      <c r="D136">
        <v>40</v>
      </c>
      <c r="E136" t="s">
        <v>130</v>
      </c>
      <c r="F136" t="s">
        <v>333</v>
      </c>
      <c r="G136">
        <v>366</v>
      </c>
      <c r="H136">
        <v>89</v>
      </c>
      <c r="I136">
        <v>13</v>
      </c>
      <c r="J136">
        <v>28</v>
      </c>
      <c r="K136">
        <v>1360</v>
      </c>
      <c r="L136" s="7">
        <v>0.36470588235294116</v>
      </c>
      <c r="M136" s="8">
        <f t="shared" si="21"/>
        <v>-0.19920664426702095</v>
      </c>
      <c r="N136">
        <f t="shared" si="21"/>
        <v>-0.54170016213157024</v>
      </c>
      <c r="O136">
        <f t="shared" si="21"/>
        <v>-0.46966419296667655</v>
      </c>
      <c r="P136">
        <f t="shared" si="20"/>
        <v>2.6544006588634636E-2</v>
      </c>
      <c r="Q136">
        <f t="shared" si="20"/>
        <v>6.7250541350852039E-2</v>
      </c>
      <c r="R136" s="9">
        <f t="shared" si="20"/>
        <v>-0.86420306717755735</v>
      </c>
      <c r="S136">
        <f t="shared" si="13"/>
        <v>14.26283628014359</v>
      </c>
      <c r="T136">
        <f t="shared" si="14"/>
        <v>4.8113596533927243</v>
      </c>
      <c r="U136">
        <f t="shared" si="15"/>
        <v>1.400153762932443</v>
      </c>
      <c r="V136" s="8">
        <f t="shared" si="16"/>
        <v>1.400153762932443</v>
      </c>
      <c r="W136">
        <f t="shared" si="17"/>
        <v>3</v>
      </c>
      <c r="X136" t="str">
        <f t="shared" si="18"/>
        <v>016-009</v>
      </c>
      <c r="Y136" t="str">
        <f t="shared" si="19"/>
        <v>016-008</v>
      </c>
    </row>
    <row r="137" spans="1:25" x14ac:dyDescent="0.35">
      <c r="A137">
        <v>127</v>
      </c>
      <c r="B137" t="s">
        <v>332</v>
      </c>
      <c r="C137">
        <v>7</v>
      </c>
      <c r="D137">
        <v>40</v>
      </c>
      <c r="E137" t="s">
        <v>131</v>
      </c>
      <c r="F137" t="s">
        <v>333</v>
      </c>
      <c r="G137">
        <v>207</v>
      </c>
      <c r="H137">
        <v>63</v>
      </c>
      <c r="I137">
        <v>12</v>
      </c>
      <c r="J137">
        <v>19</v>
      </c>
      <c r="K137">
        <v>830</v>
      </c>
      <c r="L137" s="7">
        <v>0.36265060240963853</v>
      </c>
      <c r="M137" s="8">
        <f t="shared" si="21"/>
        <v>-0.82687361258616665</v>
      </c>
      <c r="N137">
        <f t="shared" si="21"/>
        <v>-0.737075757209111</v>
      </c>
      <c r="O137">
        <f t="shared" si="21"/>
        <v>-0.50538377187678352</v>
      </c>
      <c r="P137">
        <f t="shared" si="20"/>
        <v>-0.34760008627974004</v>
      </c>
      <c r="Q137">
        <f t="shared" si="20"/>
        <v>-0.7075357498382262</v>
      </c>
      <c r="R137" s="9">
        <f t="shared" si="20"/>
        <v>-0.88038710353087657</v>
      </c>
      <c r="S137">
        <f t="shared" si="13"/>
        <v>21.200426816887287</v>
      </c>
      <c r="T137">
        <f t="shared" si="14"/>
        <v>7.6525539221990684</v>
      </c>
      <c r="U137">
        <f t="shared" si="15"/>
        <v>0.2703512212786513</v>
      </c>
      <c r="V137" s="8">
        <f t="shared" si="16"/>
        <v>0.2703512212786513</v>
      </c>
      <c r="W137">
        <f t="shared" si="17"/>
        <v>3</v>
      </c>
      <c r="X137" t="str">
        <f t="shared" si="18"/>
        <v>016-010</v>
      </c>
      <c r="Y137" t="str">
        <f t="shared" si="19"/>
        <v>016-008</v>
      </c>
    </row>
    <row r="138" spans="1:25" x14ac:dyDescent="0.35">
      <c r="A138">
        <v>128</v>
      </c>
      <c r="B138" t="s">
        <v>332</v>
      </c>
      <c r="C138">
        <v>7</v>
      </c>
      <c r="D138">
        <v>40</v>
      </c>
      <c r="E138" t="s">
        <v>132</v>
      </c>
      <c r="F138" t="s">
        <v>333</v>
      </c>
      <c r="G138">
        <v>179</v>
      </c>
      <c r="H138">
        <v>50</v>
      </c>
      <c r="I138">
        <v>2</v>
      </c>
      <c r="J138">
        <v>16</v>
      </c>
      <c r="K138">
        <v>632</v>
      </c>
      <c r="L138" s="7">
        <v>0.39082278481012656</v>
      </c>
      <c r="M138" s="8">
        <f t="shared" si="21"/>
        <v>-0.93740616046626768</v>
      </c>
      <c r="N138">
        <f t="shared" si="21"/>
        <v>-0.83476355474788133</v>
      </c>
      <c r="O138">
        <f t="shared" si="21"/>
        <v>-0.86257956097785304</v>
      </c>
      <c r="P138">
        <f t="shared" si="20"/>
        <v>-0.47231478390253157</v>
      </c>
      <c r="Q138">
        <f t="shared" si="20"/>
        <v>-0.99698421333905174</v>
      </c>
      <c r="R138" s="9">
        <f t="shared" si="20"/>
        <v>-0.65854889331159649</v>
      </c>
      <c r="S138">
        <f t="shared" si="13"/>
        <v>24.11260220516608</v>
      </c>
      <c r="T138">
        <f t="shared" si="14"/>
        <v>9.3158085328496902</v>
      </c>
      <c r="U138">
        <f t="shared" si="15"/>
        <v>0.32994700633403179</v>
      </c>
      <c r="V138" s="8">
        <f t="shared" si="16"/>
        <v>0.32994700633403179</v>
      </c>
      <c r="W138">
        <f t="shared" si="17"/>
        <v>3</v>
      </c>
      <c r="X138" t="str">
        <f t="shared" si="18"/>
        <v>016-011</v>
      </c>
      <c r="Y138" t="str">
        <f t="shared" si="19"/>
        <v>016-008</v>
      </c>
    </row>
    <row r="139" spans="1:25" x14ac:dyDescent="0.35">
      <c r="A139">
        <v>129</v>
      </c>
      <c r="B139" t="s">
        <v>332</v>
      </c>
      <c r="C139">
        <v>7</v>
      </c>
      <c r="D139">
        <v>40</v>
      </c>
      <c r="E139" t="s">
        <v>133</v>
      </c>
      <c r="F139" t="s">
        <v>333</v>
      </c>
      <c r="G139">
        <v>473</v>
      </c>
      <c r="H139">
        <v>121</v>
      </c>
      <c r="I139">
        <v>9</v>
      </c>
      <c r="J139">
        <v>31</v>
      </c>
      <c r="K139">
        <v>1584</v>
      </c>
      <c r="L139" s="7">
        <v>0.40025252525252525</v>
      </c>
      <c r="M139" s="8">
        <f t="shared" si="21"/>
        <v>0.22318559227479406</v>
      </c>
      <c r="N139">
        <f t="shared" si="21"/>
        <v>-0.3012378912669047</v>
      </c>
      <c r="O139">
        <f t="shared" si="21"/>
        <v>-0.61254250860710435</v>
      </c>
      <c r="P139">
        <f t="shared" si="20"/>
        <v>0.1512587042114262</v>
      </c>
      <c r="Q139">
        <f t="shared" si="20"/>
        <v>0.39470738894774549</v>
      </c>
      <c r="R139" s="9">
        <f t="shared" si="20"/>
        <v>-0.58429562060320128</v>
      </c>
      <c r="S139">
        <f t="shared" si="13"/>
        <v>10.545842599567655</v>
      </c>
      <c r="T139">
        <f t="shared" si="14"/>
        <v>3.6885631608610439</v>
      </c>
      <c r="U139">
        <f t="shared" si="15"/>
        <v>2.7275334397722921</v>
      </c>
      <c r="V139" s="8">
        <f t="shared" si="16"/>
        <v>2.7275334397722921</v>
      </c>
      <c r="W139">
        <f t="shared" si="17"/>
        <v>3</v>
      </c>
      <c r="X139" t="str">
        <f t="shared" si="18"/>
        <v>016-012</v>
      </c>
      <c r="Y139" t="str">
        <f t="shared" si="19"/>
        <v>016-008</v>
      </c>
    </row>
    <row r="140" spans="1:25" x14ac:dyDescent="0.35">
      <c r="A140">
        <v>130</v>
      </c>
      <c r="B140" t="s">
        <v>332</v>
      </c>
      <c r="C140">
        <v>7</v>
      </c>
      <c r="D140">
        <v>41</v>
      </c>
      <c r="E140" t="s">
        <v>134</v>
      </c>
      <c r="F140" t="s">
        <v>333</v>
      </c>
      <c r="G140">
        <v>342</v>
      </c>
      <c r="H140">
        <v>219</v>
      </c>
      <c r="I140">
        <v>16</v>
      </c>
      <c r="J140">
        <v>28</v>
      </c>
      <c r="K140">
        <v>1617</v>
      </c>
      <c r="L140" s="7">
        <v>0.37414965986394561</v>
      </c>
      <c r="M140" s="8">
        <f t="shared" si="21"/>
        <v>-0.2939488281642505</v>
      </c>
      <c r="N140">
        <f t="shared" si="21"/>
        <v>0.43517781325613347</v>
      </c>
      <c r="O140">
        <f t="shared" si="21"/>
        <v>-0.36250545623635572</v>
      </c>
      <c r="P140">
        <f t="shared" si="20"/>
        <v>2.6544006588634636E-2</v>
      </c>
      <c r="Q140">
        <f t="shared" si="20"/>
        <v>0.44294879953121641</v>
      </c>
      <c r="R140" s="9">
        <f t="shared" si="20"/>
        <v>-0.78983926138613869</v>
      </c>
      <c r="S140">
        <f t="shared" ref="S140:S203" si="22">SUMXMY2($G$3:$L$3,$M140:$R140)</f>
        <v>10.026575399947522</v>
      </c>
      <c r="T140">
        <f t="shared" ref="T140:T203" si="23">SUMXMY2($G$4:$L$4,$M140:$R140)</f>
        <v>3.8803319581491733</v>
      </c>
      <c r="U140">
        <f t="shared" ref="U140:U203" si="24">SUMXMY2($G$5:$L$5,$M140:$R140)</f>
        <v>2.7728163258370513</v>
      </c>
      <c r="V140" s="8">
        <f t="shared" ref="V140:V203" si="25">MIN(S140:U140)</f>
        <v>2.7728163258370513</v>
      </c>
      <c r="W140">
        <f t="shared" ref="W140:W203" si="26">MATCH(V140,S140:U140,0)</f>
        <v>3</v>
      </c>
      <c r="X140" t="str">
        <f t="shared" ref="X140:X203" si="27">E140</f>
        <v>016-013</v>
      </c>
      <c r="Y140" t="str">
        <f t="shared" ref="Y140:Y203" si="28">VLOOKUP(W140,$D$3:$F$5,3)</f>
        <v>016-008</v>
      </c>
    </row>
    <row r="141" spans="1:25" x14ac:dyDescent="0.35">
      <c r="A141">
        <v>131</v>
      </c>
      <c r="B141" t="s">
        <v>332</v>
      </c>
      <c r="C141">
        <v>7</v>
      </c>
      <c r="D141">
        <v>41</v>
      </c>
      <c r="E141" t="s">
        <v>135</v>
      </c>
      <c r="F141" t="s">
        <v>333</v>
      </c>
      <c r="G141">
        <v>615</v>
      </c>
      <c r="H141">
        <v>549</v>
      </c>
      <c r="I141">
        <v>24</v>
      </c>
      <c r="J141">
        <v>72</v>
      </c>
      <c r="K141">
        <v>2783</v>
      </c>
      <c r="L141" s="7">
        <v>0.45274883219547252</v>
      </c>
      <c r="M141" s="8">
        <f t="shared" si="21"/>
        <v>0.78374351366673545</v>
      </c>
      <c r="N141">
        <f t="shared" si="21"/>
        <v>2.9149449815479969</v>
      </c>
      <c r="O141">
        <f t="shared" si="21"/>
        <v>-7.6748824955500089E-2</v>
      </c>
      <c r="P141">
        <f t="shared" si="20"/>
        <v>1.8556929050562443</v>
      </c>
      <c r="Q141">
        <f t="shared" si="20"/>
        <v>2.1474786401471886</v>
      </c>
      <c r="R141" s="9">
        <f t="shared" si="20"/>
        <v>-0.17092023456482139</v>
      </c>
      <c r="S141">
        <f t="shared" si="22"/>
        <v>6.4593730693335365</v>
      </c>
      <c r="T141">
        <f t="shared" si="23"/>
        <v>14.423156739819031</v>
      </c>
      <c r="U141">
        <f t="shared" si="24"/>
        <v>28.229364858552795</v>
      </c>
      <c r="V141" s="8">
        <f t="shared" si="25"/>
        <v>6.4593730693335365</v>
      </c>
      <c r="W141">
        <f t="shared" si="26"/>
        <v>1</v>
      </c>
      <c r="X141" t="str">
        <f t="shared" si="27"/>
        <v>016-014</v>
      </c>
      <c r="Y141" t="str">
        <f t="shared" si="28"/>
        <v>027-032</v>
      </c>
    </row>
    <row r="142" spans="1:25" x14ac:dyDescent="0.35">
      <c r="A142">
        <v>132</v>
      </c>
      <c r="B142" t="s">
        <v>332</v>
      </c>
      <c r="C142">
        <v>7</v>
      </c>
      <c r="D142" t="s">
        <v>334</v>
      </c>
      <c r="E142" t="s">
        <v>136</v>
      </c>
      <c r="F142" t="s">
        <v>333</v>
      </c>
      <c r="G142">
        <v>37</v>
      </c>
      <c r="H142">
        <v>17</v>
      </c>
      <c r="I142">
        <v>0</v>
      </c>
      <c r="J142">
        <v>14</v>
      </c>
      <c r="K142">
        <v>169</v>
      </c>
      <c r="L142" s="7">
        <v>0.40236686390532544</v>
      </c>
      <c r="M142" s="8">
        <f t="shared" si="21"/>
        <v>-1.4979640818582092</v>
      </c>
      <c r="N142">
        <f t="shared" si="21"/>
        <v>-1.0827402715770678</v>
      </c>
      <c r="O142">
        <f t="shared" si="21"/>
        <v>-0.93401871879806686</v>
      </c>
      <c r="P142">
        <f t="shared" si="20"/>
        <v>-0.55545791565105929</v>
      </c>
      <c r="Q142">
        <f t="shared" si="20"/>
        <v>-1.6738258224344162</v>
      </c>
      <c r="R142" s="9">
        <f t="shared" si="20"/>
        <v>-0.56764653407284738</v>
      </c>
      <c r="S142">
        <f t="shared" si="22"/>
        <v>32.504279936150525</v>
      </c>
      <c r="T142">
        <f t="shared" si="23"/>
        <v>13.976100787741419</v>
      </c>
      <c r="U142">
        <f t="shared" si="24"/>
        <v>1.9959295847635081</v>
      </c>
      <c r="V142" s="8">
        <f t="shared" si="25"/>
        <v>1.9959295847635081</v>
      </c>
      <c r="W142">
        <f t="shared" si="26"/>
        <v>3</v>
      </c>
      <c r="X142" t="str">
        <f t="shared" si="27"/>
        <v>017-001</v>
      </c>
      <c r="Y142" t="str">
        <f t="shared" si="28"/>
        <v>016-008</v>
      </c>
    </row>
    <row r="143" spans="1:25" x14ac:dyDescent="0.35">
      <c r="A143">
        <v>133</v>
      </c>
      <c r="B143" t="s">
        <v>332</v>
      </c>
      <c r="C143">
        <v>7</v>
      </c>
      <c r="D143">
        <v>40</v>
      </c>
      <c r="E143" t="s">
        <v>137</v>
      </c>
      <c r="F143" t="s">
        <v>333</v>
      </c>
      <c r="G143">
        <v>578</v>
      </c>
      <c r="H143">
        <v>251</v>
      </c>
      <c r="I143">
        <v>48</v>
      </c>
      <c r="J143">
        <v>45</v>
      </c>
      <c r="K143">
        <v>2447</v>
      </c>
      <c r="L143" s="7">
        <v>0.37678790355537395</v>
      </c>
      <c r="M143" s="8">
        <f t="shared" si="21"/>
        <v>0.63768264682517328</v>
      </c>
      <c r="N143">
        <f t="shared" si="21"/>
        <v>0.67564008412079901</v>
      </c>
      <c r="O143">
        <f t="shared" si="21"/>
        <v>0.78052106888706674</v>
      </c>
      <c r="P143">
        <f t="shared" si="20"/>
        <v>0.73326062645112011</v>
      </c>
      <c r="Q143">
        <f t="shared" si="20"/>
        <v>1.6562933687518484</v>
      </c>
      <c r="R143" s="9">
        <f t="shared" si="20"/>
        <v>-0.76906475232223914</v>
      </c>
      <c r="S143">
        <f t="shared" si="22"/>
        <v>4.3957788121280306</v>
      </c>
      <c r="T143">
        <f t="shared" si="23"/>
        <v>4.4678227921391072</v>
      </c>
      <c r="U143">
        <f t="shared" si="24"/>
        <v>12.6883031695331</v>
      </c>
      <c r="V143" s="8">
        <f t="shared" si="25"/>
        <v>4.3957788121280306</v>
      </c>
      <c r="W143">
        <f t="shared" si="26"/>
        <v>1</v>
      </c>
      <c r="X143" t="str">
        <f t="shared" si="27"/>
        <v>017-002</v>
      </c>
      <c r="Y143" t="str">
        <f t="shared" si="28"/>
        <v>027-032</v>
      </c>
    </row>
    <row r="144" spans="1:25" x14ac:dyDescent="0.35">
      <c r="A144">
        <v>134</v>
      </c>
      <c r="B144" t="s">
        <v>332</v>
      </c>
      <c r="C144">
        <v>7</v>
      </c>
      <c r="D144">
        <v>40</v>
      </c>
      <c r="E144" t="s">
        <v>138</v>
      </c>
      <c r="F144" t="s">
        <v>333</v>
      </c>
      <c r="G144">
        <v>199</v>
      </c>
      <c r="H144">
        <v>92</v>
      </c>
      <c r="I144">
        <v>1</v>
      </c>
      <c r="J144">
        <v>17</v>
      </c>
      <c r="K144">
        <v>939</v>
      </c>
      <c r="L144" s="7">
        <v>0.32907348242811502</v>
      </c>
      <c r="M144" s="8">
        <f t="shared" si="21"/>
        <v>-0.85845434055190983</v>
      </c>
      <c r="N144">
        <f t="shared" si="21"/>
        <v>-0.5191568242380078</v>
      </c>
      <c r="O144">
        <f t="shared" si="21"/>
        <v>-0.89829913988795995</v>
      </c>
      <c r="P144">
        <f t="shared" si="20"/>
        <v>-0.4307432180282677</v>
      </c>
      <c r="Q144">
        <f t="shared" si="20"/>
        <v>-0.54819290882009508</v>
      </c>
      <c r="R144" s="9">
        <f t="shared" si="20"/>
        <v>-1.1447857963666213</v>
      </c>
      <c r="S144">
        <f t="shared" si="22"/>
        <v>21.951689975192036</v>
      </c>
      <c r="T144">
        <f t="shared" si="23"/>
        <v>9.1804107074017907</v>
      </c>
      <c r="U144">
        <f t="shared" si="24"/>
        <v>0.36183463336688249</v>
      </c>
      <c r="V144" s="8">
        <f t="shared" si="25"/>
        <v>0.36183463336688249</v>
      </c>
      <c r="W144">
        <f t="shared" si="26"/>
        <v>3</v>
      </c>
      <c r="X144" t="str">
        <f t="shared" si="27"/>
        <v>018-001</v>
      </c>
      <c r="Y144" t="str">
        <f t="shared" si="28"/>
        <v>016-008</v>
      </c>
    </row>
    <row r="145" spans="1:25" x14ac:dyDescent="0.35">
      <c r="A145">
        <v>135</v>
      </c>
      <c r="B145" t="s">
        <v>332</v>
      </c>
      <c r="C145">
        <v>7</v>
      </c>
      <c r="D145">
        <v>40</v>
      </c>
      <c r="E145" t="s">
        <v>139</v>
      </c>
      <c r="F145" t="s">
        <v>333</v>
      </c>
      <c r="G145">
        <v>381</v>
      </c>
      <c r="H145">
        <v>192</v>
      </c>
      <c r="I145">
        <v>35</v>
      </c>
      <c r="J145">
        <v>69</v>
      </c>
      <c r="K145">
        <v>1669</v>
      </c>
      <c r="L145" s="7">
        <v>0.40563211503894547</v>
      </c>
      <c r="M145" s="8">
        <f t="shared" si="21"/>
        <v>-0.13999277933125248</v>
      </c>
      <c r="N145">
        <f t="shared" si="21"/>
        <v>0.23228777221407196</v>
      </c>
      <c r="O145">
        <f t="shared" si="21"/>
        <v>0.31616654305567637</v>
      </c>
      <c r="P145">
        <f t="shared" si="20"/>
        <v>1.7309782074334528</v>
      </c>
      <c r="Q145">
        <f t="shared" si="20"/>
        <v>0.51896556772335245</v>
      </c>
      <c r="R145" s="9">
        <f t="shared" si="20"/>
        <v>-0.54193473592027697</v>
      </c>
      <c r="S145">
        <f t="shared" si="22"/>
        <v>9.4170887906832412</v>
      </c>
      <c r="T145">
        <f t="shared" si="23"/>
        <v>3.8391782327683464</v>
      </c>
      <c r="U145">
        <f t="shared" si="24"/>
        <v>8.7620467877636603</v>
      </c>
      <c r="V145" s="8">
        <f t="shared" si="25"/>
        <v>3.8391782327683464</v>
      </c>
      <c r="W145">
        <f t="shared" si="26"/>
        <v>2</v>
      </c>
      <c r="X145" t="str">
        <f t="shared" si="27"/>
        <v>018-002</v>
      </c>
      <c r="Y145" t="str">
        <f t="shared" si="28"/>
        <v>021-002</v>
      </c>
    </row>
    <row r="146" spans="1:25" x14ac:dyDescent="0.35">
      <c r="A146">
        <v>136</v>
      </c>
      <c r="B146" t="s">
        <v>332</v>
      </c>
      <c r="C146">
        <v>7</v>
      </c>
      <c r="D146" t="s">
        <v>334</v>
      </c>
      <c r="E146" t="s">
        <v>140</v>
      </c>
      <c r="F146" t="s">
        <v>333</v>
      </c>
      <c r="G146">
        <v>344</v>
      </c>
      <c r="H146">
        <v>80</v>
      </c>
      <c r="I146">
        <v>5</v>
      </c>
      <c r="J146">
        <v>37</v>
      </c>
      <c r="K146">
        <v>1180</v>
      </c>
      <c r="L146" s="7">
        <v>0.39491525423728813</v>
      </c>
      <c r="M146" s="8">
        <f t="shared" si="21"/>
        <v>-0.2860536461728147</v>
      </c>
      <c r="N146">
        <f t="shared" si="21"/>
        <v>-0.60933017581225735</v>
      </c>
      <c r="O146">
        <f t="shared" si="21"/>
        <v>-0.7554208242475321</v>
      </c>
      <c r="P146">
        <f t="shared" si="20"/>
        <v>0.40068809945700928</v>
      </c>
      <c r="Q146">
        <f t="shared" si="20"/>
        <v>-0.19588442546808021</v>
      </c>
      <c r="R146" s="9">
        <f t="shared" si="20"/>
        <v>-0.62632327159040102</v>
      </c>
      <c r="S146">
        <f t="shared" si="22"/>
        <v>15.528868844784466</v>
      </c>
      <c r="T146">
        <f t="shared" si="23"/>
        <v>5.1659335614221362</v>
      </c>
      <c r="U146">
        <f t="shared" si="24"/>
        <v>1.4942424981775473</v>
      </c>
      <c r="V146" s="8">
        <f t="shared" si="25"/>
        <v>1.4942424981775473</v>
      </c>
      <c r="W146">
        <f t="shared" si="26"/>
        <v>3</v>
      </c>
      <c r="X146" t="str">
        <f t="shared" si="27"/>
        <v>019-001</v>
      </c>
      <c r="Y146" t="str">
        <f t="shared" si="28"/>
        <v>016-008</v>
      </c>
    </row>
    <row r="147" spans="1:25" x14ac:dyDescent="0.35">
      <c r="A147">
        <v>137</v>
      </c>
      <c r="B147" t="s">
        <v>332</v>
      </c>
      <c r="C147">
        <v>7</v>
      </c>
      <c r="D147">
        <v>40</v>
      </c>
      <c r="E147" t="s">
        <v>141</v>
      </c>
      <c r="F147" t="s">
        <v>333</v>
      </c>
      <c r="G147">
        <v>364</v>
      </c>
      <c r="H147">
        <v>123</v>
      </c>
      <c r="I147">
        <v>8</v>
      </c>
      <c r="J147">
        <v>23</v>
      </c>
      <c r="K147">
        <v>1753</v>
      </c>
      <c r="L147" s="7">
        <v>0.29549343981745579</v>
      </c>
      <c r="M147" s="8">
        <f t="shared" si="21"/>
        <v>-0.20710182625845674</v>
      </c>
      <c r="N147">
        <f t="shared" si="21"/>
        <v>-0.28620899933786309</v>
      </c>
      <c r="O147">
        <f t="shared" si="21"/>
        <v>-0.64826208751721126</v>
      </c>
      <c r="P147">
        <f t="shared" si="20"/>
        <v>-0.18131382278268462</v>
      </c>
      <c r="Q147">
        <f t="shared" si="20"/>
        <v>0.6417618855721875</v>
      </c>
      <c r="R147" s="9">
        <f t="shared" si="20"/>
        <v>-1.4092075030678655</v>
      </c>
      <c r="S147">
        <f t="shared" si="22"/>
        <v>14.803825601901469</v>
      </c>
      <c r="T147">
        <f t="shared" si="23"/>
        <v>7.2200760633787846</v>
      </c>
      <c r="U147">
        <f t="shared" si="24"/>
        <v>2.8646620005817418</v>
      </c>
      <c r="V147" s="8">
        <f t="shared" si="25"/>
        <v>2.8646620005817418</v>
      </c>
      <c r="W147">
        <f t="shared" si="26"/>
        <v>3</v>
      </c>
      <c r="X147" t="str">
        <f t="shared" si="27"/>
        <v>019-002</v>
      </c>
      <c r="Y147" t="str">
        <f t="shared" si="28"/>
        <v>016-008</v>
      </c>
    </row>
    <row r="148" spans="1:25" x14ac:dyDescent="0.35">
      <c r="A148">
        <v>138</v>
      </c>
      <c r="B148" t="s">
        <v>332</v>
      </c>
      <c r="C148">
        <v>7</v>
      </c>
      <c r="D148" t="s">
        <v>334</v>
      </c>
      <c r="E148" t="s">
        <v>142</v>
      </c>
      <c r="F148" t="s">
        <v>333</v>
      </c>
      <c r="G148">
        <v>46</v>
      </c>
      <c r="H148">
        <v>7</v>
      </c>
      <c r="I148">
        <v>4</v>
      </c>
      <c r="J148">
        <v>29</v>
      </c>
      <c r="K148">
        <v>172</v>
      </c>
      <c r="L148" s="7">
        <v>0.5</v>
      </c>
      <c r="M148" s="8">
        <f t="shared" si="21"/>
        <v>-1.4624357628967481</v>
      </c>
      <c r="N148">
        <f t="shared" si="21"/>
        <v>-1.1578847312222755</v>
      </c>
      <c r="O148">
        <f t="shared" si="21"/>
        <v>-0.79114040315763912</v>
      </c>
      <c r="P148">
        <f t="shared" si="20"/>
        <v>6.8115572462898483E-2</v>
      </c>
      <c r="Q148">
        <f t="shared" si="20"/>
        <v>-1.6694402396541008</v>
      </c>
      <c r="R148" s="9">
        <f t="shared" si="20"/>
        <v>0.20115298104610929</v>
      </c>
      <c r="S148">
        <f t="shared" si="22"/>
        <v>29.850999861624469</v>
      </c>
      <c r="T148">
        <f t="shared" si="23"/>
        <v>11.576975162107068</v>
      </c>
      <c r="U148">
        <f t="shared" si="24"/>
        <v>3.1106757387523913</v>
      </c>
      <c r="V148" s="8">
        <f t="shared" si="25"/>
        <v>3.1106757387523913</v>
      </c>
      <c r="W148">
        <f t="shared" si="26"/>
        <v>3</v>
      </c>
      <c r="X148" t="str">
        <f t="shared" si="27"/>
        <v>019-003</v>
      </c>
      <c r="Y148" t="str">
        <f t="shared" si="28"/>
        <v>016-008</v>
      </c>
    </row>
    <row r="149" spans="1:25" x14ac:dyDescent="0.35">
      <c r="A149">
        <v>139</v>
      </c>
      <c r="B149" t="s">
        <v>332</v>
      </c>
      <c r="C149">
        <v>7</v>
      </c>
      <c r="D149" t="s">
        <v>334</v>
      </c>
      <c r="E149" t="s">
        <v>143</v>
      </c>
      <c r="F149" t="s">
        <v>333</v>
      </c>
      <c r="G149">
        <v>373</v>
      </c>
      <c r="H149">
        <v>105</v>
      </c>
      <c r="I149">
        <v>5</v>
      </c>
      <c r="J149">
        <v>32</v>
      </c>
      <c r="K149">
        <v>1421</v>
      </c>
      <c r="L149" s="7">
        <v>0.36242083040112599</v>
      </c>
      <c r="M149" s="8">
        <f t="shared" si="21"/>
        <v>-0.17157350729699566</v>
      </c>
      <c r="N149">
        <f t="shared" si="21"/>
        <v>-0.42146902669923747</v>
      </c>
      <c r="O149">
        <f t="shared" si="21"/>
        <v>-0.7554208242475321</v>
      </c>
      <c r="P149">
        <f t="shared" si="20"/>
        <v>0.19283027008569004</v>
      </c>
      <c r="Q149">
        <f t="shared" si="20"/>
        <v>0.15642405788393463</v>
      </c>
      <c r="R149" s="9">
        <f t="shared" si="20"/>
        <v>-0.88219641352334732</v>
      </c>
      <c r="S149">
        <f t="shared" si="22"/>
        <v>14.135174637041681</v>
      </c>
      <c r="T149">
        <f t="shared" si="23"/>
        <v>5.3080040731242386</v>
      </c>
      <c r="U149">
        <f t="shared" si="24"/>
        <v>1.7438660286916319</v>
      </c>
      <c r="V149" s="8">
        <f t="shared" si="25"/>
        <v>1.7438660286916319</v>
      </c>
      <c r="W149">
        <f t="shared" si="26"/>
        <v>3</v>
      </c>
      <c r="X149" t="str">
        <f t="shared" si="27"/>
        <v>020-001</v>
      </c>
      <c r="Y149" t="str">
        <f t="shared" si="28"/>
        <v>016-008</v>
      </c>
    </row>
    <row r="150" spans="1:25" x14ac:dyDescent="0.35">
      <c r="A150">
        <v>140</v>
      </c>
      <c r="B150" t="s">
        <v>332</v>
      </c>
      <c r="C150">
        <v>7</v>
      </c>
      <c r="D150" t="s">
        <v>334</v>
      </c>
      <c r="E150" t="s">
        <v>144</v>
      </c>
      <c r="F150" t="s">
        <v>333</v>
      </c>
      <c r="G150">
        <v>131</v>
      </c>
      <c r="H150">
        <v>54</v>
      </c>
      <c r="I150">
        <v>3</v>
      </c>
      <c r="J150">
        <v>1</v>
      </c>
      <c r="K150">
        <v>671</v>
      </c>
      <c r="L150" s="7">
        <v>0.28166915052160951</v>
      </c>
      <c r="M150" s="8">
        <f t="shared" si="21"/>
        <v>-1.1268905282607269</v>
      </c>
      <c r="N150">
        <f t="shared" si="21"/>
        <v>-0.80470577088979811</v>
      </c>
      <c r="O150">
        <f t="shared" si="21"/>
        <v>-0.82685998206774602</v>
      </c>
      <c r="P150">
        <f t="shared" si="20"/>
        <v>-1.0958882720164893</v>
      </c>
      <c r="Q150">
        <f t="shared" si="20"/>
        <v>-0.93997163719494969</v>
      </c>
      <c r="R150" s="9">
        <f t="shared" si="20"/>
        <v>-1.5180650829084308</v>
      </c>
      <c r="S150">
        <f t="shared" si="22"/>
        <v>29.360553572315741</v>
      </c>
      <c r="T150">
        <f t="shared" si="23"/>
        <v>13.942737226705489</v>
      </c>
      <c r="U150">
        <f t="shared" si="24"/>
        <v>1.3972085996639705</v>
      </c>
      <c r="V150" s="8">
        <f t="shared" si="25"/>
        <v>1.3972085996639705</v>
      </c>
      <c r="W150">
        <f t="shared" si="26"/>
        <v>3</v>
      </c>
      <c r="X150" t="str">
        <f t="shared" si="27"/>
        <v>020-002</v>
      </c>
      <c r="Y150" t="str">
        <f t="shared" si="28"/>
        <v>016-008</v>
      </c>
    </row>
    <row r="151" spans="1:25" x14ac:dyDescent="0.35">
      <c r="A151">
        <v>141</v>
      </c>
      <c r="B151" t="s">
        <v>332</v>
      </c>
      <c r="C151">
        <v>7</v>
      </c>
      <c r="D151" t="s">
        <v>334</v>
      </c>
      <c r="E151" t="s">
        <v>145</v>
      </c>
      <c r="F151" t="s">
        <v>333</v>
      </c>
      <c r="G151">
        <v>261</v>
      </c>
      <c r="H151">
        <v>154</v>
      </c>
      <c r="I151">
        <v>17</v>
      </c>
      <c r="J151">
        <v>7</v>
      </c>
      <c r="K151">
        <v>1669</v>
      </c>
      <c r="L151" s="7">
        <v>0.26303175554224084</v>
      </c>
      <c r="M151" s="8">
        <f t="shared" si="21"/>
        <v>-0.61370369881740017</v>
      </c>
      <c r="N151">
        <f t="shared" si="21"/>
        <v>-5.3261174437718363E-2</v>
      </c>
      <c r="O151">
        <f t="shared" si="21"/>
        <v>-0.32678587732624875</v>
      </c>
      <c r="P151">
        <f t="shared" si="20"/>
        <v>-0.84645887677090625</v>
      </c>
      <c r="Q151">
        <f t="shared" si="20"/>
        <v>0.51896556772335245</v>
      </c>
      <c r="R151" s="9">
        <f t="shared" si="20"/>
        <v>-1.6648228415583719</v>
      </c>
      <c r="S151">
        <f t="shared" si="22"/>
        <v>17.584989859522729</v>
      </c>
      <c r="T151">
        <f t="shared" si="23"/>
        <v>9.0908758351744119</v>
      </c>
      <c r="U151">
        <f t="shared" si="24"/>
        <v>2.8875414496110539</v>
      </c>
      <c r="V151" s="8">
        <f t="shared" si="25"/>
        <v>2.8875414496110539</v>
      </c>
      <c r="W151">
        <f t="shared" si="26"/>
        <v>3</v>
      </c>
      <c r="X151" t="str">
        <f t="shared" si="27"/>
        <v>020-003</v>
      </c>
      <c r="Y151" t="str">
        <f t="shared" si="28"/>
        <v>016-008</v>
      </c>
    </row>
    <row r="152" spans="1:25" x14ac:dyDescent="0.35">
      <c r="A152">
        <v>142</v>
      </c>
      <c r="B152" t="s">
        <v>332</v>
      </c>
      <c r="C152">
        <v>7</v>
      </c>
      <c r="D152" t="s">
        <v>334</v>
      </c>
      <c r="E152" t="s">
        <v>146</v>
      </c>
      <c r="F152" t="s">
        <v>333</v>
      </c>
      <c r="G152">
        <v>69</v>
      </c>
      <c r="H152">
        <v>10</v>
      </c>
      <c r="I152">
        <v>2</v>
      </c>
      <c r="J152">
        <v>7</v>
      </c>
      <c r="K152">
        <v>216</v>
      </c>
      <c r="L152" s="7">
        <v>0.40740740740740738</v>
      </c>
      <c r="M152" s="8">
        <f t="shared" si="21"/>
        <v>-1.3716411699952364</v>
      </c>
      <c r="N152">
        <f t="shared" si="21"/>
        <v>-1.1353413933287133</v>
      </c>
      <c r="O152">
        <f t="shared" si="21"/>
        <v>-0.86257956097785304</v>
      </c>
      <c r="P152">
        <f t="shared" si="20"/>
        <v>-0.84645887677090625</v>
      </c>
      <c r="Q152">
        <f t="shared" si="20"/>
        <v>-1.6051183588761395</v>
      </c>
      <c r="R152" s="9">
        <f t="shared" si="20"/>
        <v>-0.52795542554818764</v>
      </c>
      <c r="S152">
        <f t="shared" si="22"/>
        <v>31.935642866924518</v>
      </c>
      <c r="T152">
        <f t="shared" si="23"/>
        <v>13.696058748913059</v>
      </c>
      <c r="U152">
        <f t="shared" si="24"/>
        <v>1.8088772055129168</v>
      </c>
      <c r="V152" s="8">
        <f t="shared" si="25"/>
        <v>1.8088772055129168</v>
      </c>
      <c r="W152">
        <f t="shared" si="26"/>
        <v>3</v>
      </c>
      <c r="X152" t="str">
        <f t="shared" si="27"/>
        <v>020-004</v>
      </c>
      <c r="Y152" t="str">
        <f t="shared" si="28"/>
        <v>016-008</v>
      </c>
    </row>
    <row r="153" spans="1:25" x14ac:dyDescent="0.35">
      <c r="A153">
        <v>143</v>
      </c>
      <c r="B153" t="s">
        <v>332</v>
      </c>
      <c r="C153">
        <v>7</v>
      </c>
      <c r="D153" t="s">
        <v>334</v>
      </c>
      <c r="E153" t="s">
        <v>147</v>
      </c>
      <c r="F153" t="s">
        <v>333</v>
      </c>
      <c r="G153">
        <v>245</v>
      </c>
      <c r="H153">
        <v>101</v>
      </c>
      <c r="I153">
        <v>6</v>
      </c>
      <c r="J153">
        <v>14</v>
      </c>
      <c r="K153">
        <v>962</v>
      </c>
      <c r="L153" s="7">
        <v>0.38045738045738048</v>
      </c>
      <c r="M153" s="8">
        <f t="shared" si="21"/>
        <v>-0.67686515474888653</v>
      </c>
      <c r="N153">
        <f t="shared" si="21"/>
        <v>-0.45152681055732063</v>
      </c>
      <c r="O153">
        <f t="shared" si="21"/>
        <v>-0.71970124533742519</v>
      </c>
      <c r="P153">
        <f t="shared" si="20"/>
        <v>-0.55545791565105929</v>
      </c>
      <c r="Q153">
        <f t="shared" si="20"/>
        <v>-0.51457010750434262</v>
      </c>
      <c r="R153" s="9">
        <f t="shared" si="20"/>
        <v>-0.74016993058602831</v>
      </c>
      <c r="S153">
        <f t="shared" si="22"/>
        <v>18.963912281094572</v>
      </c>
      <c r="T153">
        <f t="shared" si="23"/>
        <v>6.9928029524301216</v>
      </c>
      <c r="U153">
        <f t="shared" si="24"/>
        <v>5.0599422840107516E-2</v>
      </c>
      <c r="V153" s="8">
        <f t="shared" si="25"/>
        <v>5.0599422840107516E-2</v>
      </c>
      <c r="W153">
        <f t="shared" si="26"/>
        <v>3</v>
      </c>
      <c r="X153" t="str">
        <f t="shared" si="27"/>
        <v>020-005</v>
      </c>
      <c r="Y153" t="str">
        <f t="shared" si="28"/>
        <v>016-008</v>
      </c>
    </row>
    <row r="154" spans="1:25" x14ac:dyDescent="0.35">
      <c r="A154">
        <v>144</v>
      </c>
      <c r="B154" t="s">
        <v>332</v>
      </c>
      <c r="C154">
        <v>7</v>
      </c>
      <c r="D154">
        <v>41</v>
      </c>
      <c r="E154" t="s">
        <v>148</v>
      </c>
      <c r="F154" t="s">
        <v>333</v>
      </c>
      <c r="G154">
        <v>655</v>
      </c>
      <c r="H154">
        <v>467</v>
      </c>
      <c r="I154">
        <v>41</v>
      </c>
      <c r="J154">
        <v>68</v>
      </c>
      <c r="K154">
        <v>2903</v>
      </c>
      <c r="L154" s="7">
        <v>0.42404409231829143</v>
      </c>
      <c r="M154" s="8">
        <f t="shared" si="21"/>
        <v>0.94164715349545136</v>
      </c>
      <c r="N154">
        <f t="shared" si="21"/>
        <v>2.2987604124572916</v>
      </c>
      <c r="O154">
        <f t="shared" si="21"/>
        <v>0.53048401651631805</v>
      </c>
      <c r="P154">
        <f t="shared" si="20"/>
        <v>1.6894066415591888</v>
      </c>
      <c r="Q154">
        <f t="shared" si="20"/>
        <v>2.3229019513598099</v>
      </c>
      <c r="R154" s="9">
        <f t="shared" si="20"/>
        <v>-0.39695199982321827</v>
      </c>
      <c r="S154">
        <f t="shared" si="22"/>
        <v>4.671463500861897</v>
      </c>
      <c r="T154">
        <f t="shared" si="23"/>
        <v>11.769708274277342</v>
      </c>
      <c r="U154">
        <f t="shared" si="24"/>
        <v>26.226189346359345</v>
      </c>
      <c r="V154" s="8">
        <f t="shared" si="25"/>
        <v>4.671463500861897</v>
      </c>
      <c r="W154">
        <f t="shared" si="26"/>
        <v>1</v>
      </c>
      <c r="X154" t="str">
        <f t="shared" si="27"/>
        <v>020-006</v>
      </c>
      <c r="Y154" t="str">
        <f t="shared" si="28"/>
        <v>027-032</v>
      </c>
    </row>
    <row r="155" spans="1:25" x14ac:dyDescent="0.35">
      <c r="A155">
        <v>145</v>
      </c>
      <c r="B155" t="s">
        <v>332</v>
      </c>
      <c r="C155">
        <v>7</v>
      </c>
      <c r="D155">
        <v>41</v>
      </c>
      <c r="E155" t="s">
        <v>149</v>
      </c>
      <c r="F155" t="s">
        <v>333</v>
      </c>
      <c r="G155">
        <v>497</v>
      </c>
      <c r="H155">
        <v>288</v>
      </c>
      <c r="I155">
        <v>27</v>
      </c>
      <c r="J155">
        <v>25</v>
      </c>
      <c r="K155">
        <v>1941</v>
      </c>
      <c r="L155" s="7">
        <v>0.43122102009273572</v>
      </c>
      <c r="M155" s="8">
        <f t="shared" si="21"/>
        <v>0.31792777617202361</v>
      </c>
      <c r="N155">
        <f t="shared" si="21"/>
        <v>0.95367458480806855</v>
      </c>
      <c r="O155">
        <f t="shared" si="21"/>
        <v>3.0409911774820764E-2</v>
      </c>
      <c r="P155">
        <f t="shared" si="20"/>
        <v>-9.8170691034156918E-2</v>
      </c>
      <c r="Q155">
        <f t="shared" si="20"/>
        <v>0.91659173980529451</v>
      </c>
      <c r="R155" s="9">
        <f t="shared" si="20"/>
        <v>-0.34043820938545011</v>
      </c>
      <c r="S155">
        <f t="shared" si="22"/>
        <v>4.572789476107193</v>
      </c>
      <c r="T155">
        <f t="shared" si="23"/>
        <v>2.6128440002887046</v>
      </c>
      <c r="U155">
        <f t="shared" si="24"/>
        <v>6.5367761257054164</v>
      </c>
      <c r="V155" s="8">
        <f t="shared" si="25"/>
        <v>2.6128440002887046</v>
      </c>
      <c r="W155">
        <f t="shared" si="26"/>
        <v>2</v>
      </c>
      <c r="X155" t="str">
        <f t="shared" si="27"/>
        <v>020-007</v>
      </c>
      <c r="Y155" t="str">
        <f t="shared" si="28"/>
        <v>021-002</v>
      </c>
    </row>
    <row r="156" spans="1:25" x14ac:dyDescent="0.35">
      <c r="A156">
        <v>146</v>
      </c>
      <c r="B156" t="s">
        <v>332</v>
      </c>
      <c r="C156">
        <v>7</v>
      </c>
      <c r="D156" t="s">
        <v>334</v>
      </c>
      <c r="E156" t="s">
        <v>150</v>
      </c>
      <c r="F156" t="s">
        <v>333</v>
      </c>
      <c r="G156">
        <v>142</v>
      </c>
      <c r="H156">
        <v>78</v>
      </c>
      <c r="I156">
        <v>2</v>
      </c>
      <c r="J156">
        <v>3</v>
      </c>
      <c r="K156">
        <v>623</v>
      </c>
      <c r="L156" s="7">
        <v>0.3611556982343499</v>
      </c>
      <c r="M156" s="8">
        <f t="shared" si="21"/>
        <v>-1.08346702730783</v>
      </c>
      <c r="N156">
        <f t="shared" si="21"/>
        <v>-0.62435906774129901</v>
      </c>
      <c r="O156">
        <f t="shared" si="21"/>
        <v>-0.86257956097785304</v>
      </c>
      <c r="P156">
        <f t="shared" si="20"/>
        <v>-1.0127451402679617</v>
      </c>
      <c r="Q156">
        <f t="shared" si="20"/>
        <v>-1.0101409616799983</v>
      </c>
      <c r="R156" s="9">
        <f t="shared" si="20"/>
        <v>-0.89215853330443984</v>
      </c>
      <c r="S156">
        <f t="shared" si="22"/>
        <v>26.018888670062424</v>
      </c>
      <c r="T156">
        <f t="shared" si="23"/>
        <v>11.189781969345638</v>
      </c>
      <c r="U156">
        <f t="shared" si="24"/>
        <v>0.51202010688776478</v>
      </c>
      <c r="V156" s="8">
        <f t="shared" si="25"/>
        <v>0.51202010688776478</v>
      </c>
      <c r="W156">
        <f t="shared" si="26"/>
        <v>3</v>
      </c>
      <c r="X156" t="str">
        <f t="shared" si="27"/>
        <v>020-008</v>
      </c>
      <c r="Y156" t="str">
        <f t="shared" si="28"/>
        <v>016-008</v>
      </c>
    </row>
    <row r="157" spans="1:25" x14ac:dyDescent="0.35">
      <c r="A157">
        <v>147</v>
      </c>
      <c r="B157" t="s">
        <v>332</v>
      </c>
      <c r="C157">
        <v>7</v>
      </c>
      <c r="D157" t="s">
        <v>334</v>
      </c>
      <c r="E157" t="s">
        <v>151</v>
      </c>
      <c r="F157" t="s">
        <v>333</v>
      </c>
      <c r="G157">
        <v>152</v>
      </c>
      <c r="H157">
        <v>22</v>
      </c>
      <c r="I157">
        <v>5</v>
      </c>
      <c r="J157">
        <v>15</v>
      </c>
      <c r="K157">
        <v>602</v>
      </c>
      <c r="L157" s="7">
        <v>0.32225913621262459</v>
      </c>
      <c r="M157" s="8">
        <f t="shared" si="21"/>
        <v>-1.0439911173506509</v>
      </c>
      <c r="N157">
        <f t="shared" si="21"/>
        <v>-1.0451680417544638</v>
      </c>
      <c r="O157">
        <f t="shared" si="21"/>
        <v>-0.7554208242475321</v>
      </c>
      <c r="P157">
        <f t="shared" si="20"/>
        <v>-0.51388634977679548</v>
      </c>
      <c r="Q157">
        <f t="shared" si="20"/>
        <v>-1.0408400411422072</v>
      </c>
      <c r="R157" s="9">
        <f t="shared" si="20"/>
        <v>-1.1984444851671288</v>
      </c>
      <c r="S157">
        <f t="shared" si="22"/>
        <v>27.534384371599558</v>
      </c>
      <c r="T157">
        <f t="shared" si="23"/>
        <v>11.667326246407246</v>
      </c>
      <c r="U157">
        <f t="shared" si="24"/>
        <v>0.92312454738927774</v>
      </c>
      <c r="V157" s="8">
        <f t="shared" si="25"/>
        <v>0.92312454738927774</v>
      </c>
      <c r="W157">
        <f t="shared" si="26"/>
        <v>3</v>
      </c>
      <c r="X157" t="str">
        <f t="shared" si="27"/>
        <v>020-009</v>
      </c>
      <c r="Y157" t="str">
        <f t="shared" si="28"/>
        <v>016-008</v>
      </c>
    </row>
    <row r="158" spans="1:25" x14ac:dyDescent="0.35">
      <c r="A158">
        <v>148</v>
      </c>
      <c r="B158" t="s">
        <v>332</v>
      </c>
      <c r="C158">
        <v>7</v>
      </c>
      <c r="D158">
        <v>40</v>
      </c>
      <c r="E158" t="s">
        <v>152</v>
      </c>
      <c r="F158" t="s">
        <v>333</v>
      </c>
      <c r="G158">
        <v>59</v>
      </c>
      <c r="H158">
        <v>20</v>
      </c>
      <c r="I158">
        <v>4</v>
      </c>
      <c r="J158">
        <v>8</v>
      </c>
      <c r="K158">
        <v>462</v>
      </c>
      <c r="L158" s="7">
        <v>0.19696969696969696</v>
      </c>
      <c r="M158" s="8">
        <f t="shared" si="21"/>
        <v>-1.4111170799524153</v>
      </c>
      <c r="N158">
        <f t="shared" si="21"/>
        <v>-1.0601969336835053</v>
      </c>
      <c r="O158">
        <f t="shared" si="21"/>
        <v>-0.79114040315763912</v>
      </c>
      <c r="P158">
        <f t="shared" si="20"/>
        <v>-0.80488731089664234</v>
      </c>
      <c r="Q158">
        <f t="shared" si="20"/>
        <v>-1.2455005708902656</v>
      </c>
      <c r="R158" s="9">
        <f t="shared" si="20"/>
        <v>-2.1850199859897708</v>
      </c>
      <c r="S158">
        <f t="shared" si="22"/>
        <v>36.398301345808058</v>
      </c>
      <c r="T158">
        <f t="shared" si="23"/>
        <v>18.749292805263217</v>
      </c>
      <c r="U158">
        <f t="shared" si="24"/>
        <v>3.619617229550363</v>
      </c>
      <c r="V158" s="8">
        <f t="shared" si="25"/>
        <v>3.619617229550363</v>
      </c>
      <c r="W158">
        <f t="shared" si="26"/>
        <v>3</v>
      </c>
      <c r="X158" t="str">
        <f t="shared" si="27"/>
        <v>020-010</v>
      </c>
      <c r="Y158" t="str">
        <f t="shared" si="28"/>
        <v>016-008</v>
      </c>
    </row>
    <row r="159" spans="1:25" x14ac:dyDescent="0.35">
      <c r="A159">
        <v>149</v>
      </c>
      <c r="B159" t="s">
        <v>332</v>
      </c>
      <c r="C159">
        <v>7</v>
      </c>
      <c r="D159">
        <v>40</v>
      </c>
      <c r="E159" t="s">
        <v>153</v>
      </c>
      <c r="F159" t="s">
        <v>333</v>
      </c>
      <c r="G159">
        <v>247</v>
      </c>
      <c r="H159">
        <v>30</v>
      </c>
      <c r="I159">
        <v>7</v>
      </c>
      <c r="J159">
        <v>46</v>
      </c>
      <c r="K159">
        <v>1393</v>
      </c>
      <c r="L159" s="7">
        <v>0.23689877961234745</v>
      </c>
      <c r="M159" s="8">
        <f t="shared" si="21"/>
        <v>-0.66896997275745074</v>
      </c>
      <c r="N159">
        <f t="shared" si="21"/>
        <v>-0.98505247403829732</v>
      </c>
      <c r="O159">
        <f t="shared" si="21"/>
        <v>-0.68398166642731828</v>
      </c>
      <c r="P159">
        <f t="shared" si="20"/>
        <v>0.77483219232538392</v>
      </c>
      <c r="Q159">
        <f t="shared" si="20"/>
        <v>0.11549195193432295</v>
      </c>
      <c r="R159" s="9">
        <f t="shared" si="20"/>
        <v>-1.8706035839083381</v>
      </c>
      <c r="S159">
        <f t="shared" si="22"/>
        <v>22.937191382210454</v>
      </c>
      <c r="T159">
        <f t="shared" si="23"/>
        <v>11.166386992796312</v>
      </c>
      <c r="U159">
        <f t="shared" si="24"/>
        <v>4.3724854857075774</v>
      </c>
      <c r="V159" s="8">
        <f t="shared" si="25"/>
        <v>4.3724854857075774</v>
      </c>
      <c r="W159">
        <f t="shared" si="26"/>
        <v>3</v>
      </c>
      <c r="X159" t="str">
        <f t="shared" si="27"/>
        <v>020-011</v>
      </c>
      <c r="Y159" t="str">
        <f t="shared" si="28"/>
        <v>016-008</v>
      </c>
    </row>
    <row r="160" spans="1:25" x14ac:dyDescent="0.35">
      <c r="A160">
        <v>150</v>
      </c>
      <c r="B160" t="s">
        <v>332</v>
      </c>
      <c r="C160">
        <v>3</v>
      </c>
      <c r="D160">
        <v>40</v>
      </c>
      <c r="E160" t="s">
        <v>154</v>
      </c>
      <c r="F160" t="s">
        <v>333</v>
      </c>
      <c r="G160">
        <v>304</v>
      </c>
      <c r="H160">
        <v>108</v>
      </c>
      <c r="I160">
        <v>41</v>
      </c>
      <c r="J160">
        <v>12</v>
      </c>
      <c r="K160">
        <v>844</v>
      </c>
      <c r="L160" s="7">
        <v>0.55094786729857825</v>
      </c>
      <c r="M160" s="8">
        <f t="shared" si="21"/>
        <v>-0.44395728600153056</v>
      </c>
      <c r="N160">
        <f t="shared" si="21"/>
        <v>-0.39892568880567508</v>
      </c>
      <c r="O160">
        <f t="shared" si="21"/>
        <v>0.53048401651631805</v>
      </c>
      <c r="P160">
        <f t="shared" si="20"/>
        <v>-0.63860104739958701</v>
      </c>
      <c r="Q160">
        <f t="shared" si="20"/>
        <v>-0.68706969686342045</v>
      </c>
      <c r="R160" s="9">
        <f t="shared" si="20"/>
        <v>0.60233537917690516</v>
      </c>
      <c r="S160">
        <f t="shared" si="22"/>
        <v>14.267936330322144</v>
      </c>
      <c r="T160">
        <f t="shared" si="23"/>
        <v>2.9982353720641006</v>
      </c>
      <c r="U160">
        <f t="shared" si="24"/>
        <v>3.1741955058832776</v>
      </c>
      <c r="V160" s="8">
        <f t="shared" si="25"/>
        <v>2.9982353720641006</v>
      </c>
      <c r="W160">
        <f t="shared" si="26"/>
        <v>2</v>
      </c>
      <c r="X160" t="str">
        <f t="shared" si="27"/>
        <v>021-001</v>
      </c>
      <c r="Y160" t="str">
        <f t="shared" si="28"/>
        <v>021-002</v>
      </c>
    </row>
    <row r="161" spans="1:25" x14ac:dyDescent="0.35">
      <c r="A161">
        <v>151</v>
      </c>
      <c r="B161" t="s">
        <v>332</v>
      </c>
      <c r="C161">
        <v>7</v>
      </c>
      <c r="D161">
        <v>40</v>
      </c>
      <c r="E161" t="s">
        <v>155</v>
      </c>
      <c r="F161" t="s">
        <v>333</v>
      </c>
      <c r="G161">
        <v>522</v>
      </c>
      <c r="H161">
        <v>198</v>
      </c>
      <c r="I161">
        <v>46</v>
      </c>
      <c r="J161">
        <v>36</v>
      </c>
      <c r="K161">
        <v>1445</v>
      </c>
      <c r="L161" s="7">
        <v>0.55501730103806224</v>
      </c>
      <c r="M161" s="8">
        <f t="shared" si="21"/>
        <v>0.416617551064971</v>
      </c>
      <c r="N161">
        <f t="shared" si="21"/>
        <v>0.27737444800119676</v>
      </c>
      <c r="O161">
        <f t="shared" si="21"/>
        <v>0.70908191106685281</v>
      </c>
      <c r="P161">
        <f t="shared" si="20"/>
        <v>0.35911653358274542</v>
      </c>
      <c r="Q161">
        <f t="shared" si="20"/>
        <v>0.19150872012645892</v>
      </c>
      <c r="R161" s="9">
        <f t="shared" si="20"/>
        <v>0.63437960935189652</v>
      </c>
      <c r="S161">
        <f t="shared" si="22"/>
        <v>4.8837771239151211</v>
      </c>
      <c r="T161">
        <f t="shared" si="23"/>
        <v>0</v>
      </c>
      <c r="U161">
        <f t="shared" si="24"/>
        <v>7.2109375818285342</v>
      </c>
      <c r="V161" s="8">
        <f t="shared" si="25"/>
        <v>0</v>
      </c>
      <c r="W161">
        <f t="shared" si="26"/>
        <v>2</v>
      </c>
      <c r="X161" t="str">
        <f t="shared" si="27"/>
        <v>021-002</v>
      </c>
      <c r="Y161" t="str">
        <f t="shared" si="28"/>
        <v>021-002</v>
      </c>
    </row>
    <row r="162" spans="1:25" x14ac:dyDescent="0.35">
      <c r="A162">
        <v>152</v>
      </c>
      <c r="B162" t="s">
        <v>332</v>
      </c>
      <c r="C162">
        <v>3</v>
      </c>
      <c r="D162">
        <v>40</v>
      </c>
      <c r="E162" t="s">
        <v>156</v>
      </c>
      <c r="F162" t="s">
        <v>333</v>
      </c>
      <c r="G162">
        <v>561</v>
      </c>
      <c r="H162">
        <v>100</v>
      </c>
      <c r="I162">
        <v>16</v>
      </c>
      <c r="J162">
        <v>49</v>
      </c>
      <c r="K162">
        <v>1686</v>
      </c>
      <c r="L162" s="7">
        <v>0.4306049822064057</v>
      </c>
      <c r="M162" s="8">
        <f t="shared" si="21"/>
        <v>0.57057359989796907</v>
      </c>
      <c r="N162">
        <f t="shared" si="21"/>
        <v>-0.45904125652184147</v>
      </c>
      <c r="O162">
        <f t="shared" si="21"/>
        <v>-0.36250545623635572</v>
      </c>
      <c r="P162">
        <f t="shared" si="20"/>
        <v>0.89954688994817555</v>
      </c>
      <c r="Q162">
        <f t="shared" si="20"/>
        <v>0.54381720347847373</v>
      </c>
      <c r="R162" s="9">
        <f t="shared" si="20"/>
        <v>-0.34528912012385116</v>
      </c>
      <c r="S162">
        <f t="shared" si="22"/>
        <v>8.8645065296806926</v>
      </c>
      <c r="T162">
        <f t="shared" si="23"/>
        <v>3.0902470976399412</v>
      </c>
      <c r="U162">
        <f t="shared" si="24"/>
        <v>5.737873628503662</v>
      </c>
      <c r="V162" s="8">
        <f t="shared" si="25"/>
        <v>3.0902470976399412</v>
      </c>
      <c r="W162">
        <f t="shared" si="26"/>
        <v>2</v>
      </c>
      <c r="X162" t="str">
        <f t="shared" si="27"/>
        <v>021-003</v>
      </c>
      <c r="Y162" t="str">
        <f t="shared" si="28"/>
        <v>021-002</v>
      </c>
    </row>
    <row r="163" spans="1:25" x14ac:dyDescent="0.35">
      <c r="A163">
        <v>153</v>
      </c>
      <c r="B163" t="s">
        <v>332</v>
      </c>
      <c r="C163">
        <v>3</v>
      </c>
      <c r="D163">
        <v>46</v>
      </c>
      <c r="E163" t="s">
        <v>157</v>
      </c>
      <c r="F163" t="s">
        <v>333</v>
      </c>
      <c r="G163">
        <v>194</v>
      </c>
      <c r="H163">
        <v>28</v>
      </c>
      <c r="I163">
        <v>5</v>
      </c>
      <c r="J163">
        <v>27</v>
      </c>
      <c r="K163">
        <v>456</v>
      </c>
      <c r="L163" s="7">
        <v>0.55701754385964908</v>
      </c>
      <c r="M163" s="8">
        <f t="shared" si="21"/>
        <v>-0.87819229553049927</v>
      </c>
      <c r="N163">
        <f t="shared" si="21"/>
        <v>-1.0000813659673389</v>
      </c>
      <c r="O163">
        <f t="shared" si="21"/>
        <v>-0.7554208242475321</v>
      </c>
      <c r="P163">
        <f t="shared" si="20"/>
        <v>-1.5027559285629214E-2</v>
      </c>
      <c r="Q163">
        <f t="shared" si="20"/>
        <v>-1.2542717364508966</v>
      </c>
      <c r="R163" s="9">
        <f t="shared" si="20"/>
        <v>0.65013026300154431</v>
      </c>
      <c r="S163">
        <f t="shared" si="22"/>
        <v>22.958863531217364</v>
      </c>
      <c r="T163">
        <f t="shared" si="23"/>
        <v>7.6837071711656311</v>
      </c>
      <c r="U163">
        <f t="shared" si="24"/>
        <v>2.6250936034311749</v>
      </c>
      <c r="V163" s="8">
        <f t="shared" si="25"/>
        <v>2.6250936034311749</v>
      </c>
      <c r="W163">
        <f t="shared" si="26"/>
        <v>3</v>
      </c>
      <c r="X163" t="str">
        <f t="shared" si="27"/>
        <v>021-004</v>
      </c>
      <c r="Y163" t="str">
        <f t="shared" si="28"/>
        <v>016-008</v>
      </c>
    </row>
    <row r="164" spans="1:25" x14ac:dyDescent="0.35">
      <c r="A164">
        <v>154</v>
      </c>
      <c r="B164" t="s">
        <v>332</v>
      </c>
      <c r="C164">
        <v>7</v>
      </c>
      <c r="D164">
        <v>46</v>
      </c>
      <c r="E164" t="s">
        <v>158</v>
      </c>
      <c r="F164" t="s">
        <v>333</v>
      </c>
      <c r="G164">
        <v>446</v>
      </c>
      <c r="H164">
        <v>104</v>
      </c>
      <c r="I164">
        <v>59</v>
      </c>
      <c r="J164">
        <v>14</v>
      </c>
      <c r="K164">
        <v>1004</v>
      </c>
      <c r="L164" s="7">
        <v>0.62051792828685259</v>
      </c>
      <c r="M164" s="8">
        <f t="shared" si="21"/>
        <v>0.11660063539041084</v>
      </c>
      <c r="N164">
        <f t="shared" si="21"/>
        <v>-0.42898347266375825</v>
      </c>
      <c r="O164">
        <f t="shared" si="21"/>
        <v>1.1734364368982433</v>
      </c>
      <c r="P164">
        <f t="shared" si="20"/>
        <v>-0.55545791565105929</v>
      </c>
      <c r="Q164">
        <f t="shared" si="20"/>
        <v>-0.4531719485799251</v>
      </c>
      <c r="R164" s="9">
        <f t="shared" si="20"/>
        <v>1.1501558353662558</v>
      </c>
      <c r="S164">
        <f t="shared" si="22"/>
        <v>11.487438077595968</v>
      </c>
      <c r="T164">
        <f t="shared" si="23"/>
        <v>2.3226614905537333</v>
      </c>
      <c r="U164">
        <f t="shared" si="24"/>
        <v>7.5716982092578728</v>
      </c>
      <c r="V164" s="8">
        <f t="shared" si="25"/>
        <v>2.3226614905537333</v>
      </c>
      <c r="W164">
        <f t="shared" si="26"/>
        <v>2</v>
      </c>
      <c r="X164" t="str">
        <f t="shared" si="27"/>
        <v>022-001</v>
      </c>
      <c r="Y164" t="str">
        <f t="shared" si="28"/>
        <v>021-002</v>
      </c>
    </row>
    <row r="165" spans="1:25" x14ac:dyDescent="0.35">
      <c r="A165">
        <v>155</v>
      </c>
      <c r="B165" t="s">
        <v>332</v>
      </c>
      <c r="C165">
        <v>3</v>
      </c>
      <c r="D165">
        <v>46</v>
      </c>
      <c r="E165" t="s">
        <v>159</v>
      </c>
      <c r="F165" t="s">
        <v>333</v>
      </c>
      <c r="G165">
        <v>694</v>
      </c>
      <c r="H165">
        <v>145</v>
      </c>
      <c r="I165">
        <v>57</v>
      </c>
      <c r="J165">
        <v>31</v>
      </c>
      <c r="K165">
        <v>1409</v>
      </c>
      <c r="L165" s="7">
        <v>0.65791341376863022</v>
      </c>
      <c r="M165" s="8">
        <f t="shared" si="21"/>
        <v>1.0956032023284494</v>
      </c>
      <c r="N165">
        <f t="shared" si="21"/>
        <v>-0.12089118811840555</v>
      </c>
      <c r="O165">
        <f t="shared" si="21"/>
        <v>1.1019972790780292</v>
      </c>
      <c r="P165">
        <f t="shared" si="20"/>
        <v>0.1512587042114262</v>
      </c>
      <c r="Q165">
        <f t="shared" si="20"/>
        <v>0.13888172676267249</v>
      </c>
      <c r="R165" s="9">
        <f t="shared" si="20"/>
        <v>1.4446217539673973</v>
      </c>
      <c r="S165">
        <f t="shared" si="22"/>
        <v>5.6639607418075002</v>
      </c>
      <c r="T165">
        <f t="shared" si="23"/>
        <v>1.4764863285273941</v>
      </c>
      <c r="U165">
        <f t="shared" si="24"/>
        <v>12.415134389330049</v>
      </c>
      <c r="V165" s="8">
        <f t="shared" si="25"/>
        <v>1.4764863285273941</v>
      </c>
      <c r="W165">
        <f t="shared" si="26"/>
        <v>2</v>
      </c>
      <c r="X165" t="str">
        <f t="shared" si="27"/>
        <v>022-002</v>
      </c>
      <c r="Y165" t="str">
        <f t="shared" si="28"/>
        <v>021-002</v>
      </c>
    </row>
    <row r="166" spans="1:25" x14ac:dyDescent="0.35">
      <c r="A166">
        <v>156</v>
      </c>
      <c r="B166" t="s">
        <v>332</v>
      </c>
      <c r="C166">
        <v>3</v>
      </c>
      <c r="D166">
        <v>46</v>
      </c>
      <c r="E166" t="s">
        <v>160</v>
      </c>
      <c r="F166" t="s">
        <v>333</v>
      </c>
      <c r="G166">
        <v>576</v>
      </c>
      <c r="H166">
        <v>66</v>
      </c>
      <c r="I166">
        <v>41</v>
      </c>
      <c r="J166">
        <v>52</v>
      </c>
      <c r="K166">
        <v>1338</v>
      </c>
      <c r="L166" s="7">
        <v>0.54932735426008972</v>
      </c>
      <c r="M166" s="8">
        <f t="shared" si="21"/>
        <v>0.62978746483373749</v>
      </c>
      <c r="N166">
        <f t="shared" si="21"/>
        <v>-0.71453241931554856</v>
      </c>
      <c r="O166">
        <f t="shared" si="21"/>
        <v>0.53048401651631805</v>
      </c>
      <c r="P166">
        <f t="shared" si="20"/>
        <v>1.0242615875709671</v>
      </c>
      <c r="Q166">
        <f t="shared" si="20"/>
        <v>3.5089600961871428E-2</v>
      </c>
      <c r="R166" s="9">
        <f t="shared" si="20"/>
        <v>0.58957485863984249</v>
      </c>
      <c r="S166">
        <f t="shared" si="22"/>
        <v>8.7561863624649856</v>
      </c>
      <c r="T166">
        <f t="shared" si="23"/>
        <v>1.5301102028757756</v>
      </c>
      <c r="U166">
        <f t="shared" si="24"/>
        <v>8.217757587346556</v>
      </c>
      <c r="V166" s="8">
        <f t="shared" si="25"/>
        <v>1.5301102028757756</v>
      </c>
      <c r="W166">
        <f t="shared" si="26"/>
        <v>2</v>
      </c>
      <c r="X166" t="str">
        <f t="shared" si="27"/>
        <v>023-001</v>
      </c>
      <c r="Y166" t="str">
        <f t="shared" si="28"/>
        <v>021-002</v>
      </c>
    </row>
    <row r="167" spans="1:25" x14ac:dyDescent="0.35">
      <c r="A167">
        <v>157</v>
      </c>
      <c r="B167" t="s">
        <v>332</v>
      </c>
      <c r="C167">
        <v>3</v>
      </c>
      <c r="D167">
        <v>46</v>
      </c>
      <c r="E167" t="s">
        <v>161</v>
      </c>
      <c r="F167" t="s">
        <v>333</v>
      </c>
      <c r="G167">
        <v>464</v>
      </c>
      <c r="H167">
        <v>53</v>
      </c>
      <c r="I167">
        <v>29</v>
      </c>
      <c r="J167">
        <v>31</v>
      </c>
      <c r="K167">
        <v>1096</v>
      </c>
      <c r="L167" s="7">
        <v>0.52645985401459849</v>
      </c>
      <c r="M167" s="8">
        <f t="shared" si="21"/>
        <v>0.18765727331333298</v>
      </c>
      <c r="N167">
        <f t="shared" si="21"/>
        <v>-0.81222021685431889</v>
      </c>
      <c r="O167">
        <f t="shared" si="21"/>
        <v>0.10184906959503466</v>
      </c>
      <c r="P167">
        <f t="shared" si="20"/>
        <v>0.1512587042114262</v>
      </c>
      <c r="Q167">
        <f t="shared" si="20"/>
        <v>-0.31868074331691526</v>
      </c>
      <c r="R167" s="9">
        <f t="shared" si="20"/>
        <v>0.40950768263856668</v>
      </c>
      <c r="S167">
        <f t="shared" si="22"/>
        <v>11.720065246803022</v>
      </c>
      <c r="T167">
        <f t="shared" si="23"/>
        <v>1.9624366154950088</v>
      </c>
      <c r="U167">
        <f t="shared" si="24"/>
        <v>3.4975464676189638</v>
      </c>
      <c r="V167" s="8">
        <f t="shared" si="25"/>
        <v>1.9624366154950088</v>
      </c>
      <c r="W167">
        <f t="shared" si="26"/>
        <v>2</v>
      </c>
      <c r="X167" t="str">
        <f t="shared" si="27"/>
        <v>023-002</v>
      </c>
      <c r="Y167" t="str">
        <f t="shared" si="28"/>
        <v>021-002</v>
      </c>
    </row>
    <row r="168" spans="1:25" x14ac:dyDescent="0.35">
      <c r="A168">
        <v>158</v>
      </c>
      <c r="B168" t="s">
        <v>332</v>
      </c>
      <c r="C168">
        <v>3</v>
      </c>
      <c r="D168">
        <v>46</v>
      </c>
      <c r="E168" t="s">
        <v>162</v>
      </c>
      <c r="F168" t="s">
        <v>333</v>
      </c>
      <c r="G168">
        <v>844</v>
      </c>
      <c r="H168">
        <v>102</v>
      </c>
      <c r="I168">
        <v>60</v>
      </c>
      <c r="J168">
        <v>42</v>
      </c>
      <c r="K168">
        <v>2047</v>
      </c>
      <c r="L168" s="7">
        <v>0.5119687347337567</v>
      </c>
      <c r="M168" s="8">
        <f t="shared" si="21"/>
        <v>1.687741851686134</v>
      </c>
      <c r="N168">
        <f t="shared" si="21"/>
        <v>-0.44401236459279986</v>
      </c>
      <c r="O168">
        <f t="shared" si="21"/>
        <v>1.2091560158083503</v>
      </c>
      <c r="P168">
        <f t="shared" si="20"/>
        <v>0.60854592882832859</v>
      </c>
      <c r="Q168">
        <f t="shared" si="20"/>
        <v>1.0715489980431101</v>
      </c>
      <c r="R168" s="9">
        <f t="shared" si="20"/>
        <v>0.29539923624144426</v>
      </c>
      <c r="S168">
        <f t="shared" si="22"/>
        <v>4.7705630948368603</v>
      </c>
      <c r="T168">
        <f t="shared" si="23"/>
        <v>3.3378236385694722</v>
      </c>
      <c r="U168">
        <f t="shared" si="24"/>
        <v>15.133490626270206</v>
      </c>
      <c r="V168" s="8">
        <f t="shared" si="25"/>
        <v>3.3378236385694722</v>
      </c>
      <c r="W168">
        <f t="shared" si="26"/>
        <v>2</v>
      </c>
      <c r="X168" t="str">
        <f t="shared" si="27"/>
        <v>023-003</v>
      </c>
      <c r="Y168" t="str">
        <f t="shared" si="28"/>
        <v>021-002</v>
      </c>
    </row>
    <row r="169" spans="1:25" x14ac:dyDescent="0.35">
      <c r="A169">
        <v>159</v>
      </c>
      <c r="B169" t="s">
        <v>332</v>
      </c>
      <c r="C169">
        <v>3</v>
      </c>
      <c r="D169">
        <v>46</v>
      </c>
      <c r="E169" t="s">
        <v>163</v>
      </c>
      <c r="F169" t="s">
        <v>333</v>
      </c>
      <c r="G169">
        <v>338</v>
      </c>
      <c r="H169">
        <v>55</v>
      </c>
      <c r="I169">
        <v>25</v>
      </c>
      <c r="J169">
        <v>27</v>
      </c>
      <c r="K169">
        <v>643</v>
      </c>
      <c r="L169" s="7">
        <v>0.69206842923794709</v>
      </c>
      <c r="M169" s="8">
        <f t="shared" si="21"/>
        <v>-0.30973919214712209</v>
      </c>
      <c r="N169">
        <f t="shared" si="21"/>
        <v>-0.79719132492527733</v>
      </c>
      <c r="O169">
        <f t="shared" si="21"/>
        <v>-4.1029246045393139E-2</v>
      </c>
      <c r="P169">
        <f t="shared" si="20"/>
        <v>-1.5027559285629214E-2</v>
      </c>
      <c r="Q169">
        <f t="shared" si="20"/>
        <v>-0.98090374314456141</v>
      </c>
      <c r="R169" s="9">
        <f t="shared" si="20"/>
        <v>1.7135710101525987</v>
      </c>
      <c r="S169">
        <f t="shared" si="22"/>
        <v>17.247717330022763</v>
      </c>
      <c r="T169">
        <f t="shared" si="23"/>
        <v>4.9241413326027237</v>
      </c>
      <c r="U169">
        <f t="shared" si="24"/>
        <v>6.695746251559715</v>
      </c>
      <c r="V169" s="8">
        <f t="shared" si="25"/>
        <v>4.9241413326027237</v>
      </c>
      <c r="W169">
        <f t="shared" si="26"/>
        <v>2</v>
      </c>
      <c r="X169" t="str">
        <f t="shared" si="27"/>
        <v>024-001</v>
      </c>
      <c r="Y169" t="str">
        <f t="shared" si="28"/>
        <v>021-002</v>
      </c>
    </row>
    <row r="170" spans="1:25" x14ac:dyDescent="0.35">
      <c r="A170">
        <v>160</v>
      </c>
      <c r="B170" t="s">
        <v>332</v>
      </c>
      <c r="C170">
        <v>3</v>
      </c>
      <c r="D170">
        <v>46</v>
      </c>
      <c r="E170" t="s">
        <v>164</v>
      </c>
      <c r="F170" t="s">
        <v>333</v>
      </c>
      <c r="G170">
        <v>408</v>
      </c>
      <c r="H170">
        <v>46</v>
      </c>
      <c r="I170">
        <v>34</v>
      </c>
      <c r="J170">
        <v>17</v>
      </c>
      <c r="K170">
        <v>836</v>
      </c>
      <c r="L170" s="7">
        <v>0.60406698564593297</v>
      </c>
      <c r="M170" s="8">
        <f t="shared" si="21"/>
        <v>-3.3407822446869261E-2</v>
      </c>
      <c r="N170">
        <f t="shared" si="21"/>
        <v>-0.86482133860596455</v>
      </c>
      <c r="O170">
        <f t="shared" si="21"/>
        <v>0.28044696414556941</v>
      </c>
      <c r="P170">
        <f t="shared" si="20"/>
        <v>-0.4307432180282677</v>
      </c>
      <c r="Q170">
        <f t="shared" si="20"/>
        <v>-0.69876458427759514</v>
      </c>
      <c r="R170" s="9">
        <f t="shared" si="20"/>
        <v>1.0206150131465888</v>
      </c>
      <c r="S170">
        <f t="shared" si="22"/>
        <v>14.623848354251617</v>
      </c>
      <c r="T170">
        <f t="shared" si="23"/>
        <v>3.256504740363809</v>
      </c>
      <c r="U170">
        <f t="shared" si="24"/>
        <v>4.4643743435536871</v>
      </c>
      <c r="V170" s="8">
        <f t="shared" si="25"/>
        <v>3.256504740363809</v>
      </c>
      <c r="W170">
        <f t="shared" si="26"/>
        <v>2</v>
      </c>
      <c r="X170" t="str">
        <f t="shared" si="27"/>
        <v>024-002</v>
      </c>
      <c r="Y170" t="str">
        <f t="shared" si="28"/>
        <v>021-002</v>
      </c>
    </row>
    <row r="171" spans="1:25" x14ac:dyDescent="0.35">
      <c r="A171">
        <v>161</v>
      </c>
      <c r="B171" t="s">
        <v>332</v>
      </c>
      <c r="C171">
        <v>3</v>
      </c>
      <c r="D171">
        <v>46</v>
      </c>
      <c r="E171" t="s">
        <v>165</v>
      </c>
      <c r="F171" t="s">
        <v>333</v>
      </c>
      <c r="G171">
        <v>814</v>
      </c>
      <c r="H171">
        <v>181</v>
      </c>
      <c r="I171">
        <v>70</v>
      </c>
      <c r="J171">
        <v>31</v>
      </c>
      <c r="K171">
        <v>1668</v>
      </c>
      <c r="L171" s="7">
        <v>0.65707434052757796</v>
      </c>
      <c r="M171" s="8">
        <f t="shared" si="21"/>
        <v>1.569314121814597</v>
      </c>
      <c r="N171">
        <f t="shared" si="21"/>
        <v>0.14962886660434319</v>
      </c>
      <c r="O171">
        <f t="shared" si="21"/>
        <v>1.5663518049094198</v>
      </c>
      <c r="P171">
        <f t="shared" si="20"/>
        <v>0.1512587042114262</v>
      </c>
      <c r="Q171">
        <f t="shared" si="20"/>
        <v>0.51750370679658053</v>
      </c>
      <c r="R171" s="9">
        <f t="shared" si="20"/>
        <v>1.4380145801463624</v>
      </c>
      <c r="S171">
        <f t="shared" si="22"/>
        <v>4.1919328390999882</v>
      </c>
      <c r="T171">
        <f t="shared" si="23"/>
        <v>2.8752467635220453</v>
      </c>
      <c r="U171">
        <f t="shared" si="24"/>
        <v>17.296149629788758</v>
      </c>
      <c r="V171" s="8">
        <f t="shared" si="25"/>
        <v>2.8752467635220453</v>
      </c>
      <c r="W171">
        <f t="shared" si="26"/>
        <v>2</v>
      </c>
      <c r="X171" t="str">
        <f t="shared" si="27"/>
        <v>024-003</v>
      </c>
      <c r="Y171" t="str">
        <f t="shared" si="28"/>
        <v>021-002</v>
      </c>
    </row>
    <row r="172" spans="1:25" x14ac:dyDescent="0.35">
      <c r="A172">
        <v>162</v>
      </c>
      <c r="B172" t="s">
        <v>332</v>
      </c>
      <c r="C172">
        <v>3</v>
      </c>
      <c r="D172">
        <v>46</v>
      </c>
      <c r="E172" t="s">
        <v>166</v>
      </c>
      <c r="F172" t="s">
        <v>333</v>
      </c>
      <c r="G172">
        <v>1148</v>
      </c>
      <c r="H172">
        <v>182</v>
      </c>
      <c r="I172">
        <v>85</v>
      </c>
      <c r="J172">
        <v>55</v>
      </c>
      <c r="K172">
        <v>2333</v>
      </c>
      <c r="L172" s="7">
        <v>0.63009001285897981</v>
      </c>
      <c r="M172" s="8">
        <f t="shared" si="21"/>
        <v>2.8878095143843745</v>
      </c>
      <c r="N172">
        <f t="shared" si="21"/>
        <v>0.15714331256886396</v>
      </c>
      <c r="O172">
        <f t="shared" si="21"/>
        <v>2.1021454885610242</v>
      </c>
      <c r="P172">
        <f t="shared" si="20"/>
        <v>1.1489762851937586</v>
      </c>
      <c r="Q172">
        <f t="shared" si="20"/>
        <v>1.4896412230998579</v>
      </c>
      <c r="R172" s="9">
        <f t="shared" si="20"/>
        <v>1.2255299785320866</v>
      </c>
      <c r="S172">
        <f t="shared" si="22"/>
        <v>6.0822167219795098</v>
      </c>
      <c r="T172">
        <f t="shared" si="23"/>
        <v>10.720356557915482</v>
      </c>
      <c r="U172">
        <f t="shared" si="24"/>
        <v>32.888344216862208</v>
      </c>
      <c r="V172" s="8">
        <f t="shared" si="25"/>
        <v>6.0822167219795098</v>
      </c>
      <c r="W172">
        <f t="shared" si="26"/>
        <v>1</v>
      </c>
      <c r="X172" t="str">
        <f t="shared" si="27"/>
        <v>024-004</v>
      </c>
      <c r="Y172" t="str">
        <f t="shared" si="28"/>
        <v>027-032</v>
      </c>
    </row>
    <row r="173" spans="1:25" x14ac:dyDescent="0.35">
      <c r="A173">
        <v>163</v>
      </c>
      <c r="B173" t="s">
        <v>332</v>
      </c>
      <c r="C173">
        <v>3</v>
      </c>
      <c r="D173">
        <v>46</v>
      </c>
      <c r="E173" t="s">
        <v>167</v>
      </c>
      <c r="F173" t="s">
        <v>333</v>
      </c>
      <c r="G173">
        <v>1760</v>
      </c>
      <c r="H173">
        <v>265</v>
      </c>
      <c r="I173">
        <v>106</v>
      </c>
      <c r="J173">
        <v>60</v>
      </c>
      <c r="K173">
        <v>3317</v>
      </c>
      <c r="L173" s="7">
        <v>0.66053662948447389</v>
      </c>
      <c r="M173" s="8">
        <f t="shared" si="21"/>
        <v>5.3037352037637273</v>
      </c>
      <c r="N173">
        <f t="shared" si="21"/>
        <v>0.78084232762409023</v>
      </c>
      <c r="O173">
        <f t="shared" si="21"/>
        <v>2.8522566456732701</v>
      </c>
      <c r="P173">
        <f t="shared" si="21"/>
        <v>1.356834114565078</v>
      </c>
      <c r="Q173">
        <f t="shared" si="21"/>
        <v>2.9281123750433542</v>
      </c>
      <c r="R173" s="9">
        <f t="shared" si="21"/>
        <v>1.4652779271793017</v>
      </c>
      <c r="S173">
        <f t="shared" si="22"/>
        <v>21.839266656674692</v>
      </c>
      <c r="T173">
        <f t="shared" si="23"/>
        <v>37.905428750261223</v>
      </c>
      <c r="U173">
        <f t="shared" si="24"/>
        <v>72.369086314128126</v>
      </c>
      <c r="V173" s="8">
        <f t="shared" si="25"/>
        <v>21.839266656674692</v>
      </c>
      <c r="W173">
        <f t="shared" si="26"/>
        <v>1</v>
      </c>
      <c r="X173" t="str">
        <f t="shared" si="27"/>
        <v>024-005</v>
      </c>
      <c r="Y173" t="str">
        <f t="shared" si="28"/>
        <v>027-032</v>
      </c>
    </row>
    <row r="174" spans="1:25" x14ac:dyDescent="0.35">
      <c r="A174">
        <v>164</v>
      </c>
      <c r="B174" t="s">
        <v>332</v>
      </c>
      <c r="C174">
        <v>7</v>
      </c>
      <c r="D174" t="s">
        <v>334</v>
      </c>
      <c r="E174" t="s">
        <v>168</v>
      </c>
      <c r="F174" t="s">
        <v>333</v>
      </c>
      <c r="G174">
        <v>771</v>
      </c>
      <c r="H174">
        <v>498</v>
      </c>
      <c r="I174">
        <v>41</v>
      </c>
      <c r="J174">
        <v>73</v>
      </c>
      <c r="K174">
        <v>2652</v>
      </c>
      <c r="L174" s="7">
        <v>0.52149321266968329</v>
      </c>
      <c r="M174" s="8">
        <f t="shared" ref="M174:R216" si="29">STANDARDIZE(G174,G$7,G$8)</f>
        <v>1.3995677089987275</v>
      </c>
      <c r="N174">
        <f t="shared" si="29"/>
        <v>2.5317082373574364</v>
      </c>
      <c r="O174">
        <f t="shared" si="29"/>
        <v>0.53048401651631805</v>
      </c>
      <c r="P174">
        <f t="shared" si="29"/>
        <v>1.8972644709305082</v>
      </c>
      <c r="Q174">
        <f t="shared" si="29"/>
        <v>1.9559748587400769</v>
      </c>
      <c r="R174" s="9">
        <f t="shared" si="29"/>
        <v>0.37039850710170874</v>
      </c>
      <c r="S174">
        <f t="shared" si="22"/>
        <v>3.4161667038756258</v>
      </c>
      <c r="T174">
        <f t="shared" si="23"/>
        <v>11.629034908579598</v>
      </c>
      <c r="U174">
        <f t="shared" si="24"/>
        <v>29.21000590152747</v>
      </c>
      <c r="V174" s="8">
        <f t="shared" si="25"/>
        <v>3.4161667038756258</v>
      </c>
      <c r="W174">
        <f t="shared" si="26"/>
        <v>1</v>
      </c>
      <c r="X174" t="str">
        <f t="shared" si="27"/>
        <v>025-001</v>
      </c>
      <c r="Y174" t="str">
        <f t="shared" si="28"/>
        <v>027-032</v>
      </c>
    </row>
    <row r="175" spans="1:25" x14ac:dyDescent="0.35">
      <c r="A175">
        <v>165</v>
      </c>
      <c r="B175" t="s">
        <v>332</v>
      </c>
      <c r="C175">
        <v>7</v>
      </c>
      <c r="D175" t="s">
        <v>334</v>
      </c>
      <c r="E175" t="s">
        <v>169</v>
      </c>
      <c r="F175" t="s">
        <v>333</v>
      </c>
      <c r="G175">
        <v>496</v>
      </c>
      <c r="H175">
        <v>258</v>
      </c>
      <c r="I175">
        <v>21</v>
      </c>
      <c r="J175">
        <v>6</v>
      </c>
      <c r="K175">
        <v>1865</v>
      </c>
      <c r="L175" s="7">
        <v>0.41876675603217156</v>
      </c>
      <c r="M175" s="8">
        <f t="shared" si="29"/>
        <v>0.31398018517630572</v>
      </c>
      <c r="N175">
        <f t="shared" si="29"/>
        <v>0.72824120587244456</v>
      </c>
      <c r="O175">
        <f t="shared" si="29"/>
        <v>-0.18390756168582095</v>
      </c>
      <c r="P175">
        <f t="shared" si="29"/>
        <v>-0.88803044264517006</v>
      </c>
      <c r="Q175">
        <f t="shared" si="29"/>
        <v>0.80549030937063415</v>
      </c>
      <c r="R175" s="9">
        <f t="shared" si="29"/>
        <v>-0.43850770253007759</v>
      </c>
      <c r="S175">
        <f t="shared" si="22"/>
        <v>7.1724482712877897</v>
      </c>
      <c r="T175">
        <f t="shared" si="23"/>
        <v>4.0946816169195568</v>
      </c>
      <c r="U175">
        <f t="shared" si="24"/>
        <v>5.1281660807947249</v>
      </c>
      <c r="V175" s="8">
        <f t="shared" si="25"/>
        <v>4.0946816169195568</v>
      </c>
      <c r="W175">
        <f t="shared" si="26"/>
        <v>2</v>
      </c>
      <c r="X175" t="str">
        <f t="shared" si="27"/>
        <v>025-002</v>
      </c>
      <c r="Y175" t="str">
        <f t="shared" si="28"/>
        <v>021-002</v>
      </c>
    </row>
    <row r="176" spans="1:25" x14ac:dyDescent="0.35">
      <c r="A176">
        <v>166</v>
      </c>
      <c r="B176" t="s">
        <v>332</v>
      </c>
      <c r="C176">
        <v>3</v>
      </c>
      <c r="D176">
        <v>40</v>
      </c>
      <c r="E176" t="s">
        <v>170</v>
      </c>
      <c r="F176" t="s">
        <v>333</v>
      </c>
      <c r="G176">
        <v>572</v>
      </c>
      <c r="H176">
        <v>73</v>
      </c>
      <c r="I176">
        <v>74</v>
      </c>
      <c r="J176">
        <v>25</v>
      </c>
      <c r="K176">
        <v>1598</v>
      </c>
      <c r="L176" s="7">
        <v>0.46558197747183983</v>
      </c>
      <c r="M176" s="8">
        <f t="shared" si="29"/>
        <v>0.6139971008508659</v>
      </c>
      <c r="N176">
        <f t="shared" si="29"/>
        <v>-0.66193129756390301</v>
      </c>
      <c r="O176">
        <f t="shared" si="29"/>
        <v>1.7092301205498477</v>
      </c>
      <c r="P176">
        <f t="shared" si="29"/>
        <v>-9.8170691034156918E-2</v>
      </c>
      <c r="Q176">
        <f t="shared" si="29"/>
        <v>0.41517344192255135</v>
      </c>
      <c r="R176" s="9">
        <f t="shared" si="29"/>
        <v>-6.9867290241132224E-2</v>
      </c>
      <c r="S176">
        <f t="shared" si="22"/>
        <v>9.229542007703964</v>
      </c>
      <c r="T176">
        <f t="shared" si="23"/>
        <v>2.6766516204176769</v>
      </c>
      <c r="U176">
        <f t="shared" si="24"/>
        <v>9.6211873469269982</v>
      </c>
      <c r="V176" s="8">
        <f t="shared" si="25"/>
        <v>2.6766516204176769</v>
      </c>
      <c r="W176">
        <f t="shared" si="26"/>
        <v>2</v>
      </c>
      <c r="X176" t="str">
        <f t="shared" si="27"/>
        <v>025-003</v>
      </c>
      <c r="Y176" t="str">
        <f t="shared" si="28"/>
        <v>021-002</v>
      </c>
    </row>
    <row r="177" spans="1:25" x14ac:dyDescent="0.35">
      <c r="A177">
        <v>167</v>
      </c>
      <c r="B177" t="s">
        <v>332</v>
      </c>
      <c r="C177">
        <v>3</v>
      </c>
      <c r="D177">
        <v>40</v>
      </c>
      <c r="E177" t="s">
        <v>171</v>
      </c>
      <c r="F177" t="s">
        <v>333</v>
      </c>
      <c r="G177">
        <v>598</v>
      </c>
      <c r="H177">
        <v>69</v>
      </c>
      <c r="I177">
        <v>15</v>
      </c>
      <c r="J177">
        <v>29</v>
      </c>
      <c r="K177">
        <v>2166</v>
      </c>
      <c r="L177" s="7">
        <v>0.32825484764542934</v>
      </c>
      <c r="M177" s="8">
        <f t="shared" si="29"/>
        <v>0.71663446673953124</v>
      </c>
      <c r="N177">
        <f t="shared" si="29"/>
        <v>-0.69198908142198623</v>
      </c>
      <c r="O177">
        <f t="shared" si="29"/>
        <v>-0.39822503514646262</v>
      </c>
      <c r="P177">
        <f t="shared" si="29"/>
        <v>6.8115572462898483E-2</v>
      </c>
      <c r="Q177">
        <f t="shared" si="29"/>
        <v>1.2455104483289599</v>
      </c>
      <c r="R177" s="9">
        <f t="shared" si="29"/>
        <v>-1.1512320301880767</v>
      </c>
      <c r="S177">
        <f t="shared" si="22"/>
        <v>11.35583857549368</v>
      </c>
      <c r="T177">
        <f t="shared" si="23"/>
        <v>6.6398146046860695</v>
      </c>
      <c r="U177">
        <f t="shared" si="24"/>
        <v>6.7948540143866092</v>
      </c>
      <c r="V177" s="8">
        <f t="shared" si="25"/>
        <v>6.6398146046860695</v>
      </c>
      <c r="W177">
        <f t="shared" si="26"/>
        <v>2</v>
      </c>
      <c r="X177" t="str">
        <f t="shared" si="27"/>
        <v>025-004</v>
      </c>
      <c r="Y177" t="str">
        <f t="shared" si="28"/>
        <v>021-002</v>
      </c>
    </row>
    <row r="178" spans="1:25" x14ac:dyDescent="0.35">
      <c r="A178">
        <v>168</v>
      </c>
      <c r="B178" t="s">
        <v>332</v>
      </c>
      <c r="C178">
        <v>2</v>
      </c>
      <c r="D178">
        <v>46</v>
      </c>
      <c r="E178" t="s">
        <v>172</v>
      </c>
      <c r="F178" t="s">
        <v>333</v>
      </c>
      <c r="G178">
        <v>550</v>
      </c>
      <c r="H178">
        <v>104</v>
      </c>
      <c r="I178">
        <v>14</v>
      </c>
      <c r="J178">
        <v>35</v>
      </c>
      <c r="K178">
        <v>1892</v>
      </c>
      <c r="L178" s="7">
        <v>0.3715644820295983</v>
      </c>
      <c r="M178" s="8">
        <f t="shared" si="29"/>
        <v>0.52715009894507214</v>
      </c>
      <c r="N178">
        <f t="shared" si="29"/>
        <v>-0.42898347266375825</v>
      </c>
      <c r="O178">
        <f t="shared" si="29"/>
        <v>-0.43394461405656959</v>
      </c>
      <c r="P178">
        <f t="shared" si="29"/>
        <v>0.31754496770848162</v>
      </c>
      <c r="Q178">
        <f t="shared" si="29"/>
        <v>0.84496055439347406</v>
      </c>
      <c r="R178" s="9">
        <f t="shared" si="29"/>
        <v>-0.81019591021502835</v>
      </c>
      <c r="S178">
        <f t="shared" si="22"/>
        <v>9.6639305108181333</v>
      </c>
      <c r="T178">
        <f t="shared" si="23"/>
        <v>4.3331945198909274</v>
      </c>
      <c r="U178">
        <f t="shared" si="24"/>
        <v>4.9526887170409788</v>
      </c>
      <c r="V178" s="8">
        <f t="shared" si="25"/>
        <v>4.3331945198909274</v>
      </c>
      <c r="W178">
        <f t="shared" si="26"/>
        <v>2</v>
      </c>
      <c r="X178" t="str">
        <f t="shared" si="27"/>
        <v>025-005</v>
      </c>
      <c r="Y178" t="str">
        <f t="shared" si="28"/>
        <v>021-002</v>
      </c>
    </row>
    <row r="179" spans="1:25" x14ac:dyDescent="0.35">
      <c r="A179">
        <v>169</v>
      </c>
      <c r="B179" t="s">
        <v>332</v>
      </c>
      <c r="C179">
        <v>2</v>
      </c>
      <c r="D179">
        <v>46</v>
      </c>
      <c r="E179" t="s">
        <v>173</v>
      </c>
      <c r="F179" t="s">
        <v>333</v>
      </c>
      <c r="G179">
        <v>276</v>
      </c>
      <c r="H179">
        <v>63</v>
      </c>
      <c r="I179">
        <v>6</v>
      </c>
      <c r="J179">
        <v>16</v>
      </c>
      <c r="K179">
        <v>921</v>
      </c>
      <c r="L179" s="7">
        <v>0.39196525515743758</v>
      </c>
      <c r="M179" s="8">
        <f t="shared" si="29"/>
        <v>-0.55448983388163164</v>
      </c>
      <c r="N179">
        <f t="shared" si="29"/>
        <v>-0.737075757209111</v>
      </c>
      <c r="O179">
        <f t="shared" si="29"/>
        <v>-0.71970124533742519</v>
      </c>
      <c r="P179">
        <f t="shared" si="29"/>
        <v>-0.47231478390253157</v>
      </c>
      <c r="Q179">
        <f t="shared" si="29"/>
        <v>-0.57450640550198828</v>
      </c>
      <c r="R179" s="9">
        <f t="shared" si="29"/>
        <v>-0.6495526581788974</v>
      </c>
      <c r="S179">
        <f t="shared" si="22"/>
        <v>19.466376614924421</v>
      </c>
      <c r="T179">
        <f t="shared" si="23"/>
        <v>6.9401193559672709</v>
      </c>
      <c r="U179">
        <f t="shared" si="24"/>
        <v>0.16745450722825136</v>
      </c>
      <c r="V179" s="8">
        <f t="shared" si="25"/>
        <v>0.16745450722825136</v>
      </c>
      <c r="W179">
        <f t="shared" si="26"/>
        <v>3</v>
      </c>
      <c r="X179" t="str">
        <f t="shared" si="27"/>
        <v>025-006</v>
      </c>
      <c r="Y179" t="str">
        <f t="shared" si="28"/>
        <v>016-008</v>
      </c>
    </row>
    <row r="180" spans="1:25" x14ac:dyDescent="0.35">
      <c r="A180">
        <v>170</v>
      </c>
      <c r="B180" t="s">
        <v>332</v>
      </c>
      <c r="C180">
        <v>2</v>
      </c>
      <c r="D180">
        <v>46</v>
      </c>
      <c r="E180" t="s">
        <v>174</v>
      </c>
      <c r="F180" t="s">
        <v>333</v>
      </c>
      <c r="G180">
        <v>144</v>
      </c>
      <c r="H180">
        <v>10</v>
      </c>
      <c r="I180">
        <v>2</v>
      </c>
      <c r="J180">
        <v>12</v>
      </c>
      <c r="K180">
        <v>467</v>
      </c>
      <c r="L180" s="7">
        <v>0.35974304068522484</v>
      </c>
      <c r="M180" s="8">
        <f t="shared" si="29"/>
        <v>-1.075571845316394</v>
      </c>
      <c r="N180">
        <f t="shared" si="29"/>
        <v>-1.1353413933287133</v>
      </c>
      <c r="O180">
        <f t="shared" si="29"/>
        <v>-0.86257956097785304</v>
      </c>
      <c r="P180">
        <f t="shared" si="29"/>
        <v>-0.63860104739958701</v>
      </c>
      <c r="Q180">
        <f t="shared" si="29"/>
        <v>-1.2381912662564063</v>
      </c>
      <c r="R180" s="9">
        <f t="shared" si="29"/>
        <v>-0.90328232264726438</v>
      </c>
      <c r="S180">
        <f t="shared" si="22"/>
        <v>28.732368459288903</v>
      </c>
      <c r="T180">
        <f t="shared" si="23"/>
        <v>12.096401665310985</v>
      </c>
      <c r="U180">
        <f t="shared" si="24"/>
        <v>1.0048999335518809</v>
      </c>
      <c r="V180" s="8">
        <f t="shared" si="25"/>
        <v>1.0048999335518809</v>
      </c>
      <c r="W180">
        <f t="shared" si="26"/>
        <v>3</v>
      </c>
      <c r="X180" t="str">
        <f t="shared" si="27"/>
        <v>025-007</v>
      </c>
      <c r="Y180" t="str">
        <f t="shared" si="28"/>
        <v>016-008</v>
      </c>
    </row>
    <row r="181" spans="1:25" x14ac:dyDescent="0.35">
      <c r="A181">
        <v>171</v>
      </c>
      <c r="B181" t="s">
        <v>332</v>
      </c>
      <c r="C181">
        <v>2</v>
      </c>
      <c r="D181">
        <v>46</v>
      </c>
      <c r="E181" t="s">
        <v>175</v>
      </c>
      <c r="F181" t="s">
        <v>333</v>
      </c>
      <c r="G181">
        <v>402</v>
      </c>
      <c r="H181">
        <v>147</v>
      </c>
      <c r="I181">
        <v>5</v>
      </c>
      <c r="J181">
        <v>28</v>
      </c>
      <c r="K181">
        <v>2131</v>
      </c>
      <c r="L181" s="7">
        <v>0.27311121539183481</v>
      </c>
      <c r="M181" s="8">
        <f t="shared" si="29"/>
        <v>-5.7093368421176641E-2</v>
      </c>
      <c r="N181">
        <f t="shared" si="29"/>
        <v>-0.10586229618936395</v>
      </c>
      <c r="O181">
        <f t="shared" si="29"/>
        <v>-0.7554208242475321</v>
      </c>
      <c r="P181">
        <f t="shared" si="29"/>
        <v>2.6544006588634636E-2</v>
      </c>
      <c r="Q181">
        <f t="shared" si="29"/>
        <v>1.1943453158919453</v>
      </c>
      <c r="R181" s="9">
        <f t="shared" si="29"/>
        <v>-1.5854534373274707</v>
      </c>
      <c r="S181">
        <f t="shared" si="22"/>
        <v>13.932857578539274</v>
      </c>
      <c r="T181">
        <f t="shared" si="23"/>
        <v>8.5599851777290681</v>
      </c>
      <c r="U181">
        <f t="shared" si="24"/>
        <v>5.4182076264889263</v>
      </c>
      <c r="V181" s="8">
        <f t="shared" si="25"/>
        <v>5.4182076264889263</v>
      </c>
      <c r="W181">
        <f t="shared" si="26"/>
        <v>3</v>
      </c>
      <c r="X181" t="str">
        <f t="shared" si="27"/>
        <v>025-008</v>
      </c>
      <c r="Y181" t="str">
        <f t="shared" si="28"/>
        <v>016-008</v>
      </c>
    </row>
    <row r="182" spans="1:25" x14ac:dyDescent="0.35">
      <c r="A182">
        <v>172</v>
      </c>
      <c r="B182" t="s">
        <v>332</v>
      </c>
      <c r="C182">
        <v>2</v>
      </c>
      <c r="D182">
        <v>46</v>
      </c>
      <c r="E182" t="s">
        <v>176</v>
      </c>
      <c r="F182" t="s">
        <v>333</v>
      </c>
      <c r="G182">
        <v>247</v>
      </c>
      <c r="H182">
        <v>137</v>
      </c>
      <c r="I182">
        <v>5</v>
      </c>
      <c r="J182">
        <v>28</v>
      </c>
      <c r="K182">
        <v>1108</v>
      </c>
      <c r="L182" s="7">
        <v>0.37635379061371843</v>
      </c>
      <c r="M182" s="8">
        <f t="shared" si="29"/>
        <v>-0.66896997275745074</v>
      </c>
      <c r="N182">
        <f t="shared" si="29"/>
        <v>-0.18100675583457193</v>
      </c>
      <c r="O182">
        <f t="shared" si="29"/>
        <v>-0.7554208242475321</v>
      </c>
      <c r="P182">
        <f t="shared" si="29"/>
        <v>2.6544006588634636E-2</v>
      </c>
      <c r="Q182">
        <f t="shared" si="29"/>
        <v>-0.30113841219565313</v>
      </c>
      <c r="R182" s="9">
        <f t="shared" si="29"/>
        <v>-0.77248311859010121</v>
      </c>
      <c r="S182">
        <f t="shared" si="22"/>
        <v>16.440549412180211</v>
      </c>
      <c r="T182">
        <f t="shared" si="23"/>
        <v>5.8659502796209892</v>
      </c>
      <c r="U182">
        <f t="shared" si="24"/>
        <v>0.62446935156106353</v>
      </c>
      <c r="V182" s="8">
        <f t="shared" si="25"/>
        <v>0.62446935156106353</v>
      </c>
      <c r="W182">
        <f t="shared" si="26"/>
        <v>3</v>
      </c>
      <c r="X182" t="str">
        <f t="shared" si="27"/>
        <v>025-009</v>
      </c>
      <c r="Y182" t="str">
        <f t="shared" si="28"/>
        <v>016-008</v>
      </c>
    </row>
    <row r="183" spans="1:25" x14ac:dyDescent="0.35">
      <c r="A183">
        <v>173</v>
      </c>
      <c r="B183" t="s">
        <v>332</v>
      </c>
      <c r="C183">
        <v>2</v>
      </c>
      <c r="D183">
        <v>46</v>
      </c>
      <c r="E183" t="s">
        <v>177</v>
      </c>
      <c r="F183" t="s">
        <v>333</v>
      </c>
      <c r="G183">
        <v>294</v>
      </c>
      <c r="H183">
        <v>119</v>
      </c>
      <c r="I183">
        <v>1</v>
      </c>
      <c r="J183">
        <v>21</v>
      </c>
      <c r="K183">
        <v>1168</v>
      </c>
      <c r="L183" s="7">
        <v>0.37243150684931509</v>
      </c>
      <c r="M183" s="8">
        <f t="shared" si="29"/>
        <v>-0.48343319595870954</v>
      </c>
      <c r="N183">
        <f t="shared" si="29"/>
        <v>-0.31626678319594631</v>
      </c>
      <c r="O183">
        <f t="shared" si="29"/>
        <v>-0.89829913988795995</v>
      </c>
      <c r="P183">
        <f t="shared" si="29"/>
        <v>-0.26445695453121232</v>
      </c>
      <c r="Q183">
        <f t="shared" si="29"/>
        <v>-0.21342675658934235</v>
      </c>
      <c r="R183" s="9">
        <f t="shared" si="29"/>
        <v>-0.80336863529938907</v>
      </c>
      <c r="S183">
        <f t="shared" si="22"/>
        <v>16.708935428824347</v>
      </c>
      <c r="T183">
        <f t="shared" si="23"/>
        <v>6.3661117519432571</v>
      </c>
      <c r="U183">
        <f t="shared" si="24"/>
        <v>0.48490063620619456</v>
      </c>
      <c r="V183" s="8">
        <f t="shared" si="25"/>
        <v>0.48490063620619456</v>
      </c>
      <c r="W183">
        <f t="shared" si="26"/>
        <v>3</v>
      </c>
      <c r="X183" t="str">
        <f t="shared" si="27"/>
        <v>025-010</v>
      </c>
      <c r="Y183" t="str">
        <f t="shared" si="28"/>
        <v>016-008</v>
      </c>
    </row>
    <row r="184" spans="1:25" x14ac:dyDescent="0.35">
      <c r="A184">
        <v>174</v>
      </c>
      <c r="B184" t="s">
        <v>332</v>
      </c>
      <c r="C184">
        <v>2</v>
      </c>
      <c r="D184">
        <v>46</v>
      </c>
      <c r="E184" t="s">
        <v>178</v>
      </c>
      <c r="F184" t="s">
        <v>333</v>
      </c>
      <c r="G184">
        <v>185</v>
      </c>
      <c r="H184">
        <v>26</v>
      </c>
      <c r="I184">
        <v>6</v>
      </c>
      <c r="J184">
        <v>16</v>
      </c>
      <c r="K184">
        <v>608</v>
      </c>
      <c r="L184" s="7">
        <v>0.38322368421052633</v>
      </c>
      <c r="M184" s="8">
        <f t="shared" si="29"/>
        <v>-0.91372061449196029</v>
      </c>
      <c r="N184">
        <f t="shared" si="29"/>
        <v>-1.0151102578963804</v>
      </c>
      <c r="O184">
        <f t="shared" si="29"/>
        <v>-0.71970124533742519</v>
      </c>
      <c r="P184">
        <f t="shared" si="29"/>
        <v>-0.47231478390253157</v>
      </c>
      <c r="Q184">
        <f t="shared" si="29"/>
        <v>-1.0320688755815761</v>
      </c>
      <c r="R184" s="9">
        <f t="shared" si="29"/>
        <v>-0.71838702911261876</v>
      </c>
      <c r="S184">
        <f t="shared" si="22"/>
        <v>24.807308465030847</v>
      </c>
      <c r="T184">
        <f t="shared" si="23"/>
        <v>9.5001354042976445</v>
      </c>
      <c r="U184">
        <f t="shared" si="24"/>
        <v>0.51177311155161975</v>
      </c>
      <c r="V184" s="8">
        <f t="shared" si="25"/>
        <v>0.51177311155161975</v>
      </c>
      <c r="W184">
        <f t="shared" si="26"/>
        <v>3</v>
      </c>
      <c r="X184" t="str">
        <f t="shared" si="27"/>
        <v>025-011</v>
      </c>
      <c r="Y184" t="str">
        <f t="shared" si="28"/>
        <v>016-008</v>
      </c>
    </row>
    <row r="185" spans="1:25" x14ac:dyDescent="0.35">
      <c r="A185">
        <v>175</v>
      </c>
      <c r="B185" t="s">
        <v>332</v>
      </c>
      <c r="C185">
        <v>2</v>
      </c>
      <c r="D185">
        <v>46</v>
      </c>
      <c r="E185" t="s">
        <v>179</v>
      </c>
      <c r="F185" t="s">
        <v>333</v>
      </c>
      <c r="G185">
        <v>316</v>
      </c>
      <c r="H185">
        <v>36</v>
      </c>
      <c r="I185">
        <v>5</v>
      </c>
      <c r="J185">
        <v>7</v>
      </c>
      <c r="K185">
        <v>1184</v>
      </c>
      <c r="L185" s="7">
        <v>0.30743243243243246</v>
      </c>
      <c r="M185" s="8">
        <f t="shared" si="29"/>
        <v>-0.39658619405291579</v>
      </c>
      <c r="N185">
        <f t="shared" si="29"/>
        <v>-0.93996579825117255</v>
      </c>
      <c r="O185">
        <f t="shared" si="29"/>
        <v>-0.7554208242475321</v>
      </c>
      <c r="P185">
        <f t="shared" si="29"/>
        <v>-0.84645887677090625</v>
      </c>
      <c r="Q185">
        <f t="shared" si="29"/>
        <v>-0.19003698176099282</v>
      </c>
      <c r="R185" s="9">
        <f t="shared" si="29"/>
        <v>-1.315195448343921</v>
      </c>
      <c r="S185">
        <f t="shared" si="22"/>
        <v>21.673965885845121</v>
      </c>
      <c r="T185">
        <f t="shared" si="23"/>
        <v>9.6878179662306643</v>
      </c>
      <c r="U185">
        <f t="shared" si="24"/>
        <v>1.1766504969626013</v>
      </c>
      <c r="V185" s="8">
        <f t="shared" si="25"/>
        <v>1.1766504969626013</v>
      </c>
      <c r="W185">
        <f t="shared" si="26"/>
        <v>3</v>
      </c>
      <c r="X185" t="str">
        <f t="shared" si="27"/>
        <v>025-012</v>
      </c>
      <c r="Y185" t="str">
        <f t="shared" si="28"/>
        <v>016-008</v>
      </c>
    </row>
    <row r="186" spans="1:25" x14ac:dyDescent="0.35">
      <c r="A186">
        <v>176</v>
      </c>
      <c r="B186" t="s">
        <v>332</v>
      </c>
      <c r="C186">
        <v>2</v>
      </c>
      <c r="D186">
        <v>46</v>
      </c>
      <c r="E186" t="s">
        <v>180</v>
      </c>
      <c r="F186" t="s">
        <v>333</v>
      </c>
      <c r="G186">
        <v>165</v>
      </c>
      <c r="H186">
        <v>22</v>
      </c>
      <c r="I186">
        <v>2</v>
      </c>
      <c r="J186">
        <v>22</v>
      </c>
      <c r="K186">
        <v>724</v>
      </c>
      <c r="L186" s="7">
        <v>0.2914364640883978</v>
      </c>
      <c r="M186" s="8">
        <f t="shared" si="29"/>
        <v>-0.99267243440631825</v>
      </c>
      <c r="N186">
        <f t="shared" si="29"/>
        <v>-1.0451680417544638</v>
      </c>
      <c r="O186">
        <f t="shared" si="29"/>
        <v>-0.86257956097785304</v>
      </c>
      <c r="P186">
        <f t="shared" si="29"/>
        <v>-0.22288538865694849</v>
      </c>
      <c r="Q186">
        <f t="shared" si="29"/>
        <v>-0.8624930080760419</v>
      </c>
      <c r="R186" s="9">
        <f t="shared" si="29"/>
        <v>-1.4411536342494418</v>
      </c>
      <c r="S186">
        <f t="shared" si="22"/>
        <v>27.258637695223236</v>
      </c>
      <c r="T186">
        <f t="shared" si="23"/>
        <v>11.962820808907349</v>
      </c>
      <c r="U186">
        <f t="shared" si="24"/>
        <v>1.28906694881793</v>
      </c>
      <c r="V186" s="8">
        <f t="shared" si="25"/>
        <v>1.28906694881793</v>
      </c>
      <c r="W186">
        <f t="shared" si="26"/>
        <v>3</v>
      </c>
      <c r="X186" t="str">
        <f t="shared" si="27"/>
        <v>025-013</v>
      </c>
      <c r="Y186" t="str">
        <f t="shared" si="28"/>
        <v>016-008</v>
      </c>
    </row>
    <row r="187" spans="1:25" x14ac:dyDescent="0.35">
      <c r="A187">
        <v>177</v>
      </c>
      <c r="B187" t="s">
        <v>332</v>
      </c>
      <c r="C187">
        <v>2</v>
      </c>
      <c r="D187">
        <v>46</v>
      </c>
      <c r="E187" t="s">
        <v>181</v>
      </c>
      <c r="F187" t="s">
        <v>333</v>
      </c>
      <c r="G187">
        <v>236</v>
      </c>
      <c r="H187">
        <v>19</v>
      </c>
      <c r="I187">
        <v>6</v>
      </c>
      <c r="J187">
        <v>12</v>
      </c>
      <c r="K187">
        <v>1030</v>
      </c>
      <c r="L187" s="7">
        <v>0.2650485436893204</v>
      </c>
      <c r="M187" s="8">
        <f t="shared" si="29"/>
        <v>-0.71239347371034756</v>
      </c>
      <c r="N187">
        <f t="shared" si="29"/>
        <v>-1.067711379648026</v>
      </c>
      <c r="O187">
        <f t="shared" si="29"/>
        <v>-0.71970124533742519</v>
      </c>
      <c r="P187">
        <f t="shared" si="29"/>
        <v>-0.63860104739958701</v>
      </c>
      <c r="Q187">
        <f t="shared" si="29"/>
        <v>-0.41516356448385711</v>
      </c>
      <c r="R187" s="9">
        <f t="shared" si="29"/>
        <v>-1.6489419038809332</v>
      </c>
      <c r="S187">
        <f t="shared" si="22"/>
        <v>25.401912665325973</v>
      </c>
      <c r="T187">
        <f t="shared" si="23"/>
        <v>11.702391850938977</v>
      </c>
      <c r="U187">
        <f t="shared" si="24"/>
        <v>1.5278902193425152</v>
      </c>
      <c r="V187" s="8">
        <f t="shared" si="25"/>
        <v>1.5278902193425152</v>
      </c>
      <c r="W187">
        <f t="shared" si="26"/>
        <v>3</v>
      </c>
      <c r="X187" t="str">
        <f t="shared" si="27"/>
        <v>025-014</v>
      </c>
      <c r="Y187" t="str">
        <f t="shared" si="28"/>
        <v>016-008</v>
      </c>
    </row>
    <row r="188" spans="1:25" x14ac:dyDescent="0.35">
      <c r="A188">
        <v>178</v>
      </c>
      <c r="B188" t="s">
        <v>332</v>
      </c>
      <c r="C188">
        <v>2</v>
      </c>
      <c r="D188">
        <v>46</v>
      </c>
      <c r="E188" t="s">
        <v>182</v>
      </c>
      <c r="F188" t="s">
        <v>333</v>
      </c>
      <c r="G188">
        <v>230</v>
      </c>
      <c r="H188">
        <v>20</v>
      </c>
      <c r="I188">
        <v>5</v>
      </c>
      <c r="J188">
        <v>21</v>
      </c>
      <c r="K188">
        <v>964</v>
      </c>
      <c r="L188" s="7">
        <v>0.2863070539419087</v>
      </c>
      <c r="M188" s="8">
        <f t="shared" si="29"/>
        <v>-0.73607901968465494</v>
      </c>
      <c r="N188">
        <f t="shared" si="29"/>
        <v>-1.0601969336835053</v>
      </c>
      <c r="O188">
        <f t="shared" si="29"/>
        <v>-0.7554208242475321</v>
      </c>
      <c r="P188">
        <f t="shared" si="29"/>
        <v>-0.26445695453121232</v>
      </c>
      <c r="Q188">
        <f t="shared" si="29"/>
        <v>-0.5116463856507989</v>
      </c>
      <c r="R188" s="9">
        <f t="shared" si="29"/>
        <v>-1.4815445116831349</v>
      </c>
      <c r="S188">
        <f t="shared" si="22"/>
        <v>24.466548994707846</v>
      </c>
      <c r="T188">
        <f t="shared" si="23"/>
        <v>10.622980730900291</v>
      </c>
      <c r="U188">
        <f t="shared" si="24"/>
        <v>1.2701772383577032</v>
      </c>
      <c r="V188" s="8">
        <f t="shared" si="25"/>
        <v>1.2701772383577032</v>
      </c>
      <c r="W188">
        <f t="shared" si="26"/>
        <v>3</v>
      </c>
      <c r="X188" t="str">
        <f t="shared" si="27"/>
        <v>025-015</v>
      </c>
      <c r="Y188" t="str">
        <f t="shared" si="28"/>
        <v>016-008</v>
      </c>
    </row>
    <row r="189" spans="1:25" x14ac:dyDescent="0.35">
      <c r="A189">
        <v>179</v>
      </c>
      <c r="B189" t="s">
        <v>332</v>
      </c>
      <c r="C189">
        <v>2</v>
      </c>
      <c r="D189">
        <v>46</v>
      </c>
      <c r="E189" t="s">
        <v>183</v>
      </c>
      <c r="F189" t="s">
        <v>333</v>
      </c>
      <c r="G189">
        <v>342</v>
      </c>
      <c r="H189">
        <v>22</v>
      </c>
      <c r="I189">
        <v>13</v>
      </c>
      <c r="J189">
        <v>18</v>
      </c>
      <c r="K189">
        <v>1393</v>
      </c>
      <c r="L189" s="7">
        <v>0.28356066044508255</v>
      </c>
      <c r="M189" s="8">
        <f t="shared" si="29"/>
        <v>-0.2939488281642505</v>
      </c>
      <c r="N189">
        <f t="shared" si="29"/>
        <v>-1.0451680417544638</v>
      </c>
      <c r="O189">
        <f t="shared" si="29"/>
        <v>-0.46966419296667655</v>
      </c>
      <c r="P189">
        <f t="shared" si="29"/>
        <v>-0.3891716521540039</v>
      </c>
      <c r="Q189">
        <f t="shared" si="29"/>
        <v>0.11549195193432295</v>
      </c>
      <c r="R189" s="9">
        <f t="shared" si="29"/>
        <v>-1.503170632415735</v>
      </c>
      <c r="S189">
        <f t="shared" si="22"/>
        <v>19.949636705177369</v>
      </c>
      <c r="T189">
        <f t="shared" si="23"/>
        <v>8.7783003883146851</v>
      </c>
      <c r="U189">
        <f t="shared" si="24"/>
        <v>2.1064571514636028</v>
      </c>
      <c r="V189" s="8">
        <f t="shared" si="25"/>
        <v>2.1064571514636028</v>
      </c>
      <c r="W189">
        <f t="shared" si="26"/>
        <v>3</v>
      </c>
      <c r="X189" t="str">
        <f t="shared" si="27"/>
        <v>025-016</v>
      </c>
      <c r="Y189" t="str">
        <f t="shared" si="28"/>
        <v>016-008</v>
      </c>
    </row>
    <row r="190" spans="1:25" x14ac:dyDescent="0.35">
      <c r="A190">
        <v>180</v>
      </c>
      <c r="B190" t="s">
        <v>332</v>
      </c>
      <c r="C190">
        <v>7</v>
      </c>
      <c r="D190">
        <v>40</v>
      </c>
      <c r="E190" t="s">
        <v>184</v>
      </c>
      <c r="F190" t="s">
        <v>333</v>
      </c>
      <c r="G190">
        <v>101</v>
      </c>
      <c r="H190">
        <v>23</v>
      </c>
      <c r="I190">
        <v>4</v>
      </c>
      <c r="J190">
        <v>4</v>
      </c>
      <c r="K190">
        <v>325</v>
      </c>
      <c r="L190" s="7">
        <v>0.40615384615384614</v>
      </c>
      <c r="M190" s="8">
        <f t="shared" si="29"/>
        <v>-1.2453182581322637</v>
      </c>
      <c r="N190">
        <f t="shared" si="29"/>
        <v>-1.0376535957899429</v>
      </c>
      <c r="O190">
        <f t="shared" si="29"/>
        <v>-0.79114040315763912</v>
      </c>
      <c r="P190">
        <f t="shared" si="29"/>
        <v>-0.97117357439369778</v>
      </c>
      <c r="Q190">
        <f t="shared" si="29"/>
        <v>-1.4457755178580083</v>
      </c>
      <c r="R190" s="9">
        <f t="shared" si="29"/>
        <v>-0.53782643166823341</v>
      </c>
      <c r="S190">
        <f t="shared" si="22"/>
        <v>29.86648834734147</v>
      </c>
      <c r="T190">
        <f t="shared" si="23"/>
        <v>12.566434831882752</v>
      </c>
      <c r="U190">
        <f t="shared" si="24"/>
        <v>1.3358222072768138</v>
      </c>
      <c r="V190" s="8">
        <f t="shared" si="25"/>
        <v>1.3358222072768138</v>
      </c>
      <c r="W190">
        <f t="shared" si="26"/>
        <v>3</v>
      </c>
      <c r="X190" t="str">
        <f t="shared" si="27"/>
        <v>025-017</v>
      </c>
      <c r="Y190" t="str">
        <f t="shared" si="28"/>
        <v>016-008</v>
      </c>
    </row>
    <row r="191" spans="1:25" x14ac:dyDescent="0.35">
      <c r="A191">
        <v>181</v>
      </c>
      <c r="B191" t="s">
        <v>332</v>
      </c>
      <c r="C191">
        <v>7</v>
      </c>
      <c r="D191">
        <v>40</v>
      </c>
      <c r="E191" t="s">
        <v>185</v>
      </c>
      <c r="F191" t="s">
        <v>333</v>
      </c>
      <c r="G191">
        <v>74</v>
      </c>
      <c r="H191">
        <v>16</v>
      </c>
      <c r="I191">
        <v>8</v>
      </c>
      <c r="J191">
        <v>2</v>
      </c>
      <c r="K191">
        <v>231</v>
      </c>
      <c r="L191" s="7">
        <v>0.4329004329004329</v>
      </c>
      <c r="M191" s="8">
        <f t="shared" si="29"/>
        <v>-1.351903215016647</v>
      </c>
      <c r="N191">
        <f t="shared" si="29"/>
        <v>-1.0902547175415884</v>
      </c>
      <c r="O191">
        <f t="shared" si="29"/>
        <v>-0.64826208751721126</v>
      </c>
      <c r="P191">
        <f t="shared" si="29"/>
        <v>-1.0543167061422256</v>
      </c>
      <c r="Q191">
        <f t="shared" si="29"/>
        <v>-1.583190444974562</v>
      </c>
      <c r="R191" s="9">
        <f t="shared" si="29"/>
        <v>-0.32721389022612135</v>
      </c>
      <c r="S191">
        <f t="shared" si="22"/>
        <v>30.916169724402689</v>
      </c>
      <c r="T191">
        <f t="shared" si="23"/>
        <v>12.912470673197733</v>
      </c>
      <c r="U191">
        <f t="shared" si="24"/>
        <v>1.8928708937912186</v>
      </c>
      <c r="V191" s="8">
        <f t="shared" si="25"/>
        <v>1.8928708937912186</v>
      </c>
      <c r="W191">
        <f t="shared" si="26"/>
        <v>3</v>
      </c>
      <c r="X191" t="str">
        <f t="shared" si="27"/>
        <v>025-018</v>
      </c>
      <c r="Y191" t="str">
        <f t="shared" si="28"/>
        <v>016-008</v>
      </c>
    </row>
    <row r="192" spans="1:25" x14ac:dyDescent="0.35">
      <c r="A192">
        <v>182</v>
      </c>
      <c r="B192" t="s">
        <v>332</v>
      </c>
      <c r="C192">
        <v>2</v>
      </c>
      <c r="D192">
        <v>46</v>
      </c>
      <c r="E192" t="s">
        <v>186</v>
      </c>
      <c r="F192" t="s">
        <v>333</v>
      </c>
      <c r="G192">
        <v>93</v>
      </c>
      <c r="H192">
        <v>2</v>
      </c>
      <c r="I192">
        <v>0</v>
      </c>
      <c r="J192">
        <v>7</v>
      </c>
      <c r="K192">
        <v>303</v>
      </c>
      <c r="L192" s="7">
        <v>0.33663366336633666</v>
      </c>
      <c r="M192" s="8">
        <f t="shared" si="29"/>
        <v>-1.2768989860980069</v>
      </c>
      <c r="N192">
        <f t="shared" si="29"/>
        <v>-1.1954569610448795</v>
      </c>
      <c r="O192">
        <f t="shared" si="29"/>
        <v>-0.93401871879806686</v>
      </c>
      <c r="P192">
        <f t="shared" si="29"/>
        <v>-0.84645887677090625</v>
      </c>
      <c r="Q192">
        <f t="shared" si="29"/>
        <v>-1.4779364582469889</v>
      </c>
      <c r="R192" s="9">
        <f t="shared" si="29"/>
        <v>-1.0852541284103625</v>
      </c>
      <c r="S192">
        <f t="shared" si="22"/>
        <v>32.925709192980293</v>
      </c>
      <c r="T192">
        <f t="shared" si="23"/>
        <v>14.934609766673557</v>
      </c>
      <c r="U192">
        <f t="shared" si="24"/>
        <v>1.8054200785158538</v>
      </c>
      <c r="V192" s="8">
        <f t="shared" si="25"/>
        <v>1.8054200785158538</v>
      </c>
      <c r="W192">
        <f t="shared" si="26"/>
        <v>3</v>
      </c>
      <c r="X192" t="str">
        <f t="shared" si="27"/>
        <v>026-001</v>
      </c>
      <c r="Y192" t="str">
        <f t="shared" si="28"/>
        <v>016-008</v>
      </c>
    </row>
    <row r="193" spans="1:25" x14ac:dyDescent="0.35">
      <c r="A193">
        <v>183</v>
      </c>
      <c r="B193" t="s">
        <v>332</v>
      </c>
      <c r="C193">
        <v>2</v>
      </c>
      <c r="D193">
        <v>46</v>
      </c>
      <c r="E193" t="s">
        <v>187</v>
      </c>
      <c r="F193" t="s">
        <v>333</v>
      </c>
      <c r="G193">
        <v>338</v>
      </c>
      <c r="H193">
        <v>80</v>
      </c>
      <c r="I193">
        <v>5</v>
      </c>
      <c r="J193">
        <v>5</v>
      </c>
      <c r="K193">
        <v>1461</v>
      </c>
      <c r="L193" s="7">
        <v>0.29295003422313481</v>
      </c>
      <c r="M193" s="8">
        <f t="shared" si="29"/>
        <v>-0.30973919214712209</v>
      </c>
      <c r="N193">
        <f t="shared" si="29"/>
        <v>-0.60933017581225735</v>
      </c>
      <c r="O193">
        <f t="shared" si="29"/>
        <v>-0.7554208242475321</v>
      </c>
      <c r="P193">
        <f t="shared" si="29"/>
        <v>-0.92960200851943398</v>
      </c>
      <c r="Q193">
        <f t="shared" si="29"/>
        <v>0.21489849495480848</v>
      </c>
      <c r="R193" s="9">
        <f t="shared" si="29"/>
        <v>-1.4292352217900082</v>
      </c>
      <c r="S193">
        <f t="shared" si="22"/>
        <v>19.324044772702521</v>
      </c>
      <c r="T193">
        <f t="shared" si="23"/>
        <v>9.3784562036784731</v>
      </c>
      <c r="U193">
        <f t="shared" si="24"/>
        <v>1.7966437261777253</v>
      </c>
      <c r="V193" s="8">
        <f t="shared" si="25"/>
        <v>1.7966437261777253</v>
      </c>
      <c r="W193">
        <f t="shared" si="26"/>
        <v>3</v>
      </c>
      <c r="X193" t="str">
        <f t="shared" si="27"/>
        <v>026-002</v>
      </c>
      <c r="Y193" t="str">
        <f t="shared" si="28"/>
        <v>016-008</v>
      </c>
    </row>
    <row r="194" spans="1:25" x14ac:dyDescent="0.35">
      <c r="A194">
        <v>184</v>
      </c>
      <c r="B194" t="s">
        <v>332</v>
      </c>
      <c r="C194">
        <v>2</v>
      </c>
      <c r="D194">
        <v>46</v>
      </c>
      <c r="E194" t="s">
        <v>188</v>
      </c>
      <c r="F194" t="s">
        <v>333</v>
      </c>
      <c r="G194">
        <v>361</v>
      </c>
      <c r="H194">
        <v>90</v>
      </c>
      <c r="I194">
        <v>9</v>
      </c>
      <c r="J194">
        <v>17</v>
      </c>
      <c r="K194">
        <v>1210</v>
      </c>
      <c r="L194" s="7">
        <v>0.39421487603305783</v>
      </c>
      <c r="M194" s="8">
        <f t="shared" si="29"/>
        <v>-0.21894459924561044</v>
      </c>
      <c r="N194">
        <f t="shared" si="29"/>
        <v>-0.53418571616704946</v>
      </c>
      <c r="O194">
        <f t="shared" si="29"/>
        <v>-0.61254250860710435</v>
      </c>
      <c r="P194">
        <f t="shared" si="29"/>
        <v>-0.4307432180282677</v>
      </c>
      <c r="Q194">
        <f t="shared" si="29"/>
        <v>-0.15202859766492482</v>
      </c>
      <c r="R194" s="9">
        <f t="shared" si="29"/>
        <v>-0.63183830926459816</v>
      </c>
      <c r="S194">
        <f t="shared" si="22"/>
        <v>15.239692049687996</v>
      </c>
      <c r="T194">
        <f t="shared" si="23"/>
        <v>5.1544643870065228</v>
      </c>
      <c r="U194">
        <f t="shared" si="24"/>
        <v>0.63078622325484346</v>
      </c>
      <c r="V194" s="8">
        <f t="shared" si="25"/>
        <v>0.63078622325484346</v>
      </c>
      <c r="W194">
        <f t="shared" si="26"/>
        <v>3</v>
      </c>
      <c r="X194" t="str">
        <f t="shared" si="27"/>
        <v>026-003</v>
      </c>
      <c r="Y194" t="str">
        <f t="shared" si="28"/>
        <v>016-008</v>
      </c>
    </row>
    <row r="195" spans="1:25" x14ac:dyDescent="0.35">
      <c r="A195">
        <v>185</v>
      </c>
      <c r="B195" t="s">
        <v>332</v>
      </c>
      <c r="C195">
        <v>2</v>
      </c>
      <c r="D195">
        <v>46</v>
      </c>
      <c r="E195" t="s">
        <v>189</v>
      </c>
      <c r="F195" t="s">
        <v>333</v>
      </c>
      <c r="G195">
        <v>246</v>
      </c>
      <c r="H195">
        <v>43</v>
      </c>
      <c r="I195">
        <v>7</v>
      </c>
      <c r="J195">
        <v>16</v>
      </c>
      <c r="K195">
        <v>889</v>
      </c>
      <c r="L195" s="7">
        <v>0.35095613048368957</v>
      </c>
      <c r="M195" s="8">
        <f t="shared" si="29"/>
        <v>-0.67291756375316858</v>
      </c>
      <c r="N195">
        <f t="shared" si="29"/>
        <v>-0.88736467649952688</v>
      </c>
      <c r="O195">
        <f t="shared" si="29"/>
        <v>-0.68398166642731828</v>
      </c>
      <c r="P195">
        <f t="shared" si="29"/>
        <v>-0.47231478390253157</v>
      </c>
      <c r="Q195">
        <f t="shared" si="29"/>
        <v>-0.62128595515868734</v>
      </c>
      <c r="R195" s="9">
        <f t="shared" si="29"/>
        <v>-0.97247371168329277</v>
      </c>
      <c r="S195">
        <f t="shared" si="22"/>
        <v>21.833460602220626</v>
      </c>
      <c r="T195">
        <f t="shared" si="23"/>
        <v>8.4182209406943542</v>
      </c>
      <c r="U195">
        <f t="shared" si="24"/>
        <v>0.35899355412219258</v>
      </c>
      <c r="V195" s="8">
        <f t="shared" si="25"/>
        <v>0.35899355412219258</v>
      </c>
      <c r="W195">
        <f t="shared" si="26"/>
        <v>3</v>
      </c>
      <c r="X195" t="str">
        <f t="shared" si="27"/>
        <v>026-004</v>
      </c>
      <c r="Y195" t="str">
        <f t="shared" si="28"/>
        <v>016-008</v>
      </c>
    </row>
    <row r="196" spans="1:25" x14ac:dyDescent="0.35">
      <c r="A196">
        <v>186</v>
      </c>
      <c r="B196" t="s">
        <v>332</v>
      </c>
      <c r="C196">
        <v>3</v>
      </c>
      <c r="D196">
        <v>46</v>
      </c>
      <c r="E196" t="s">
        <v>190</v>
      </c>
      <c r="F196" t="s">
        <v>333</v>
      </c>
      <c r="G196">
        <v>164</v>
      </c>
      <c r="H196">
        <v>21</v>
      </c>
      <c r="I196">
        <v>7</v>
      </c>
      <c r="J196">
        <v>1</v>
      </c>
      <c r="K196">
        <v>446</v>
      </c>
      <c r="L196" s="7">
        <v>0.43273542600896858</v>
      </c>
      <c r="M196" s="8">
        <f t="shared" si="29"/>
        <v>-0.9966200254020362</v>
      </c>
      <c r="N196">
        <f t="shared" si="29"/>
        <v>-1.0526824877189844</v>
      </c>
      <c r="O196">
        <f t="shared" si="29"/>
        <v>-0.68398166642731828</v>
      </c>
      <c r="P196">
        <f t="shared" si="29"/>
        <v>-1.0958882720164893</v>
      </c>
      <c r="Q196">
        <f t="shared" si="29"/>
        <v>-1.2688903457186151</v>
      </c>
      <c r="R196" s="9">
        <f t="shared" si="29"/>
        <v>-0.32851321567261771</v>
      </c>
      <c r="S196">
        <f t="shared" si="22"/>
        <v>27.136932278153171</v>
      </c>
      <c r="T196">
        <f t="shared" si="23"/>
        <v>10.883885039058278</v>
      </c>
      <c r="U196">
        <f t="shared" si="24"/>
        <v>1.1243213470658926</v>
      </c>
      <c r="V196" s="8">
        <f t="shared" si="25"/>
        <v>1.1243213470658926</v>
      </c>
      <c r="W196">
        <f t="shared" si="26"/>
        <v>3</v>
      </c>
      <c r="X196" t="str">
        <f t="shared" si="27"/>
        <v>026-005</v>
      </c>
      <c r="Y196" t="str">
        <f t="shared" si="28"/>
        <v>016-008</v>
      </c>
    </row>
    <row r="197" spans="1:25" x14ac:dyDescent="0.35">
      <c r="A197">
        <v>187</v>
      </c>
      <c r="B197" t="s">
        <v>332</v>
      </c>
      <c r="C197">
        <v>3</v>
      </c>
      <c r="D197">
        <v>46</v>
      </c>
      <c r="E197" t="s">
        <v>191</v>
      </c>
      <c r="F197" t="s">
        <v>333</v>
      </c>
      <c r="G197">
        <v>235</v>
      </c>
      <c r="H197">
        <v>61</v>
      </c>
      <c r="I197">
        <v>7</v>
      </c>
      <c r="J197">
        <v>21</v>
      </c>
      <c r="K197">
        <v>886</v>
      </c>
      <c r="L197" s="7">
        <v>0.36568848758465011</v>
      </c>
      <c r="M197" s="8">
        <f t="shared" si="29"/>
        <v>-0.71634106470606551</v>
      </c>
      <c r="N197">
        <f t="shared" si="29"/>
        <v>-0.75210464913815256</v>
      </c>
      <c r="O197">
        <f t="shared" si="29"/>
        <v>-0.68398166642731828</v>
      </c>
      <c r="P197">
        <f t="shared" si="29"/>
        <v>-0.26445695453121232</v>
      </c>
      <c r="Q197">
        <f t="shared" si="29"/>
        <v>-0.62567153793900288</v>
      </c>
      <c r="R197" s="9">
        <f t="shared" si="29"/>
        <v>-0.85646566924168999</v>
      </c>
      <c r="S197">
        <f t="shared" si="22"/>
        <v>20.658597578199348</v>
      </c>
      <c r="T197">
        <f t="shared" si="23"/>
        <v>7.5632956813928631</v>
      </c>
      <c r="U197">
        <f t="shared" si="24"/>
        <v>0.27380419869177353</v>
      </c>
      <c r="V197" s="8">
        <f t="shared" si="25"/>
        <v>0.27380419869177353</v>
      </c>
      <c r="W197">
        <f t="shared" si="26"/>
        <v>3</v>
      </c>
      <c r="X197" t="str">
        <f t="shared" si="27"/>
        <v>026-006</v>
      </c>
      <c r="Y197" t="str">
        <f t="shared" si="28"/>
        <v>016-008</v>
      </c>
    </row>
    <row r="198" spans="1:25" x14ac:dyDescent="0.35">
      <c r="A198">
        <v>188</v>
      </c>
      <c r="B198" t="s">
        <v>332</v>
      </c>
      <c r="C198">
        <v>3</v>
      </c>
      <c r="D198">
        <v>46</v>
      </c>
      <c r="E198" t="s">
        <v>192</v>
      </c>
      <c r="F198" t="s">
        <v>333</v>
      </c>
      <c r="G198">
        <v>411</v>
      </c>
      <c r="H198">
        <v>106</v>
      </c>
      <c r="I198">
        <v>17</v>
      </c>
      <c r="J198">
        <v>12</v>
      </c>
      <c r="K198">
        <v>1157</v>
      </c>
      <c r="L198" s="7">
        <v>0.47191011235955055</v>
      </c>
      <c r="M198" s="8">
        <f t="shared" si="29"/>
        <v>-2.1565049459715567E-2</v>
      </c>
      <c r="N198">
        <f t="shared" si="29"/>
        <v>-0.41395458073471664</v>
      </c>
      <c r="O198">
        <f t="shared" si="29"/>
        <v>-0.32678587732624875</v>
      </c>
      <c r="P198">
        <f t="shared" si="29"/>
        <v>-0.63860104739958701</v>
      </c>
      <c r="Q198">
        <f t="shared" si="29"/>
        <v>-0.22950722678383267</v>
      </c>
      <c r="R198" s="9">
        <f t="shared" si="29"/>
        <v>-2.0037209718452739E-2</v>
      </c>
      <c r="S198">
        <f t="shared" si="22"/>
        <v>12.68355848659332</v>
      </c>
      <c r="T198">
        <f t="shared" si="23"/>
        <v>3.3439180644420947</v>
      </c>
      <c r="U198">
        <f t="shared" si="24"/>
        <v>1.2859630565731961</v>
      </c>
      <c r="V198" s="8">
        <f t="shared" si="25"/>
        <v>1.2859630565731961</v>
      </c>
      <c r="W198">
        <f t="shared" si="26"/>
        <v>3</v>
      </c>
      <c r="X198" t="str">
        <f t="shared" si="27"/>
        <v>026-007</v>
      </c>
      <c r="Y198" t="str">
        <f t="shared" si="28"/>
        <v>016-008</v>
      </c>
    </row>
    <row r="199" spans="1:25" x14ac:dyDescent="0.35">
      <c r="A199">
        <v>189</v>
      </c>
      <c r="B199" t="s">
        <v>332</v>
      </c>
      <c r="C199">
        <v>3</v>
      </c>
      <c r="D199">
        <v>46</v>
      </c>
      <c r="E199" t="s">
        <v>193</v>
      </c>
      <c r="F199" t="s">
        <v>333</v>
      </c>
      <c r="G199">
        <v>591</v>
      </c>
      <c r="H199">
        <v>128</v>
      </c>
      <c r="I199">
        <v>52</v>
      </c>
      <c r="J199">
        <v>31</v>
      </c>
      <c r="K199">
        <v>1296</v>
      </c>
      <c r="L199" s="7">
        <v>0.61882716049382713</v>
      </c>
      <c r="M199" s="8">
        <f t="shared" si="29"/>
        <v>0.6890013297695059</v>
      </c>
      <c r="N199">
        <f t="shared" si="29"/>
        <v>-0.24863676951525909</v>
      </c>
      <c r="O199">
        <f t="shared" si="29"/>
        <v>0.92339938452749448</v>
      </c>
      <c r="P199">
        <f t="shared" si="29"/>
        <v>0.1512587042114262</v>
      </c>
      <c r="Q199">
        <f t="shared" si="29"/>
        <v>-2.6308557962546095E-2</v>
      </c>
      <c r="R199" s="9">
        <f t="shared" si="29"/>
        <v>1.1368421028421232</v>
      </c>
      <c r="S199">
        <f t="shared" si="22"/>
        <v>6.7835799197608679</v>
      </c>
      <c r="T199">
        <f t="shared" si="23"/>
        <v>0.73993050451453346</v>
      </c>
      <c r="U199">
        <f t="shared" si="24"/>
        <v>8.9552100749499335</v>
      </c>
      <c r="V199" s="8">
        <f t="shared" si="25"/>
        <v>0.73993050451453346</v>
      </c>
      <c r="W199">
        <f t="shared" si="26"/>
        <v>2</v>
      </c>
      <c r="X199" t="str">
        <f t="shared" si="27"/>
        <v>026-008</v>
      </c>
      <c r="Y199" t="str">
        <f t="shared" si="28"/>
        <v>021-002</v>
      </c>
    </row>
    <row r="200" spans="1:25" x14ac:dyDescent="0.35">
      <c r="A200">
        <v>190</v>
      </c>
      <c r="B200" t="s">
        <v>332</v>
      </c>
      <c r="C200">
        <v>3</v>
      </c>
      <c r="D200">
        <v>46</v>
      </c>
      <c r="E200" t="s">
        <v>194</v>
      </c>
      <c r="F200" t="s">
        <v>333</v>
      </c>
      <c r="G200">
        <v>927</v>
      </c>
      <c r="H200">
        <v>562</v>
      </c>
      <c r="I200">
        <v>79</v>
      </c>
      <c r="J200">
        <v>87</v>
      </c>
      <c r="K200">
        <v>2796</v>
      </c>
      <c r="L200" s="7">
        <v>0.59191702432045779</v>
      </c>
      <c r="M200" s="8">
        <f t="shared" si="29"/>
        <v>2.0153919043307194</v>
      </c>
      <c r="N200">
        <f t="shared" si="29"/>
        <v>3.0126327790867675</v>
      </c>
      <c r="O200">
        <f t="shared" si="29"/>
        <v>1.8878280151003823</v>
      </c>
      <c r="P200">
        <f t="shared" si="29"/>
        <v>2.4792663931702021</v>
      </c>
      <c r="Q200">
        <f t="shared" si="29"/>
        <v>2.1664828321952228</v>
      </c>
      <c r="R200" s="9">
        <f t="shared" si="29"/>
        <v>0.9249417125708338</v>
      </c>
      <c r="S200">
        <f t="shared" si="22"/>
        <v>7.9710171908595759</v>
      </c>
      <c r="T200">
        <f t="shared" si="23"/>
        <v>19.907144454485085</v>
      </c>
      <c r="U200">
        <f t="shared" si="24"/>
        <v>46.39555831046134</v>
      </c>
      <c r="V200" s="8">
        <f t="shared" si="25"/>
        <v>7.9710171908595759</v>
      </c>
      <c r="W200">
        <f t="shared" si="26"/>
        <v>1</v>
      </c>
      <c r="X200" t="str">
        <f t="shared" si="27"/>
        <v>026-009</v>
      </c>
      <c r="Y200" t="str">
        <f t="shared" si="28"/>
        <v>027-032</v>
      </c>
    </row>
    <row r="201" spans="1:25" x14ac:dyDescent="0.35">
      <c r="A201">
        <v>191</v>
      </c>
      <c r="B201" t="s">
        <v>332</v>
      </c>
      <c r="C201">
        <v>3</v>
      </c>
      <c r="D201">
        <v>46</v>
      </c>
      <c r="E201" t="s">
        <v>195</v>
      </c>
      <c r="F201" t="s">
        <v>333</v>
      </c>
      <c r="G201">
        <v>588</v>
      </c>
      <c r="H201">
        <v>256</v>
      </c>
      <c r="I201">
        <v>32</v>
      </c>
      <c r="J201">
        <v>55</v>
      </c>
      <c r="K201">
        <v>1987</v>
      </c>
      <c r="L201" s="7">
        <v>0.46854554604932058</v>
      </c>
      <c r="M201" s="8">
        <f t="shared" si="29"/>
        <v>0.67715855678235226</v>
      </c>
      <c r="N201">
        <f t="shared" si="29"/>
        <v>0.71321231394340301</v>
      </c>
      <c r="O201">
        <f t="shared" si="29"/>
        <v>0.20900780632535551</v>
      </c>
      <c r="P201">
        <f t="shared" si="29"/>
        <v>1.1489762851937586</v>
      </c>
      <c r="Q201">
        <f t="shared" si="29"/>
        <v>0.98383734243679932</v>
      </c>
      <c r="R201" s="9">
        <f t="shared" si="29"/>
        <v>-4.6531052396845067E-2</v>
      </c>
      <c r="S201">
        <f t="shared" si="22"/>
        <v>3.3577698310446942</v>
      </c>
      <c r="T201">
        <f t="shared" si="23"/>
        <v>2.2232127735126137</v>
      </c>
      <c r="U201">
        <f t="shared" si="24"/>
        <v>10.413427128468836</v>
      </c>
      <c r="V201" s="8">
        <f t="shared" si="25"/>
        <v>2.2232127735126137</v>
      </c>
      <c r="W201">
        <f t="shared" si="26"/>
        <v>2</v>
      </c>
      <c r="X201" t="str">
        <f t="shared" si="27"/>
        <v>026-010</v>
      </c>
      <c r="Y201" t="str">
        <f t="shared" si="28"/>
        <v>021-002</v>
      </c>
    </row>
    <row r="202" spans="1:25" x14ac:dyDescent="0.35">
      <c r="A202">
        <v>192</v>
      </c>
      <c r="B202" t="s">
        <v>332</v>
      </c>
      <c r="C202">
        <v>3</v>
      </c>
      <c r="D202">
        <v>46</v>
      </c>
      <c r="E202" t="s">
        <v>196</v>
      </c>
      <c r="F202" t="s">
        <v>333</v>
      </c>
      <c r="G202">
        <v>187</v>
      </c>
      <c r="H202">
        <v>104</v>
      </c>
      <c r="I202">
        <v>9</v>
      </c>
      <c r="J202">
        <v>6</v>
      </c>
      <c r="K202">
        <v>918</v>
      </c>
      <c r="L202" s="7">
        <v>0.33333333333333331</v>
      </c>
      <c r="M202" s="8">
        <f t="shared" si="29"/>
        <v>-0.9058254325005245</v>
      </c>
      <c r="N202">
        <f t="shared" si="29"/>
        <v>-0.42898347266375825</v>
      </c>
      <c r="O202">
        <f t="shared" si="29"/>
        <v>-0.61254250860710435</v>
      </c>
      <c r="P202">
        <f t="shared" si="29"/>
        <v>-0.88803044264517006</v>
      </c>
      <c r="Q202">
        <f t="shared" si="29"/>
        <v>-0.57889198828230382</v>
      </c>
      <c r="R202" s="9">
        <f t="shared" si="29"/>
        <v>-1.111242150823625</v>
      </c>
      <c r="S202">
        <f t="shared" si="22"/>
        <v>22.001856669572209</v>
      </c>
      <c r="T202">
        <f t="shared" si="23"/>
        <v>9.190576224975695</v>
      </c>
      <c r="U202">
        <f t="shared" si="24"/>
        <v>0.360657651322007</v>
      </c>
      <c r="V202" s="8">
        <f t="shared" si="25"/>
        <v>0.360657651322007</v>
      </c>
      <c r="W202">
        <f t="shared" si="26"/>
        <v>3</v>
      </c>
      <c r="X202" t="str">
        <f t="shared" si="27"/>
        <v>026-011</v>
      </c>
      <c r="Y202" t="str">
        <f t="shared" si="28"/>
        <v>016-008</v>
      </c>
    </row>
    <row r="203" spans="1:25" x14ac:dyDescent="0.35">
      <c r="A203">
        <v>193</v>
      </c>
      <c r="B203" t="s">
        <v>332</v>
      </c>
      <c r="C203">
        <v>7</v>
      </c>
      <c r="D203">
        <v>46</v>
      </c>
      <c r="E203" t="s">
        <v>197</v>
      </c>
      <c r="F203" t="s">
        <v>333</v>
      </c>
      <c r="G203">
        <v>129</v>
      </c>
      <c r="H203">
        <v>28</v>
      </c>
      <c r="I203">
        <v>3</v>
      </c>
      <c r="J203">
        <v>14</v>
      </c>
      <c r="K203">
        <v>534</v>
      </c>
      <c r="L203" s="7">
        <v>0.3258426966292135</v>
      </c>
      <c r="M203" s="8">
        <f t="shared" si="29"/>
        <v>-1.1347857102521626</v>
      </c>
      <c r="N203">
        <f t="shared" si="29"/>
        <v>-1.0000813659673389</v>
      </c>
      <c r="O203">
        <f t="shared" si="29"/>
        <v>-0.82685998206774602</v>
      </c>
      <c r="P203">
        <f t="shared" si="29"/>
        <v>-0.55545791565105929</v>
      </c>
      <c r="Q203">
        <f t="shared" si="29"/>
        <v>-1.1402465841626925</v>
      </c>
      <c r="R203" s="9">
        <f t="shared" si="29"/>
        <v>-1.1702262016941745</v>
      </c>
      <c r="S203">
        <f t="shared" si="22"/>
        <v>28.492110260561464</v>
      </c>
      <c r="T203">
        <f t="shared" si="23"/>
        <v>12.264483681908205</v>
      </c>
      <c r="U203">
        <f t="shared" si="24"/>
        <v>0.98353502595425568</v>
      </c>
      <c r="V203" s="8">
        <f t="shared" si="25"/>
        <v>0.98353502595425568</v>
      </c>
      <c r="W203">
        <f t="shared" si="26"/>
        <v>3</v>
      </c>
      <c r="X203" t="str">
        <f t="shared" si="27"/>
        <v>026-012</v>
      </c>
      <c r="Y203" t="str">
        <f t="shared" si="28"/>
        <v>016-008</v>
      </c>
    </row>
    <row r="204" spans="1:25" x14ac:dyDescent="0.35">
      <c r="A204">
        <v>194</v>
      </c>
      <c r="B204" t="s">
        <v>332</v>
      </c>
      <c r="C204">
        <v>3</v>
      </c>
      <c r="D204">
        <v>45</v>
      </c>
      <c r="E204" t="s">
        <v>198</v>
      </c>
      <c r="F204" t="s">
        <v>333</v>
      </c>
      <c r="G204">
        <v>259</v>
      </c>
      <c r="H204">
        <v>14</v>
      </c>
      <c r="I204">
        <v>5</v>
      </c>
      <c r="J204">
        <v>2</v>
      </c>
      <c r="K204">
        <v>787</v>
      </c>
      <c r="L204" s="7">
        <v>0.35578144853875476</v>
      </c>
      <c r="M204" s="8">
        <f t="shared" si="29"/>
        <v>-0.62159888080883596</v>
      </c>
      <c r="N204">
        <f t="shared" si="29"/>
        <v>-1.10528360947063</v>
      </c>
      <c r="O204">
        <f t="shared" si="29"/>
        <v>-0.7554208242475321</v>
      </c>
      <c r="P204">
        <f t="shared" si="29"/>
        <v>-1.0543167061422256</v>
      </c>
      <c r="Q204">
        <f t="shared" si="29"/>
        <v>-0.77039576968941559</v>
      </c>
      <c r="R204" s="9">
        <f t="shared" si="29"/>
        <v>-0.93447736813214854</v>
      </c>
      <c r="S204">
        <f t="shared" ref="S204:S267" si="30">SUMXMY2($G$3:$L$3,$M204:$R204)</f>
        <v>24.890321240073931</v>
      </c>
      <c r="T204">
        <f t="shared" ref="T204:T267" si="31">SUMXMY2($G$4:$L$4,$M204:$R204)</f>
        <v>10.518770911535597</v>
      </c>
      <c r="U204">
        <f t="shared" ref="U204:U267" si="32">SUMXMY2($G$5:$L$5,$M204:$R204)</f>
        <v>0.79428227524532591</v>
      </c>
      <c r="V204" s="8">
        <f t="shared" ref="V204:V267" si="33">MIN(S204:U204)</f>
        <v>0.79428227524532591</v>
      </c>
      <c r="W204">
        <f t="shared" ref="W204:W267" si="34">MATCH(V204,S204:U204,0)</f>
        <v>3</v>
      </c>
      <c r="X204" t="str">
        <f t="shared" ref="X204:X267" si="35">E204</f>
        <v>026-013</v>
      </c>
      <c r="Y204" t="str">
        <f t="shared" ref="Y204:Y267" si="36">VLOOKUP(W204,$D$3:$F$5,3)</f>
        <v>016-008</v>
      </c>
    </row>
    <row r="205" spans="1:25" x14ac:dyDescent="0.35">
      <c r="A205">
        <v>195</v>
      </c>
      <c r="B205" t="s">
        <v>332</v>
      </c>
      <c r="C205">
        <v>3</v>
      </c>
      <c r="D205">
        <v>45</v>
      </c>
      <c r="E205" t="s">
        <v>199</v>
      </c>
      <c r="F205" t="s">
        <v>333</v>
      </c>
      <c r="G205">
        <v>198</v>
      </c>
      <c r="H205">
        <v>13</v>
      </c>
      <c r="I205">
        <v>4</v>
      </c>
      <c r="J205">
        <v>9</v>
      </c>
      <c r="K205">
        <v>698</v>
      </c>
      <c r="L205" s="7">
        <v>0.3209169054441261</v>
      </c>
      <c r="M205" s="8">
        <f t="shared" si="29"/>
        <v>-0.86240193154762768</v>
      </c>
      <c r="N205">
        <f t="shared" si="29"/>
        <v>-1.1127980554351509</v>
      </c>
      <c r="O205">
        <f t="shared" si="29"/>
        <v>-0.79114040315763912</v>
      </c>
      <c r="P205">
        <f t="shared" si="29"/>
        <v>-0.76331574502237853</v>
      </c>
      <c r="Q205">
        <f t="shared" si="29"/>
        <v>-0.90050139217210989</v>
      </c>
      <c r="R205" s="9">
        <f t="shared" si="29"/>
        <v>-1.2090137079256678</v>
      </c>
      <c r="S205">
        <f t="shared" si="30"/>
        <v>26.983116646051876</v>
      </c>
      <c r="T205">
        <f t="shared" si="31"/>
        <v>11.669576645910777</v>
      </c>
      <c r="U205">
        <f t="shared" si="32"/>
        <v>0.8995440890012496</v>
      </c>
      <c r="V205" s="8">
        <f t="shared" si="33"/>
        <v>0.8995440890012496</v>
      </c>
      <c r="W205">
        <f t="shared" si="34"/>
        <v>3</v>
      </c>
      <c r="X205" t="str">
        <f t="shared" si="35"/>
        <v>026-014</v>
      </c>
      <c r="Y205" t="str">
        <f t="shared" si="36"/>
        <v>016-008</v>
      </c>
    </row>
    <row r="206" spans="1:25" x14ac:dyDescent="0.35">
      <c r="A206">
        <v>196</v>
      </c>
      <c r="B206" t="s">
        <v>332</v>
      </c>
      <c r="C206">
        <v>2</v>
      </c>
      <c r="D206">
        <v>45</v>
      </c>
      <c r="E206" t="s">
        <v>200</v>
      </c>
      <c r="F206" t="s">
        <v>333</v>
      </c>
      <c r="G206">
        <v>388</v>
      </c>
      <c r="H206">
        <v>225</v>
      </c>
      <c r="I206">
        <v>10</v>
      </c>
      <c r="J206">
        <v>14</v>
      </c>
      <c r="K206">
        <v>1494</v>
      </c>
      <c r="L206" s="7">
        <v>0.42637215528781791</v>
      </c>
      <c r="M206" s="8">
        <f t="shared" si="29"/>
        <v>-0.1123596423612272</v>
      </c>
      <c r="N206">
        <f t="shared" si="29"/>
        <v>0.4802644890432583</v>
      </c>
      <c r="O206">
        <f t="shared" si="29"/>
        <v>-0.57682292969699744</v>
      </c>
      <c r="P206">
        <f t="shared" si="29"/>
        <v>-0.55545791565105929</v>
      </c>
      <c r="Q206">
        <f t="shared" si="29"/>
        <v>0.26313990553827937</v>
      </c>
      <c r="R206" s="9">
        <f t="shared" si="29"/>
        <v>-0.37861996877586179</v>
      </c>
      <c r="S206">
        <f t="shared" si="30"/>
        <v>9.9111347865694626</v>
      </c>
      <c r="T206">
        <f t="shared" si="31"/>
        <v>3.8422780946208461</v>
      </c>
      <c r="U206">
        <f t="shared" si="32"/>
        <v>2.2325846663356947</v>
      </c>
      <c r="V206" s="8">
        <f t="shared" si="33"/>
        <v>2.2325846663356947</v>
      </c>
      <c r="W206">
        <f t="shared" si="34"/>
        <v>3</v>
      </c>
      <c r="X206" t="str">
        <f t="shared" si="35"/>
        <v>026-015</v>
      </c>
      <c r="Y206" t="str">
        <f t="shared" si="36"/>
        <v>016-008</v>
      </c>
    </row>
    <row r="207" spans="1:25" x14ac:dyDescent="0.35">
      <c r="A207">
        <v>197</v>
      </c>
      <c r="B207" t="s">
        <v>332</v>
      </c>
      <c r="C207">
        <v>2</v>
      </c>
      <c r="D207">
        <v>45</v>
      </c>
      <c r="E207" t="s">
        <v>201</v>
      </c>
      <c r="F207" t="s">
        <v>333</v>
      </c>
      <c r="G207">
        <v>341</v>
      </c>
      <c r="H207">
        <v>178</v>
      </c>
      <c r="I207">
        <v>10</v>
      </c>
      <c r="J207">
        <v>58</v>
      </c>
      <c r="K207">
        <v>1205</v>
      </c>
      <c r="L207" s="7">
        <v>0.4871369294605809</v>
      </c>
      <c r="M207" s="8">
        <f t="shared" si="29"/>
        <v>-0.2978964191599684</v>
      </c>
      <c r="N207">
        <f t="shared" si="29"/>
        <v>0.12708552871078077</v>
      </c>
      <c r="O207">
        <f t="shared" si="29"/>
        <v>-0.57682292969699744</v>
      </c>
      <c r="P207">
        <f t="shared" si="29"/>
        <v>1.2736909828165501</v>
      </c>
      <c r="Q207">
        <f t="shared" si="29"/>
        <v>-0.15933790229878406</v>
      </c>
      <c r="R207" s="9">
        <f t="shared" si="29"/>
        <v>9.9864394105125584E-2</v>
      </c>
      <c r="S207">
        <f t="shared" si="30"/>
        <v>11.36811554891289</v>
      </c>
      <c r="T207">
        <f t="shared" si="31"/>
        <v>3.4319145233968098</v>
      </c>
      <c r="U207">
        <f t="shared" si="32"/>
        <v>4.8464113090966432</v>
      </c>
      <c r="V207" s="8">
        <f t="shared" si="33"/>
        <v>3.4319145233968098</v>
      </c>
      <c r="W207">
        <f t="shared" si="34"/>
        <v>2</v>
      </c>
      <c r="X207" t="str">
        <f t="shared" si="35"/>
        <v>026-016</v>
      </c>
      <c r="Y207" t="str">
        <f t="shared" si="36"/>
        <v>021-002</v>
      </c>
    </row>
    <row r="208" spans="1:25" x14ac:dyDescent="0.35">
      <c r="A208">
        <v>198</v>
      </c>
      <c r="B208" t="s">
        <v>332</v>
      </c>
      <c r="C208">
        <v>3</v>
      </c>
      <c r="D208">
        <v>45</v>
      </c>
      <c r="E208" t="s">
        <v>202</v>
      </c>
      <c r="F208" t="s">
        <v>333</v>
      </c>
      <c r="G208">
        <v>169</v>
      </c>
      <c r="H208">
        <v>20</v>
      </c>
      <c r="I208">
        <v>5</v>
      </c>
      <c r="J208">
        <v>16</v>
      </c>
      <c r="K208">
        <v>504</v>
      </c>
      <c r="L208" s="7">
        <v>0.41666666666666669</v>
      </c>
      <c r="M208" s="8">
        <f t="shared" si="29"/>
        <v>-0.97688207042344666</v>
      </c>
      <c r="N208">
        <f t="shared" si="29"/>
        <v>-1.0601969336835053</v>
      </c>
      <c r="O208">
        <f t="shared" si="29"/>
        <v>-0.7554208242475321</v>
      </c>
      <c r="P208">
        <f t="shared" si="29"/>
        <v>-0.47231478390253157</v>
      </c>
      <c r="Q208">
        <f t="shared" si="29"/>
        <v>-1.1841024119658481</v>
      </c>
      <c r="R208" s="9">
        <f t="shared" si="29"/>
        <v>-0.4550445848887576</v>
      </c>
      <c r="S208">
        <f t="shared" si="30"/>
        <v>25.542494196017518</v>
      </c>
      <c r="T208">
        <f t="shared" si="31"/>
        <v>9.6461357553620832</v>
      </c>
      <c r="U208">
        <f t="shared" si="32"/>
        <v>0.73954106133560393</v>
      </c>
      <c r="V208" s="8">
        <f t="shared" si="33"/>
        <v>0.73954106133560393</v>
      </c>
      <c r="W208">
        <f t="shared" si="34"/>
        <v>3</v>
      </c>
      <c r="X208" t="str">
        <f t="shared" si="35"/>
        <v>026-017</v>
      </c>
      <c r="Y208" t="str">
        <f t="shared" si="36"/>
        <v>016-008</v>
      </c>
    </row>
    <row r="209" spans="1:25" x14ac:dyDescent="0.35">
      <c r="A209">
        <v>199</v>
      </c>
      <c r="B209" t="s">
        <v>332</v>
      </c>
      <c r="C209">
        <v>3</v>
      </c>
      <c r="D209">
        <v>45</v>
      </c>
      <c r="E209" t="s">
        <v>203</v>
      </c>
      <c r="F209" t="s">
        <v>333</v>
      </c>
      <c r="G209">
        <v>341</v>
      </c>
      <c r="H209">
        <v>133</v>
      </c>
      <c r="I209">
        <v>8</v>
      </c>
      <c r="J209">
        <v>14</v>
      </c>
      <c r="K209">
        <v>1038</v>
      </c>
      <c r="L209" s="7">
        <v>0.47784200385356457</v>
      </c>
      <c r="M209" s="8">
        <f t="shared" si="29"/>
        <v>-0.2978964191599684</v>
      </c>
      <c r="N209">
        <f t="shared" si="29"/>
        <v>-0.21106453969265512</v>
      </c>
      <c r="O209">
        <f t="shared" si="29"/>
        <v>-0.64826208751721126</v>
      </c>
      <c r="P209">
        <f t="shared" si="29"/>
        <v>-0.55545791565105929</v>
      </c>
      <c r="Q209">
        <f t="shared" si="29"/>
        <v>-0.40346867706968231</v>
      </c>
      <c r="R209" s="9">
        <f t="shared" si="29"/>
        <v>2.6672703398688154E-2</v>
      </c>
      <c r="S209">
        <f t="shared" si="30"/>
        <v>14.06363612181625</v>
      </c>
      <c r="T209">
        <f t="shared" si="31"/>
        <v>4.1512377987470099</v>
      </c>
      <c r="U209">
        <f t="shared" si="32"/>
        <v>0.7791484538839466</v>
      </c>
      <c r="V209" s="8">
        <f t="shared" si="33"/>
        <v>0.7791484538839466</v>
      </c>
      <c r="W209">
        <f t="shared" si="34"/>
        <v>3</v>
      </c>
      <c r="X209" t="str">
        <f t="shared" si="35"/>
        <v>026-018</v>
      </c>
      <c r="Y209" t="str">
        <f t="shared" si="36"/>
        <v>016-008</v>
      </c>
    </row>
    <row r="210" spans="1:25" x14ac:dyDescent="0.35">
      <c r="A210">
        <v>200</v>
      </c>
      <c r="B210" t="s">
        <v>332</v>
      </c>
      <c r="C210">
        <v>7</v>
      </c>
      <c r="D210">
        <v>45</v>
      </c>
      <c r="E210" t="s">
        <v>204</v>
      </c>
      <c r="F210" t="s">
        <v>333</v>
      </c>
      <c r="G210">
        <v>465</v>
      </c>
      <c r="H210">
        <v>125</v>
      </c>
      <c r="I210">
        <v>8</v>
      </c>
      <c r="J210">
        <v>31</v>
      </c>
      <c r="K210">
        <v>1383</v>
      </c>
      <c r="L210" s="7">
        <v>0.45480838756326825</v>
      </c>
      <c r="M210" s="8">
        <f t="shared" si="29"/>
        <v>0.19160486430905088</v>
      </c>
      <c r="N210">
        <f t="shared" si="29"/>
        <v>-0.27118010740882148</v>
      </c>
      <c r="O210">
        <f t="shared" si="29"/>
        <v>-0.64826208751721126</v>
      </c>
      <c r="P210">
        <f t="shared" si="29"/>
        <v>0.1512587042114262</v>
      </c>
      <c r="Q210">
        <f t="shared" si="29"/>
        <v>0.1008733426666045</v>
      </c>
      <c r="R210" s="9">
        <f t="shared" si="29"/>
        <v>-0.15470253193375361</v>
      </c>
      <c r="S210">
        <f t="shared" si="30"/>
        <v>10.341363681478551</v>
      </c>
      <c r="T210">
        <f t="shared" si="31"/>
        <v>2.86799581452857</v>
      </c>
      <c r="U210">
        <f t="shared" si="32"/>
        <v>2.3457169461615726</v>
      </c>
      <c r="V210" s="8">
        <f t="shared" si="33"/>
        <v>2.3457169461615726</v>
      </c>
      <c r="W210">
        <f t="shared" si="34"/>
        <v>3</v>
      </c>
      <c r="X210" t="str">
        <f t="shared" si="35"/>
        <v>026-019</v>
      </c>
      <c r="Y210" t="str">
        <f t="shared" si="36"/>
        <v>016-008</v>
      </c>
    </row>
    <row r="211" spans="1:25" x14ac:dyDescent="0.35">
      <c r="A211">
        <v>201</v>
      </c>
      <c r="B211" t="s">
        <v>332</v>
      </c>
      <c r="C211">
        <v>7</v>
      </c>
      <c r="D211">
        <v>45</v>
      </c>
      <c r="E211" t="s">
        <v>205</v>
      </c>
      <c r="F211" t="s">
        <v>333</v>
      </c>
      <c r="G211">
        <v>207</v>
      </c>
      <c r="H211">
        <v>70</v>
      </c>
      <c r="I211">
        <v>4</v>
      </c>
      <c r="J211">
        <v>17</v>
      </c>
      <c r="K211">
        <v>700</v>
      </c>
      <c r="L211" s="7">
        <v>0.42571428571428571</v>
      </c>
      <c r="M211" s="8">
        <f t="shared" si="29"/>
        <v>-0.82687361258616665</v>
      </c>
      <c r="N211">
        <f t="shared" si="29"/>
        <v>-0.68447463545746534</v>
      </c>
      <c r="O211">
        <f t="shared" si="29"/>
        <v>-0.79114040315763912</v>
      </c>
      <c r="P211">
        <f t="shared" si="29"/>
        <v>-0.4307432180282677</v>
      </c>
      <c r="Q211">
        <f t="shared" si="29"/>
        <v>-0.89757767031856617</v>
      </c>
      <c r="R211" s="9">
        <f t="shared" si="29"/>
        <v>-0.38380027773011505</v>
      </c>
      <c r="S211">
        <f t="shared" si="30"/>
        <v>21.361439257054105</v>
      </c>
      <c r="T211">
        <f t="shared" si="31"/>
        <v>7.5687688010517427</v>
      </c>
      <c r="U211">
        <f t="shared" si="32"/>
        <v>0.20561220149736714</v>
      </c>
      <c r="V211" s="8">
        <f t="shared" si="33"/>
        <v>0.20561220149736714</v>
      </c>
      <c r="W211">
        <f t="shared" si="34"/>
        <v>3</v>
      </c>
      <c r="X211" t="str">
        <f t="shared" si="35"/>
        <v>026-020</v>
      </c>
      <c r="Y211" t="str">
        <f t="shared" si="36"/>
        <v>016-008</v>
      </c>
    </row>
    <row r="212" spans="1:25" x14ac:dyDescent="0.35">
      <c r="A212">
        <v>202</v>
      </c>
      <c r="B212" t="s">
        <v>332</v>
      </c>
      <c r="C212">
        <v>3</v>
      </c>
      <c r="D212">
        <v>45</v>
      </c>
      <c r="E212" t="s">
        <v>206</v>
      </c>
      <c r="F212" t="s">
        <v>333</v>
      </c>
      <c r="G212">
        <v>264</v>
      </c>
      <c r="H212">
        <v>78</v>
      </c>
      <c r="I212">
        <v>8</v>
      </c>
      <c r="J212">
        <v>38</v>
      </c>
      <c r="K212">
        <v>871</v>
      </c>
      <c r="L212" s="7">
        <v>0.44546498277841562</v>
      </c>
      <c r="M212" s="8">
        <f t="shared" si="29"/>
        <v>-0.60186092583024642</v>
      </c>
      <c r="N212">
        <f t="shared" si="29"/>
        <v>-0.62435906774129901</v>
      </c>
      <c r="O212">
        <f t="shared" si="29"/>
        <v>-0.64826208751721126</v>
      </c>
      <c r="P212">
        <f t="shared" si="29"/>
        <v>0.44225966533127314</v>
      </c>
      <c r="Q212">
        <f t="shared" si="29"/>
        <v>-0.64759945184058054</v>
      </c>
      <c r="R212" s="9">
        <f t="shared" si="29"/>
        <v>-0.22827596566212743</v>
      </c>
      <c r="S212">
        <f t="shared" si="30"/>
        <v>17.336297106919236</v>
      </c>
      <c r="T212">
        <f t="shared" si="31"/>
        <v>5.1479944175258963</v>
      </c>
      <c r="U212">
        <f t="shared" si="32"/>
        <v>1.3066876897772579</v>
      </c>
      <c r="V212" s="8">
        <f t="shared" si="33"/>
        <v>1.3066876897772579</v>
      </c>
      <c r="W212">
        <f t="shared" si="34"/>
        <v>3</v>
      </c>
      <c r="X212" t="str">
        <f t="shared" si="35"/>
        <v>026-021</v>
      </c>
      <c r="Y212" t="str">
        <f t="shared" si="36"/>
        <v>016-008</v>
      </c>
    </row>
    <row r="213" spans="1:25" x14ac:dyDescent="0.35">
      <c r="A213">
        <v>203</v>
      </c>
      <c r="B213" t="s">
        <v>332</v>
      </c>
      <c r="C213">
        <v>2</v>
      </c>
      <c r="D213">
        <v>45</v>
      </c>
      <c r="E213" t="s">
        <v>207</v>
      </c>
      <c r="F213" t="s">
        <v>333</v>
      </c>
      <c r="G213">
        <v>220</v>
      </c>
      <c r="H213">
        <v>92</v>
      </c>
      <c r="I213">
        <v>6</v>
      </c>
      <c r="J213">
        <v>6</v>
      </c>
      <c r="K213">
        <v>701</v>
      </c>
      <c r="L213" s="7">
        <v>0.46219686162624823</v>
      </c>
      <c r="M213" s="8">
        <f t="shared" si="29"/>
        <v>-0.77555492964183392</v>
      </c>
      <c r="N213">
        <f t="shared" si="29"/>
        <v>-0.5191568242380078</v>
      </c>
      <c r="O213">
        <f t="shared" si="29"/>
        <v>-0.71970124533742519</v>
      </c>
      <c r="P213">
        <f t="shared" si="29"/>
        <v>-0.88803044264517006</v>
      </c>
      <c r="Q213">
        <f t="shared" si="29"/>
        <v>-0.89611580939179436</v>
      </c>
      <c r="R213" s="9">
        <f t="shared" si="29"/>
        <v>-9.6522947580549232E-2</v>
      </c>
      <c r="S213">
        <f t="shared" si="30"/>
        <v>20.628433053132319</v>
      </c>
      <c r="T213">
        <f t="shared" si="31"/>
        <v>7.3696798446888163</v>
      </c>
      <c r="U213">
        <f t="shared" si="32"/>
        <v>0.41820550371353726</v>
      </c>
      <c r="V213" s="8">
        <f t="shared" si="33"/>
        <v>0.41820550371353726</v>
      </c>
      <c r="W213">
        <f t="shared" si="34"/>
        <v>3</v>
      </c>
      <c r="X213" t="str">
        <f t="shared" si="35"/>
        <v>026-022</v>
      </c>
      <c r="Y213" t="str">
        <f t="shared" si="36"/>
        <v>016-008</v>
      </c>
    </row>
    <row r="214" spans="1:25" x14ac:dyDescent="0.35">
      <c r="A214">
        <v>204</v>
      </c>
      <c r="B214" t="s">
        <v>332</v>
      </c>
      <c r="C214">
        <v>2</v>
      </c>
      <c r="D214">
        <v>45</v>
      </c>
      <c r="E214" t="s">
        <v>208</v>
      </c>
      <c r="F214" t="s">
        <v>333</v>
      </c>
      <c r="G214">
        <v>310</v>
      </c>
      <c r="H214">
        <v>142</v>
      </c>
      <c r="I214">
        <v>6</v>
      </c>
      <c r="J214">
        <v>10</v>
      </c>
      <c r="K214">
        <v>1100</v>
      </c>
      <c r="L214" s="7">
        <v>0.42545454545454547</v>
      </c>
      <c r="M214" s="8">
        <f t="shared" si="29"/>
        <v>-0.42027174002722317</v>
      </c>
      <c r="N214">
        <f t="shared" si="29"/>
        <v>-0.14343452601196793</v>
      </c>
      <c r="O214">
        <f t="shared" si="29"/>
        <v>-0.71970124533742519</v>
      </c>
      <c r="P214">
        <f t="shared" si="29"/>
        <v>-0.72174417914811473</v>
      </c>
      <c r="Q214">
        <f t="shared" si="29"/>
        <v>-0.31283329960982786</v>
      </c>
      <c r="R214" s="9">
        <f t="shared" si="29"/>
        <v>-0.38584556884471705</v>
      </c>
      <c r="S214">
        <f t="shared" si="30"/>
        <v>15.348775862301849</v>
      </c>
      <c r="T214">
        <f t="shared" si="31"/>
        <v>5.3823653536024318</v>
      </c>
      <c r="U214">
        <f t="shared" si="32"/>
        <v>0.41195365126854427</v>
      </c>
      <c r="V214" s="8">
        <f t="shared" si="33"/>
        <v>0.41195365126854427</v>
      </c>
      <c r="W214">
        <f t="shared" si="34"/>
        <v>3</v>
      </c>
      <c r="X214" t="str">
        <f t="shared" si="35"/>
        <v>026-023</v>
      </c>
      <c r="Y214" t="str">
        <f t="shared" si="36"/>
        <v>016-008</v>
      </c>
    </row>
    <row r="215" spans="1:25" x14ac:dyDescent="0.35">
      <c r="A215">
        <v>205</v>
      </c>
      <c r="B215" t="s">
        <v>332</v>
      </c>
      <c r="C215">
        <v>2</v>
      </c>
      <c r="D215">
        <v>45</v>
      </c>
      <c r="E215" t="s">
        <v>209</v>
      </c>
      <c r="F215" t="s">
        <v>333</v>
      </c>
      <c r="G215">
        <v>490</v>
      </c>
      <c r="H215">
        <v>332</v>
      </c>
      <c r="I215">
        <v>19</v>
      </c>
      <c r="J215">
        <v>24</v>
      </c>
      <c r="K215">
        <v>1937</v>
      </c>
      <c r="L215" s="7">
        <v>0.44656685596282913</v>
      </c>
      <c r="M215" s="8">
        <f t="shared" si="29"/>
        <v>0.29029463920199833</v>
      </c>
      <c r="N215">
        <f t="shared" si="29"/>
        <v>1.2843102072469836</v>
      </c>
      <c r="O215">
        <f t="shared" si="29"/>
        <v>-0.25534671950603482</v>
      </c>
      <c r="P215">
        <f t="shared" si="29"/>
        <v>-0.13974225690842076</v>
      </c>
      <c r="Q215">
        <f t="shared" si="29"/>
        <v>0.91074429609820706</v>
      </c>
      <c r="R215" s="9">
        <f t="shared" si="29"/>
        <v>-0.21959940764315483</v>
      </c>
      <c r="S215">
        <f t="shared" si="30"/>
        <v>4.620981876893536</v>
      </c>
      <c r="T215">
        <f t="shared" si="31"/>
        <v>3.4554397528396805</v>
      </c>
      <c r="U215">
        <f t="shared" si="32"/>
        <v>7.1820105972609269</v>
      </c>
      <c r="V215" s="8">
        <f t="shared" si="33"/>
        <v>3.4554397528396805</v>
      </c>
      <c r="W215">
        <f t="shared" si="34"/>
        <v>2</v>
      </c>
      <c r="X215" t="str">
        <f t="shared" si="35"/>
        <v>026-024</v>
      </c>
      <c r="Y215" t="str">
        <f t="shared" si="36"/>
        <v>021-002</v>
      </c>
    </row>
    <row r="216" spans="1:25" x14ac:dyDescent="0.35">
      <c r="A216">
        <v>206</v>
      </c>
      <c r="B216" t="s">
        <v>332</v>
      </c>
      <c r="C216">
        <v>2</v>
      </c>
      <c r="D216">
        <v>45</v>
      </c>
      <c r="E216" t="s">
        <v>210</v>
      </c>
      <c r="F216" t="s">
        <v>333</v>
      </c>
      <c r="G216">
        <v>355</v>
      </c>
      <c r="H216">
        <v>155</v>
      </c>
      <c r="I216">
        <v>30</v>
      </c>
      <c r="J216">
        <v>60</v>
      </c>
      <c r="K216">
        <v>1494</v>
      </c>
      <c r="L216" s="7">
        <v>0.40160642570281124</v>
      </c>
      <c r="M216" s="8">
        <f t="shared" si="29"/>
        <v>-0.2426301452199178</v>
      </c>
      <c r="N216">
        <f t="shared" si="29"/>
        <v>-4.5746728473197565E-2</v>
      </c>
      <c r="O216">
        <f t="shared" si="29"/>
        <v>0.13756864850514161</v>
      </c>
      <c r="P216">
        <f t="shared" ref="P216:R279" si="37">STANDARDIZE(J216,J$7,J$8)</f>
        <v>1.356834114565078</v>
      </c>
      <c r="Q216">
        <f t="shared" si="37"/>
        <v>0.26313990553827937</v>
      </c>
      <c r="R216" s="9">
        <f t="shared" si="37"/>
        <v>-0.57363450644325176</v>
      </c>
      <c r="S216">
        <f t="shared" si="30"/>
        <v>10.641406398650142</v>
      </c>
      <c r="T216">
        <f t="shared" si="31"/>
        <v>3.3255117311121349</v>
      </c>
      <c r="U216">
        <f t="shared" si="32"/>
        <v>5.8614582082203688</v>
      </c>
      <c r="V216" s="8">
        <f t="shared" si="33"/>
        <v>3.3255117311121349</v>
      </c>
      <c r="W216">
        <f t="shared" si="34"/>
        <v>2</v>
      </c>
      <c r="X216" t="str">
        <f t="shared" si="35"/>
        <v>026-025</v>
      </c>
      <c r="Y216" t="str">
        <f t="shared" si="36"/>
        <v>021-002</v>
      </c>
    </row>
    <row r="217" spans="1:25" x14ac:dyDescent="0.35">
      <c r="A217">
        <v>207</v>
      </c>
      <c r="B217" t="s">
        <v>332</v>
      </c>
      <c r="C217">
        <v>2</v>
      </c>
      <c r="D217">
        <v>45</v>
      </c>
      <c r="E217" t="s">
        <v>211</v>
      </c>
      <c r="F217" t="s">
        <v>333</v>
      </c>
      <c r="G217">
        <v>473</v>
      </c>
      <c r="H217">
        <v>248</v>
      </c>
      <c r="I217">
        <v>24</v>
      </c>
      <c r="J217">
        <v>15</v>
      </c>
      <c r="K217">
        <v>1590</v>
      </c>
      <c r="L217" s="7">
        <v>0.4779874213836478</v>
      </c>
      <c r="M217" s="8">
        <f t="shared" ref="M217:R280" si="38">STANDARDIZE(G217,G$7,G$8)</f>
        <v>0.22318559227479406</v>
      </c>
      <c r="N217">
        <f t="shared" si="38"/>
        <v>0.65309674622723668</v>
      </c>
      <c r="O217">
        <f t="shared" si="38"/>
        <v>-7.6748824955500089E-2</v>
      </c>
      <c r="P217">
        <f t="shared" si="37"/>
        <v>-0.51388634977679548</v>
      </c>
      <c r="Q217">
        <f t="shared" si="37"/>
        <v>0.40347855450837655</v>
      </c>
      <c r="R217" s="9">
        <f t="shared" si="37"/>
        <v>2.7817774950106712E-2</v>
      </c>
      <c r="S217">
        <f t="shared" si="30"/>
        <v>6.2461457639005245</v>
      </c>
      <c r="T217">
        <f t="shared" si="31"/>
        <v>1.9710956177379291</v>
      </c>
      <c r="U217">
        <f t="shared" si="32"/>
        <v>4.1815239361772214</v>
      </c>
      <c r="V217" s="8">
        <f t="shared" si="33"/>
        <v>1.9710956177379291</v>
      </c>
      <c r="W217">
        <f t="shared" si="34"/>
        <v>2</v>
      </c>
      <c r="X217" t="str">
        <f t="shared" si="35"/>
        <v>026-026</v>
      </c>
      <c r="Y217" t="str">
        <f t="shared" si="36"/>
        <v>021-002</v>
      </c>
    </row>
    <row r="218" spans="1:25" x14ac:dyDescent="0.35">
      <c r="A218">
        <v>208</v>
      </c>
      <c r="B218" t="s">
        <v>332</v>
      </c>
      <c r="C218">
        <v>2</v>
      </c>
      <c r="D218">
        <v>45</v>
      </c>
      <c r="E218" t="s">
        <v>212</v>
      </c>
      <c r="F218" t="s">
        <v>333</v>
      </c>
      <c r="G218">
        <v>362</v>
      </c>
      <c r="H218">
        <v>257</v>
      </c>
      <c r="I218">
        <v>10</v>
      </c>
      <c r="J218">
        <v>32</v>
      </c>
      <c r="K218">
        <v>1307</v>
      </c>
      <c r="L218" s="7">
        <v>0.50573833205814844</v>
      </c>
      <c r="M218" s="8">
        <f t="shared" si="38"/>
        <v>-0.21499700824989254</v>
      </c>
      <c r="N218">
        <f t="shared" si="38"/>
        <v>0.72072675990792379</v>
      </c>
      <c r="O218">
        <f t="shared" si="38"/>
        <v>-0.57682292969699744</v>
      </c>
      <c r="P218">
        <f t="shared" si="37"/>
        <v>0.19283027008569004</v>
      </c>
      <c r="Q218">
        <f t="shared" si="37"/>
        <v>-1.0228087768055791E-2</v>
      </c>
      <c r="R218" s="9">
        <f t="shared" si="37"/>
        <v>0.24633873539510556</v>
      </c>
      <c r="S218">
        <f t="shared" si="30"/>
        <v>8.4851024255246674</v>
      </c>
      <c r="T218">
        <f t="shared" si="31"/>
        <v>2.4679740644598831</v>
      </c>
      <c r="U218">
        <f t="shared" si="32"/>
        <v>3.4848168466618974</v>
      </c>
      <c r="V218" s="8">
        <f t="shared" si="33"/>
        <v>2.4679740644598831</v>
      </c>
      <c r="W218">
        <f t="shared" si="34"/>
        <v>2</v>
      </c>
      <c r="X218" t="str">
        <f t="shared" si="35"/>
        <v>026-027</v>
      </c>
      <c r="Y218" t="str">
        <f t="shared" si="36"/>
        <v>021-002</v>
      </c>
    </row>
    <row r="219" spans="1:25" x14ac:dyDescent="0.35">
      <c r="A219">
        <v>209</v>
      </c>
      <c r="B219" t="s">
        <v>332</v>
      </c>
      <c r="C219">
        <v>2</v>
      </c>
      <c r="D219">
        <v>45</v>
      </c>
      <c r="E219" t="s">
        <v>213</v>
      </c>
      <c r="F219" t="s">
        <v>333</v>
      </c>
      <c r="G219">
        <v>245</v>
      </c>
      <c r="H219">
        <v>277</v>
      </c>
      <c r="I219">
        <v>9</v>
      </c>
      <c r="J219">
        <v>15</v>
      </c>
      <c r="K219">
        <v>1133</v>
      </c>
      <c r="L219" s="7">
        <v>0.48190644307149161</v>
      </c>
      <c r="M219" s="8">
        <f t="shared" si="38"/>
        <v>-0.67686515474888653</v>
      </c>
      <c r="N219">
        <f t="shared" si="38"/>
        <v>0.87101567919833978</v>
      </c>
      <c r="O219">
        <f t="shared" si="38"/>
        <v>-0.61254250860710435</v>
      </c>
      <c r="P219">
        <f t="shared" si="37"/>
        <v>-0.51388634977679548</v>
      </c>
      <c r="Q219">
        <f t="shared" si="37"/>
        <v>-0.26459188902635694</v>
      </c>
      <c r="R219" s="9">
        <f t="shared" si="37"/>
        <v>5.8677604859015416E-2</v>
      </c>
      <c r="S219">
        <f t="shared" si="30"/>
        <v>12.224194287244337</v>
      </c>
      <c r="T219">
        <f t="shared" si="31"/>
        <v>4.5964000439705428</v>
      </c>
      <c r="U219">
        <f t="shared" si="32"/>
        <v>2.3594213848800423</v>
      </c>
      <c r="V219" s="8">
        <f t="shared" si="33"/>
        <v>2.3594213848800423</v>
      </c>
      <c r="W219">
        <f t="shared" si="34"/>
        <v>3</v>
      </c>
      <c r="X219" t="str">
        <f t="shared" si="35"/>
        <v>026-028</v>
      </c>
      <c r="Y219" t="str">
        <f t="shared" si="36"/>
        <v>016-008</v>
      </c>
    </row>
    <row r="220" spans="1:25" x14ac:dyDescent="0.35">
      <c r="A220">
        <v>210</v>
      </c>
      <c r="B220" t="s">
        <v>332</v>
      </c>
      <c r="C220">
        <v>2</v>
      </c>
      <c r="D220">
        <v>45</v>
      </c>
      <c r="E220" t="s">
        <v>214</v>
      </c>
      <c r="F220" t="s">
        <v>333</v>
      </c>
      <c r="G220">
        <v>843</v>
      </c>
      <c r="H220">
        <v>806</v>
      </c>
      <c r="I220">
        <v>38</v>
      </c>
      <c r="J220">
        <v>13</v>
      </c>
      <c r="K220">
        <v>3851</v>
      </c>
      <c r="L220" s="7">
        <v>0.44144378083614644</v>
      </c>
      <c r="M220" s="8">
        <f t="shared" si="38"/>
        <v>1.6837942606904159</v>
      </c>
      <c r="N220">
        <f t="shared" si="38"/>
        <v>4.8461575944298421</v>
      </c>
      <c r="O220">
        <f t="shared" si="38"/>
        <v>0.42332527978599721</v>
      </c>
      <c r="P220">
        <f t="shared" si="37"/>
        <v>-0.59702948152532309</v>
      </c>
      <c r="Q220">
        <f t="shared" si="37"/>
        <v>3.7087461099395198</v>
      </c>
      <c r="R220" s="9">
        <f t="shared" si="37"/>
        <v>-0.2599404007819226</v>
      </c>
      <c r="S220">
        <f t="shared" si="30"/>
        <v>18.055463313159702</v>
      </c>
      <c r="T220">
        <f t="shared" si="31"/>
        <v>36.646155443860366</v>
      </c>
      <c r="U220">
        <f t="shared" si="32"/>
        <v>54.560277506811843</v>
      </c>
      <c r="V220" s="8">
        <f t="shared" si="33"/>
        <v>18.055463313159702</v>
      </c>
      <c r="W220">
        <f t="shared" si="34"/>
        <v>1</v>
      </c>
      <c r="X220" t="str">
        <f t="shared" si="35"/>
        <v>026-029</v>
      </c>
      <c r="Y220" t="str">
        <f t="shared" si="36"/>
        <v>027-032</v>
      </c>
    </row>
    <row r="221" spans="1:25" x14ac:dyDescent="0.35">
      <c r="A221">
        <v>211</v>
      </c>
      <c r="B221" t="s">
        <v>332</v>
      </c>
      <c r="C221">
        <v>2</v>
      </c>
      <c r="D221">
        <v>45</v>
      </c>
      <c r="E221" t="s">
        <v>215</v>
      </c>
      <c r="F221" t="s">
        <v>333</v>
      </c>
      <c r="G221">
        <v>323</v>
      </c>
      <c r="H221">
        <v>124</v>
      </c>
      <c r="I221">
        <v>5</v>
      </c>
      <c r="J221">
        <v>16</v>
      </c>
      <c r="K221">
        <v>888</v>
      </c>
      <c r="L221" s="7">
        <v>0.52702702702702697</v>
      </c>
      <c r="M221" s="8">
        <f t="shared" si="38"/>
        <v>-0.3689530570828905</v>
      </c>
      <c r="N221">
        <f t="shared" si="38"/>
        <v>-0.27869455337334231</v>
      </c>
      <c r="O221">
        <f t="shared" si="38"/>
        <v>-0.7554208242475321</v>
      </c>
      <c r="P221">
        <f t="shared" si="37"/>
        <v>-0.47231478390253157</v>
      </c>
      <c r="Q221">
        <f t="shared" si="37"/>
        <v>-0.62274781608545915</v>
      </c>
      <c r="R221" s="9">
        <f t="shared" si="37"/>
        <v>0.41397381324120086</v>
      </c>
      <c r="S221">
        <f t="shared" si="30"/>
        <v>15.174007316243241</v>
      </c>
      <c r="T221">
        <f t="shared" si="31"/>
        <v>4.4739726338371177</v>
      </c>
      <c r="U221">
        <f t="shared" si="32"/>
        <v>1.2829602820061237</v>
      </c>
      <c r="V221" s="8">
        <f t="shared" si="33"/>
        <v>1.2829602820061237</v>
      </c>
      <c r="W221">
        <f t="shared" si="34"/>
        <v>3</v>
      </c>
      <c r="X221" t="str">
        <f t="shared" si="35"/>
        <v>026-030</v>
      </c>
      <c r="Y221" t="str">
        <f t="shared" si="36"/>
        <v>016-008</v>
      </c>
    </row>
    <row r="222" spans="1:25" x14ac:dyDescent="0.35">
      <c r="A222">
        <v>212</v>
      </c>
      <c r="B222" t="s">
        <v>332</v>
      </c>
      <c r="C222">
        <v>2</v>
      </c>
      <c r="D222">
        <v>45</v>
      </c>
      <c r="E222" t="s">
        <v>216</v>
      </c>
      <c r="F222" t="s">
        <v>333</v>
      </c>
      <c r="G222">
        <v>249</v>
      </c>
      <c r="H222">
        <v>105</v>
      </c>
      <c r="I222">
        <v>10</v>
      </c>
      <c r="J222">
        <v>3</v>
      </c>
      <c r="K222">
        <v>715</v>
      </c>
      <c r="L222" s="7">
        <v>0.51328671328671327</v>
      </c>
      <c r="M222" s="8">
        <f t="shared" si="38"/>
        <v>-0.66107479076601494</v>
      </c>
      <c r="N222">
        <f t="shared" si="38"/>
        <v>-0.42146902669923747</v>
      </c>
      <c r="O222">
        <f t="shared" si="38"/>
        <v>-0.57682292969699744</v>
      </c>
      <c r="P222">
        <f t="shared" si="37"/>
        <v>-1.0127451402679617</v>
      </c>
      <c r="Q222">
        <f t="shared" si="37"/>
        <v>-0.8756497564169885</v>
      </c>
      <c r="R222" s="9">
        <f t="shared" si="37"/>
        <v>0.30577748806229776</v>
      </c>
      <c r="S222">
        <f t="shared" si="30"/>
        <v>19.015124634953768</v>
      </c>
      <c r="T222">
        <f t="shared" si="31"/>
        <v>6.4321652656274546</v>
      </c>
      <c r="U222">
        <f t="shared" si="32"/>
        <v>1.1084894365153102</v>
      </c>
      <c r="V222" s="8">
        <f t="shared" si="33"/>
        <v>1.1084894365153102</v>
      </c>
      <c r="W222">
        <f t="shared" si="34"/>
        <v>3</v>
      </c>
      <c r="X222" t="str">
        <f t="shared" si="35"/>
        <v>026-031</v>
      </c>
      <c r="Y222" t="str">
        <f t="shared" si="36"/>
        <v>016-008</v>
      </c>
    </row>
    <row r="223" spans="1:25" x14ac:dyDescent="0.35">
      <c r="A223">
        <v>213</v>
      </c>
      <c r="B223" t="s">
        <v>332</v>
      </c>
      <c r="C223">
        <v>2</v>
      </c>
      <c r="D223">
        <v>45</v>
      </c>
      <c r="E223" t="s">
        <v>217</v>
      </c>
      <c r="F223" t="s">
        <v>333</v>
      </c>
      <c r="G223">
        <v>514</v>
      </c>
      <c r="H223">
        <v>200</v>
      </c>
      <c r="I223">
        <v>5</v>
      </c>
      <c r="J223">
        <v>7</v>
      </c>
      <c r="K223">
        <v>1688</v>
      </c>
      <c r="L223" s="7">
        <v>0.43009478672985785</v>
      </c>
      <c r="M223" s="8">
        <f t="shared" si="38"/>
        <v>0.38503682309922788</v>
      </c>
      <c r="N223">
        <f t="shared" si="38"/>
        <v>0.29240333993023832</v>
      </c>
      <c r="O223">
        <f t="shared" si="38"/>
        <v>-0.7554208242475321</v>
      </c>
      <c r="P223">
        <f t="shared" si="37"/>
        <v>-0.84645887677090625</v>
      </c>
      <c r="Q223">
        <f t="shared" si="37"/>
        <v>0.54674092533201746</v>
      </c>
      <c r="R223" s="9">
        <f t="shared" si="37"/>
        <v>-0.34930658848219126</v>
      </c>
      <c r="S223">
        <f t="shared" si="30"/>
        <v>9.3932521012103365</v>
      </c>
      <c r="T223">
        <f t="shared" si="31"/>
        <v>4.69323199718864</v>
      </c>
      <c r="U223">
        <f t="shared" si="32"/>
        <v>3.501697689162659</v>
      </c>
      <c r="V223" s="8">
        <f t="shared" si="33"/>
        <v>3.501697689162659</v>
      </c>
      <c r="W223">
        <f t="shared" si="34"/>
        <v>3</v>
      </c>
      <c r="X223" t="str">
        <f t="shared" si="35"/>
        <v>026-032</v>
      </c>
      <c r="Y223" t="str">
        <f t="shared" si="36"/>
        <v>016-008</v>
      </c>
    </row>
    <row r="224" spans="1:25" x14ac:dyDescent="0.35">
      <c r="A224">
        <v>214</v>
      </c>
      <c r="B224" t="s">
        <v>332</v>
      </c>
      <c r="C224">
        <v>2</v>
      </c>
      <c r="D224">
        <v>45</v>
      </c>
      <c r="E224" t="s">
        <v>218</v>
      </c>
      <c r="F224" t="s">
        <v>333</v>
      </c>
      <c r="G224">
        <v>437</v>
      </c>
      <c r="H224">
        <v>204</v>
      </c>
      <c r="I224">
        <v>8</v>
      </c>
      <c r="J224">
        <v>29</v>
      </c>
      <c r="K224">
        <v>1468</v>
      </c>
      <c r="L224" s="7">
        <v>0.46185286103542234</v>
      </c>
      <c r="M224" s="8">
        <f t="shared" si="38"/>
        <v>8.1072316428949756E-2</v>
      </c>
      <c r="N224">
        <f t="shared" si="38"/>
        <v>0.32246112378832154</v>
      </c>
      <c r="O224">
        <f t="shared" si="38"/>
        <v>-0.64826208751721126</v>
      </c>
      <c r="P224">
        <f t="shared" si="37"/>
        <v>6.8115572462898483E-2</v>
      </c>
      <c r="Q224">
        <f t="shared" si="37"/>
        <v>0.22513152144221138</v>
      </c>
      <c r="R224" s="9">
        <f t="shared" si="37"/>
        <v>-9.9231735785110561E-2</v>
      </c>
      <c r="S224">
        <f t="shared" si="30"/>
        <v>8.4566897120495899</v>
      </c>
      <c r="T224">
        <f t="shared" si="31"/>
        <v>2.5810038011673737</v>
      </c>
      <c r="U224">
        <f t="shared" si="32"/>
        <v>2.833981258640847</v>
      </c>
      <c r="V224" s="8">
        <f t="shared" si="33"/>
        <v>2.5810038011673737</v>
      </c>
      <c r="W224">
        <f t="shared" si="34"/>
        <v>2</v>
      </c>
      <c r="X224" t="str">
        <f t="shared" si="35"/>
        <v>026-033</v>
      </c>
      <c r="Y224" t="str">
        <f t="shared" si="36"/>
        <v>021-002</v>
      </c>
    </row>
    <row r="225" spans="1:25" x14ac:dyDescent="0.35">
      <c r="A225">
        <v>215</v>
      </c>
      <c r="B225" t="s">
        <v>332</v>
      </c>
      <c r="C225">
        <v>2</v>
      </c>
      <c r="D225">
        <v>45</v>
      </c>
      <c r="E225" t="s">
        <v>219</v>
      </c>
      <c r="F225" t="s">
        <v>333</v>
      </c>
      <c r="G225">
        <v>656</v>
      </c>
      <c r="H225">
        <v>368</v>
      </c>
      <c r="I225">
        <v>28</v>
      </c>
      <c r="J225">
        <v>21</v>
      </c>
      <c r="K225">
        <v>2047</v>
      </c>
      <c r="L225" s="7">
        <v>0.52418172936003904</v>
      </c>
      <c r="M225" s="8">
        <f t="shared" si="38"/>
        <v>0.9455947444911692</v>
      </c>
      <c r="N225">
        <f t="shared" si="38"/>
        <v>1.5548302619697323</v>
      </c>
      <c r="O225">
        <f t="shared" si="38"/>
        <v>6.6129490684927711E-2</v>
      </c>
      <c r="P225">
        <f t="shared" si="37"/>
        <v>-0.26445695453121232</v>
      </c>
      <c r="Q225">
        <f t="shared" si="37"/>
        <v>1.0715489980431101</v>
      </c>
      <c r="R225" s="9">
        <f t="shared" si="37"/>
        <v>0.39156888439994919</v>
      </c>
      <c r="S225">
        <f t="shared" si="30"/>
        <v>1.8079857386413751</v>
      </c>
      <c r="T225">
        <f t="shared" si="31"/>
        <v>3.547369876667962</v>
      </c>
      <c r="U225">
        <f t="shared" si="32"/>
        <v>11.721038819239146</v>
      </c>
      <c r="V225" s="8">
        <f t="shared" si="33"/>
        <v>1.8079857386413751</v>
      </c>
      <c r="W225">
        <f t="shared" si="34"/>
        <v>1</v>
      </c>
      <c r="X225" t="str">
        <f t="shared" si="35"/>
        <v>027-001</v>
      </c>
      <c r="Y225" t="str">
        <f t="shared" si="36"/>
        <v>027-032</v>
      </c>
    </row>
    <row r="226" spans="1:25" x14ac:dyDescent="0.35">
      <c r="A226">
        <v>216</v>
      </c>
      <c r="B226" t="s">
        <v>332</v>
      </c>
      <c r="C226">
        <v>3</v>
      </c>
      <c r="D226">
        <v>45</v>
      </c>
      <c r="E226" t="s">
        <v>220</v>
      </c>
      <c r="F226" t="s">
        <v>333</v>
      </c>
      <c r="G226">
        <v>349</v>
      </c>
      <c r="H226">
        <v>83</v>
      </c>
      <c r="I226">
        <v>11</v>
      </c>
      <c r="J226">
        <v>3</v>
      </c>
      <c r="K226">
        <v>595</v>
      </c>
      <c r="L226" s="7">
        <v>0.74957983193277311</v>
      </c>
      <c r="M226" s="8">
        <f t="shared" si="38"/>
        <v>-0.26631569119422521</v>
      </c>
      <c r="N226">
        <f t="shared" si="38"/>
        <v>-0.58678683791869501</v>
      </c>
      <c r="O226">
        <f t="shared" si="38"/>
        <v>-0.54110335078689042</v>
      </c>
      <c r="P226">
        <f t="shared" si="37"/>
        <v>-1.0127451402679617</v>
      </c>
      <c r="Q226">
        <f t="shared" si="37"/>
        <v>-1.0510730676296101</v>
      </c>
      <c r="R226" s="9">
        <f t="shared" si="37"/>
        <v>2.1664371196947361</v>
      </c>
      <c r="S226">
        <f t="shared" si="30"/>
        <v>20.549365735768564</v>
      </c>
      <c r="T226">
        <f t="shared" si="31"/>
        <v>8.5493498968631236</v>
      </c>
      <c r="U226">
        <f t="shared" si="32"/>
        <v>8.4039219107482683</v>
      </c>
      <c r="V226" s="8">
        <f t="shared" si="33"/>
        <v>8.4039219107482683</v>
      </c>
      <c r="W226">
        <f t="shared" si="34"/>
        <v>3</v>
      </c>
      <c r="X226" t="str">
        <f t="shared" si="35"/>
        <v>027-002</v>
      </c>
      <c r="Y226" t="str">
        <f t="shared" si="36"/>
        <v>016-008</v>
      </c>
    </row>
    <row r="227" spans="1:25" x14ac:dyDescent="0.35">
      <c r="A227">
        <v>217</v>
      </c>
      <c r="B227" t="s">
        <v>332</v>
      </c>
      <c r="C227">
        <v>3</v>
      </c>
      <c r="D227">
        <v>45</v>
      </c>
      <c r="E227" t="s">
        <v>221</v>
      </c>
      <c r="F227" t="s">
        <v>333</v>
      </c>
      <c r="G227">
        <v>252</v>
      </c>
      <c r="H227">
        <v>118</v>
      </c>
      <c r="I227">
        <v>13</v>
      </c>
      <c r="J227">
        <v>4</v>
      </c>
      <c r="K227">
        <v>597</v>
      </c>
      <c r="L227" s="7">
        <v>0.64824120603015079</v>
      </c>
      <c r="M227" s="8">
        <f t="shared" si="38"/>
        <v>-0.64923201777886119</v>
      </c>
      <c r="N227">
        <f t="shared" si="38"/>
        <v>-0.32378122916046709</v>
      </c>
      <c r="O227">
        <f t="shared" si="38"/>
        <v>-0.46966419296667655</v>
      </c>
      <c r="P227">
        <f t="shared" si="37"/>
        <v>-0.97117357439369778</v>
      </c>
      <c r="Q227">
        <f t="shared" si="37"/>
        <v>-1.0481493457760662</v>
      </c>
      <c r="R227" s="9">
        <f t="shared" si="37"/>
        <v>1.3684592038649182</v>
      </c>
      <c r="S227">
        <f t="shared" si="30"/>
        <v>19.169553642571582</v>
      </c>
      <c r="T227">
        <f t="shared" si="31"/>
        <v>6.7321625721800729</v>
      </c>
      <c r="U227">
        <f t="shared" si="32"/>
        <v>4.3310435070805182</v>
      </c>
      <c r="V227" s="8">
        <f t="shared" si="33"/>
        <v>4.3310435070805182</v>
      </c>
      <c r="W227">
        <f t="shared" si="34"/>
        <v>3</v>
      </c>
      <c r="X227" t="str">
        <f t="shared" si="35"/>
        <v>027-003</v>
      </c>
      <c r="Y227" t="str">
        <f t="shared" si="36"/>
        <v>016-008</v>
      </c>
    </row>
    <row r="228" spans="1:25" x14ac:dyDescent="0.35">
      <c r="A228">
        <v>218</v>
      </c>
      <c r="B228" t="s">
        <v>332</v>
      </c>
      <c r="C228">
        <v>3</v>
      </c>
      <c r="D228">
        <v>45</v>
      </c>
      <c r="E228" t="s">
        <v>222</v>
      </c>
      <c r="F228" t="s">
        <v>333</v>
      </c>
      <c r="G228">
        <v>232</v>
      </c>
      <c r="H228">
        <v>59</v>
      </c>
      <c r="I228">
        <v>9</v>
      </c>
      <c r="J228">
        <v>3</v>
      </c>
      <c r="K228">
        <v>563</v>
      </c>
      <c r="L228" s="7">
        <v>0.53818827708703376</v>
      </c>
      <c r="M228" s="8">
        <f t="shared" si="38"/>
        <v>-0.72818383769321915</v>
      </c>
      <c r="N228">
        <f t="shared" si="38"/>
        <v>-0.76713354106719411</v>
      </c>
      <c r="O228">
        <f t="shared" si="38"/>
        <v>-0.61254250860710435</v>
      </c>
      <c r="P228">
        <f t="shared" si="37"/>
        <v>-1.0127451402679617</v>
      </c>
      <c r="Q228">
        <f t="shared" si="37"/>
        <v>-1.097852617286309</v>
      </c>
      <c r="R228" s="9">
        <f t="shared" si="37"/>
        <v>0.50186163470720302</v>
      </c>
      <c r="S228">
        <f t="shared" si="30"/>
        <v>21.880104930700917</v>
      </c>
      <c r="T228">
        <f t="shared" si="31"/>
        <v>7.7102763898081363</v>
      </c>
      <c r="U228">
        <f t="shared" si="32"/>
        <v>1.7408851181343228</v>
      </c>
      <c r="V228" s="8">
        <f t="shared" si="33"/>
        <v>1.7408851181343228</v>
      </c>
      <c r="W228">
        <f t="shared" si="34"/>
        <v>3</v>
      </c>
      <c r="X228" t="str">
        <f t="shared" si="35"/>
        <v>027-004</v>
      </c>
      <c r="Y228" t="str">
        <f t="shared" si="36"/>
        <v>016-008</v>
      </c>
    </row>
    <row r="229" spans="1:25" x14ac:dyDescent="0.35">
      <c r="A229">
        <v>219</v>
      </c>
      <c r="B229" t="s">
        <v>332</v>
      </c>
      <c r="C229">
        <v>3</v>
      </c>
      <c r="D229">
        <v>45</v>
      </c>
      <c r="E229" t="s">
        <v>223</v>
      </c>
      <c r="F229" t="s">
        <v>333</v>
      </c>
      <c r="G229">
        <v>860</v>
      </c>
      <c r="H229">
        <v>288</v>
      </c>
      <c r="I229">
        <v>43</v>
      </c>
      <c r="J229">
        <v>25</v>
      </c>
      <c r="K229">
        <v>2260</v>
      </c>
      <c r="L229" s="7">
        <v>0.53805309734513274</v>
      </c>
      <c r="M229" s="8">
        <f t="shared" si="38"/>
        <v>1.7509033076176204</v>
      </c>
      <c r="N229">
        <f t="shared" si="38"/>
        <v>0.95367458480806855</v>
      </c>
      <c r="O229">
        <f t="shared" si="38"/>
        <v>0.60192317433653197</v>
      </c>
      <c r="P229">
        <f t="shared" si="37"/>
        <v>-9.8170691034156918E-2</v>
      </c>
      <c r="Q229">
        <f t="shared" si="37"/>
        <v>1.3829253754455133</v>
      </c>
      <c r="R229" s="9">
        <f t="shared" si="37"/>
        <v>0.50079717929601308</v>
      </c>
      <c r="S229">
        <f t="shared" si="30"/>
        <v>0.85868807076152143</v>
      </c>
      <c r="T229">
        <f t="shared" si="31"/>
        <v>3.895612868031014</v>
      </c>
      <c r="U229">
        <f t="shared" si="32"/>
        <v>15.800241112165191</v>
      </c>
      <c r="V229" s="8">
        <f t="shared" si="33"/>
        <v>0.85868807076152143</v>
      </c>
      <c r="W229">
        <f t="shared" si="34"/>
        <v>1</v>
      </c>
      <c r="X229" t="str">
        <f t="shared" si="35"/>
        <v>027-005</v>
      </c>
      <c r="Y229" t="str">
        <f t="shared" si="36"/>
        <v>027-032</v>
      </c>
    </row>
    <row r="230" spans="1:25" x14ac:dyDescent="0.35">
      <c r="A230">
        <v>220</v>
      </c>
      <c r="B230" t="s">
        <v>332</v>
      </c>
      <c r="C230">
        <v>2</v>
      </c>
      <c r="D230">
        <v>45</v>
      </c>
      <c r="E230" t="s">
        <v>224</v>
      </c>
      <c r="F230" t="s">
        <v>333</v>
      </c>
      <c r="G230">
        <v>895</v>
      </c>
      <c r="H230">
        <v>447</v>
      </c>
      <c r="I230">
        <v>26</v>
      </c>
      <c r="J230">
        <v>40</v>
      </c>
      <c r="K230">
        <v>2853</v>
      </c>
      <c r="L230" s="7">
        <v>0.49351559761654401</v>
      </c>
      <c r="M230" s="8">
        <f t="shared" si="38"/>
        <v>1.8890689924677466</v>
      </c>
      <c r="N230">
        <f t="shared" si="38"/>
        <v>2.1484714931668756</v>
      </c>
      <c r="O230">
        <f t="shared" si="38"/>
        <v>-5.3096671352861856E-3</v>
      </c>
      <c r="P230">
        <f t="shared" si="37"/>
        <v>0.52540279707980087</v>
      </c>
      <c r="Q230">
        <f t="shared" si="37"/>
        <v>2.2498089050212178</v>
      </c>
      <c r="R230" s="9">
        <f t="shared" si="37"/>
        <v>0.15009239231931643</v>
      </c>
      <c r="S230">
        <f t="shared" si="30"/>
        <v>1.9673035333315609</v>
      </c>
      <c r="T230">
        <f t="shared" si="31"/>
        <v>10.678257607869762</v>
      </c>
      <c r="U230">
        <f t="shared" si="32"/>
        <v>24.683513782464964</v>
      </c>
      <c r="V230" s="8">
        <f t="shared" si="33"/>
        <v>1.9673035333315609</v>
      </c>
      <c r="W230">
        <f t="shared" si="34"/>
        <v>1</v>
      </c>
      <c r="X230" t="str">
        <f t="shared" si="35"/>
        <v>027-006</v>
      </c>
      <c r="Y230" t="str">
        <f t="shared" si="36"/>
        <v>027-032</v>
      </c>
    </row>
    <row r="231" spans="1:25" x14ac:dyDescent="0.35">
      <c r="A231">
        <v>221</v>
      </c>
      <c r="B231" t="s">
        <v>332</v>
      </c>
      <c r="C231">
        <v>2</v>
      </c>
      <c r="D231">
        <v>45</v>
      </c>
      <c r="E231" t="s">
        <v>225</v>
      </c>
      <c r="F231" t="s">
        <v>333</v>
      </c>
      <c r="G231">
        <v>344</v>
      </c>
      <c r="H231">
        <v>145</v>
      </c>
      <c r="I231">
        <v>34</v>
      </c>
      <c r="J231">
        <v>1</v>
      </c>
      <c r="K231">
        <v>1192</v>
      </c>
      <c r="L231" s="7">
        <v>0.43959731543624159</v>
      </c>
      <c r="M231" s="8">
        <f t="shared" si="38"/>
        <v>-0.2860536461728147</v>
      </c>
      <c r="N231">
        <f t="shared" si="38"/>
        <v>-0.12089118811840555</v>
      </c>
      <c r="O231">
        <f t="shared" si="38"/>
        <v>0.28044696414556941</v>
      </c>
      <c r="P231">
        <f t="shared" si="37"/>
        <v>-1.0958882720164893</v>
      </c>
      <c r="Q231">
        <f t="shared" si="37"/>
        <v>-0.17834209434681805</v>
      </c>
      <c r="R231" s="9">
        <f t="shared" si="37"/>
        <v>-0.27448015399392878</v>
      </c>
      <c r="S231">
        <f t="shared" si="30"/>
        <v>13.149856767781811</v>
      </c>
      <c r="T231">
        <f t="shared" si="31"/>
        <v>3.9159449247759888</v>
      </c>
      <c r="U231">
        <f t="shared" si="32"/>
        <v>1.9520316726074023</v>
      </c>
      <c r="V231" s="8">
        <f t="shared" si="33"/>
        <v>1.9520316726074023</v>
      </c>
      <c r="W231">
        <f t="shared" si="34"/>
        <v>3</v>
      </c>
      <c r="X231" t="str">
        <f t="shared" si="35"/>
        <v>027-007</v>
      </c>
      <c r="Y231" t="str">
        <f t="shared" si="36"/>
        <v>016-008</v>
      </c>
    </row>
    <row r="232" spans="1:25" x14ac:dyDescent="0.35">
      <c r="A232">
        <v>222</v>
      </c>
      <c r="B232" t="s">
        <v>332</v>
      </c>
      <c r="C232">
        <v>2</v>
      </c>
      <c r="D232">
        <v>45</v>
      </c>
      <c r="E232" t="s">
        <v>226</v>
      </c>
      <c r="F232" t="s">
        <v>333</v>
      </c>
      <c r="G232">
        <v>845</v>
      </c>
      <c r="H232">
        <v>285</v>
      </c>
      <c r="I232">
        <v>42</v>
      </c>
      <c r="J232">
        <v>38</v>
      </c>
      <c r="K232">
        <v>2300</v>
      </c>
      <c r="L232" s="7">
        <v>0.52608695652173909</v>
      </c>
      <c r="M232" s="8">
        <f t="shared" si="38"/>
        <v>1.6916894426818518</v>
      </c>
      <c r="N232">
        <f t="shared" si="38"/>
        <v>0.93113124691450611</v>
      </c>
      <c r="O232">
        <f t="shared" si="38"/>
        <v>0.56620359542642507</v>
      </c>
      <c r="P232">
        <f t="shared" si="37"/>
        <v>0.44225966533127314</v>
      </c>
      <c r="Q232">
        <f t="shared" si="37"/>
        <v>1.4413998125163872</v>
      </c>
      <c r="R232" s="9">
        <f t="shared" si="37"/>
        <v>0.40657134951267604</v>
      </c>
      <c r="S232">
        <f t="shared" si="30"/>
        <v>0.61454381141577052</v>
      </c>
      <c r="T232">
        <f t="shared" si="31"/>
        <v>3.6946576204406885</v>
      </c>
      <c r="U232">
        <f t="shared" si="32"/>
        <v>16.220297186056136</v>
      </c>
      <c r="V232" s="8">
        <f t="shared" si="33"/>
        <v>0.61454381141577052</v>
      </c>
      <c r="W232">
        <f t="shared" si="34"/>
        <v>1</v>
      </c>
      <c r="X232" t="str">
        <f t="shared" si="35"/>
        <v>027-008</v>
      </c>
      <c r="Y232" t="str">
        <f t="shared" si="36"/>
        <v>027-032</v>
      </c>
    </row>
    <row r="233" spans="1:25" x14ac:dyDescent="0.35">
      <c r="A233">
        <v>223</v>
      </c>
      <c r="B233" t="s">
        <v>332</v>
      </c>
      <c r="C233">
        <v>3</v>
      </c>
      <c r="D233">
        <v>45</v>
      </c>
      <c r="E233" t="s">
        <v>227</v>
      </c>
      <c r="F233" t="s">
        <v>333</v>
      </c>
      <c r="G233">
        <v>608</v>
      </c>
      <c r="H233">
        <v>137</v>
      </c>
      <c r="I233">
        <v>18</v>
      </c>
      <c r="J233">
        <v>30</v>
      </c>
      <c r="K233">
        <v>1368</v>
      </c>
      <c r="L233" s="7">
        <v>0.57967836257309946</v>
      </c>
      <c r="M233" s="8">
        <f t="shared" si="38"/>
        <v>0.75611037669671022</v>
      </c>
      <c r="N233">
        <f t="shared" si="38"/>
        <v>-0.18100675583457193</v>
      </c>
      <c r="O233">
        <f t="shared" si="38"/>
        <v>-0.29106629841614179</v>
      </c>
      <c r="P233">
        <f t="shared" si="37"/>
        <v>0.10968713833716234</v>
      </c>
      <c r="Q233">
        <f t="shared" si="37"/>
        <v>7.8945428765026804E-2</v>
      </c>
      <c r="R233" s="9">
        <f t="shared" si="37"/>
        <v>0.82856995198383332</v>
      </c>
      <c r="S233">
        <f t="shared" si="30"/>
        <v>7.0479649027182711</v>
      </c>
      <c r="T233">
        <f t="shared" si="31"/>
        <v>1.4382605545635958</v>
      </c>
      <c r="U233">
        <f t="shared" si="32"/>
        <v>5.7686481361249271</v>
      </c>
      <c r="V233" s="8">
        <f t="shared" si="33"/>
        <v>1.4382605545635958</v>
      </c>
      <c r="W233">
        <f t="shared" si="34"/>
        <v>2</v>
      </c>
      <c r="X233" t="str">
        <f t="shared" si="35"/>
        <v>027-009</v>
      </c>
      <c r="Y233" t="str">
        <f t="shared" si="36"/>
        <v>021-002</v>
      </c>
    </row>
    <row r="234" spans="1:25" x14ac:dyDescent="0.35">
      <c r="A234">
        <v>224</v>
      </c>
      <c r="B234" t="s">
        <v>332</v>
      </c>
      <c r="C234">
        <v>3</v>
      </c>
      <c r="D234">
        <v>45</v>
      </c>
      <c r="E234" t="s">
        <v>228</v>
      </c>
      <c r="F234" t="s">
        <v>333</v>
      </c>
      <c r="G234">
        <v>330</v>
      </c>
      <c r="H234">
        <v>30</v>
      </c>
      <c r="I234">
        <v>9</v>
      </c>
      <c r="J234">
        <v>9</v>
      </c>
      <c r="K234">
        <v>680</v>
      </c>
      <c r="L234" s="7">
        <v>0.55588235294117649</v>
      </c>
      <c r="M234" s="8">
        <f t="shared" si="38"/>
        <v>-0.34131992011286522</v>
      </c>
      <c r="N234">
        <f t="shared" si="38"/>
        <v>-0.98505247403829732</v>
      </c>
      <c r="O234">
        <f t="shared" si="38"/>
        <v>-0.61254250860710435</v>
      </c>
      <c r="P234">
        <f t="shared" si="37"/>
        <v>-0.76331574502237853</v>
      </c>
      <c r="Q234">
        <f t="shared" si="37"/>
        <v>-0.92681488885400309</v>
      </c>
      <c r="R234" s="9">
        <f t="shared" si="37"/>
        <v>0.6411913487906673</v>
      </c>
      <c r="S234">
        <f t="shared" si="30"/>
        <v>19.685748412815713</v>
      </c>
      <c r="T234">
        <f t="shared" si="31"/>
        <v>6.4254303646360462</v>
      </c>
      <c r="U234">
        <f t="shared" si="32"/>
        <v>2.192798645898284</v>
      </c>
      <c r="V234" s="8">
        <f t="shared" si="33"/>
        <v>2.192798645898284</v>
      </c>
      <c r="W234">
        <f t="shared" si="34"/>
        <v>3</v>
      </c>
      <c r="X234" t="str">
        <f t="shared" si="35"/>
        <v>027-010</v>
      </c>
      <c r="Y234" t="str">
        <f t="shared" si="36"/>
        <v>016-008</v>
      </c>
    </row>
    <row r="235" spans="1:25" x14ac:dyDescent="0.35">
      <c r="A235">
        <v>225</v>
      </c>
      <c r="B235" t="s">
        <v>332</v>
      </c>
      <c r="C235">
        <v>3</v>
      </c>
      <c r="D235">
        <v>45</v>
      </c>
      <c r="E235" t="s">
        <v>229</v>
      </c>
      <c r="F235" t="s">
        <v>333</v>
      </c>
      <c r="G235">
        <v>1017</v>
      </c>
      <c r="H235">
        <v>208</v>
      </c>
      <c r="I235">
        <v>27</v>
      </c>
      <c r="J235">
        <v>27</v>
      </c>
      <c r="K235">
        <v>2320</v>
      </c>
      <c r="L235" s="7">
        <v>0.55129310344827587</v>
      </c>
      <c r="M235" s="8">
        <f t="shared" si="38"/>
        <v>2.37067509394533</v>
      </c>
      <c r="N235">
        <f t="shared" si="38"/>
        <v>0.3525189076464047</v>
      </c>
      <c r="O235">
        <f t="shared" si="38"/>
        <v>3.0409911774820764E-2</v>
      </c>
      <c r="P235">
        <f t="shared" si="37"/>
        <v>-1.5027559285629214E-2</v>
      </c>
      <c r="Q235">
        <f t="shared" si="37"/>
        <v>1.470637031051824</v>
      </c>
      <c r="R235" s="9">
        <f t="shared" si="37"/>
        <v>0.60505389663015674</v>
      </c>
      <c r="S235">
        <f t="shared" si="30"/>
        <v>2.8428189232755767</v>
      </c>
      <c r="T235">
        <f t="shared" si="31"/>
        <v>6.0615962887917556</v>
      </c>
      <c r="U235">
        <f t="shared" si="32"/>
        <v>17.533003112564451</v>
      </c>
      <c r="V235" s="8">
        <f t="shared" si="33"/>
        <v>2.8428189232755767</v>
      </c>
      <c r="W235">
        <f t="shared" si="34"/>
        <v>1</v>
      </c>
      <c r="X235" t="str">
        <f t="shared" si="35"/>
        <v>027-011</v>
      </c>
      <c r="Y235" t="str">
        <f t="shared" si="36"/>
        <v>027-032</v>
      </c>
    </row>
    <row r="236" spans="1:25" x14ac:dyDescent="0.35">
      <c r="A236">
        <v>226</v>
      </c>
      <c r="B236" t="s">
        <v>332</v>
      </c>
      <c r="C236">
        <v>3</v>
      </c>
      <c r="D236">
        <v>43</v>
      </c>
      <c r="E236" t="s">
        <v>230</v>
      </c>
      <c r="F236" t="s">
        <v>333</v>
      </c>
      <c r="G236">
        <v>250</v>
      </c>
      <c r="H236">
        <v>53</v>
      </c>
      <c r="I236">
        <v>5</v>
      </c>
      <c r="J236">
        <v>15</v>
      </c>
      <c r="K236">
        <v>568</v>
      </c>
      <c r="L236" s="7">
        <v>0.56866197183098588</v>
      </c>
      <c r="M236" s="8">
        <f t="shared" si="38"/>
        <v>-0.65712719977029699</v>
      </c>
      <c r="N236">
        <f t="shared" si="38"/>
        <v>-0.81222021685431889</v>
      </c>
      <c r="O236">
        <f t="shared" si="38"/>
        <v>-0.7554208242475321</v>
      </c>
      <c r="P236">
        <f t="shared" si="37"/>
        <v>-0.51388634977679548</v>
      </c>
      <c r="Q236">
        <f t="shared" si="37"/>
        <v>-1.0905433126524497</v>
      </c>
      <c r="R236" s="9">
        <f t="shared" si="37"/>
        <v>0.7418228064994854</v>
      </c>
      <c r="S236">
        <f t="shared" si="30"/>
        <v>20.822234214576895</v>
      </c>
      <c r="T236">
        <f t="shared" si="31"/>
        <v>6.9022480750911104</v>
      </c>
      <c r="U236">
        <f t="shared" si="32"/>
        <v>2.1988941880375918</v>
      </c>
      <c r="V236" s="8">
        <f t="shared" si="33"/>
        <v>2.1988941880375918</v>
      </c>
      <c r="W236">
        <f t="shared" si="34"/>
        <v>3</v>
      </c>
      <c r="X236" t="str">
        <f t="shared" si="35"/>
        <v>027-012</v>
      </c>
      <c r="Y236" t="str">
        <f t="shared" si="36"/>
        <v>016-008</v>
      </c>
    </row>
    <row r="237" spans="1:25" x14ac:dyDescent="0.35">
      <c r="A237">
        <v>227</v>
      </c>
      <c r="B237" t="s">
        <v>332</v>
      </c>
      <c r="C237">
        <v>3</v>
      </c>
      <c r="D237">
        <v>43</v>
      </c>
      <c r="E237" t="s">
        <v>231</v>
      </c>
      <c r="F237" t="s">
        <v>333</v>
      </c>
      <c r="G237">
        <v>810</v>
      </c>
      <c r="H237">
        <v>235</v>
      </c>
      <c r="I237">
        <v>37</v>
      </c>
      <c r="J237">
        <v>43</v>
      </c>
      <c r="K237">
        <v>2725</v>
      </c>
      <c r="L237" s="7">
        <v>0.41284403669724773</v>
      </c>
      <c r="M237" s="8">
        <f t="shared" si="38"/>
        <v>1.5535237578317254</v>
      </c>
      <c r="N237">
        <f t="shared" si="38"/>
        <v>0.55540894868846624</v>
      </c>
      <c r="O237">
        <f t="shared" si="38"/>
        <v>0.38760570087589025</v>
      </c>
      <c r="P237">
        <f t="shared" si="37"/>
        <v>0.65011749470259239</v>
      </c>
      <c r="Q237">
        <f t="shared" si="37"/>
        <v>2.0626907063944215</v>
      </c>
      <c r="R237" s="9">
        <f t="shared" si="37"/>
        <v>-0.48514539066558632</v>
      </c>
      <c r="S237">
        <f t="shared" si="30"/>
        <v>3.2385550584332949</v>
      </c>
      <c r="T237">
        <f t="shared" si="31"/>
        <v>6.3125456710464709</v>
      </c>
      <c r="U237">
        <f t="shared" si="32"/>
        <v>16.685893865756164</v>
      </c>
      <c r="V237" s="8">
        <f t="shared" si="33"/>
        <v>3.2385550584332949</v>
      </c>
      <c r="W237">
        <f t="shared" si="34"/>
        <v>1</v>
      </c>
      <c r="X237" t="str">
        <f t="shared" si="35"/>
        <v>027-013</v>
      </c>
      <c r="Y237" t="str">
        <f t="shared" si="36"/>
        <v>027-032</v>
      </c>
    </row>
    <row r="238" spans="1:25" x14ac:dyDescent="0.35">
      <c r="A238">
        <v>228</v>
      </c>
      <c r="B238" t="s">
        <v>332</v>
      </c>
      <c r="C238">
        <v>7</v>
      </c>
      <c r="D238">
        <v>45</v>
      </c>
      <c r="E238" t="s">
        <v>232</v>
      </c>
      <c r="F238" t="s">
        <v>333</v>
      </c>
      <c r="G238">
        <v>972</v>
      </c>
      <c r="H238">
        <v>330</v>
      </c>
      <c r="I238">
        <v>44</v>
      </c>
      <c r="J238">
        <v>34</v>
      </c>
      <c r="K238">
        <v>2399</v>
      </c>
      <c r="L238" s="7">
        <v>0.5752396832013339</v>
      </c>
      <c r="M238" s="8">
        <f t="shared" si="38"/>
        <v>2.1930334991380249</v>
      </c>
      <c r="N238">
        <f t="shared" si="38"/>
        <v>1.2692813153179421</v>
      </c>
      <c r="O238">
        <f t="shared" si="38"/>
        <v>0.63764275324663888</v>
      </c>
      <c r="P238">
        <f t="shared" si="37"/>
        <v>0.27597340183421776</v>
      </c>
      <c r="Q238">
        <f t="shared" si="37"/>
        <v>1.5861240442667999</v>
      </c>
      <c r="R238" s="9">
        <f t="shared" si="37"/>
        <v>0.79361814478721893</v>
      </c>
      <c r="S238">
        <f t="shared" si="30"/>
        <v>0.4670777053740009</v>
      </c>
      <c r="T238">
        <f t="shared" si="31"/>
        <v>6.1218580011200761</v>
      </c>
      <c r="U238">
        <f t="shared" si="32"/>
        <v>21.438147235123711</v>
      </c>
      <c r="V238" s="8">
        <f t="shared" si="33"/>
        <v>0.4670777053740009</v>
      </c>
      <c r="W238">
        <f t="shared" si="34"/>
        <v>1</v>
      </c>
      <c r="X238" t="str">
        <f t="shared" si="35"/>
        <v>027-014</v>
      </c>
      <c r="Y238" t="str">
        <f t="shared" si="36"/>
        <v>027-032</v>
      </c>
    </row>
    <row r="239" spans="1:25" x14ac:dyDescent="0.35">
      <c r="A239">
        <v>229</v>
      </c>
      <c r="B239" t="s">
        <v>332</v>
      </c>
      <c r="C239">
        <v>7</v>
      </c>
      <c r="D239">
        <v>43</v>
      </c>
      <c r="E239" t="s">
        <v>233</v>
      </c>
      <c r="F239" t="s">
        <v>333</v>
      </c>
      <c r="G239">
        <v>627</v>
      </c>
      <c r="H239">
        <v>303</v>
      </c>
      <c r="I239">
        <v>21</v>
      </c>
      <c r="J239">
        <v>26</v>
      </c>
      <c r="K239">
        <v>1947</v>
      </c>
      <c r="L239" s="7">
        <v>0.5017976373908577</v>
      </c>
      <c r="M239" s="8">
        <f t="shared" si="38"/>
        <v>0.83111460561535022</v>
      </c>
      <c r="N239">
        <f t="shared" si="38"/>
        <v>1.0663912742758805</v>
      </c>
      <c r="O239">
        <f t="shared" si="38"/>
        <v>-0.18390756168582095</v>
      </c>
      <c r="P239">
        <f t="shared" si="37"/>
        <v>-5.6599125159893064E-2</v>
      </c>
      <c r="Q239">
        <f t="shared" si="37"/>
        <v>0.92536290536592558</v>
      </c>
      <c r="R239" s="9">
        <f t="shared" si="37"/>
        <v>0.21530824440988119</v>
      </c>
      <c r="S239">
        <f t="shared" si="30"/>
        <v>2.6938920377323683</v>
      </c>
      <c r="T239">
        <f t="shared" si="31"/>
        <v>2.4787678418542836</v>
      </c>
      <c r="U239">
        <f t="shared" si="32"/>
        <v>8.6708859635201723</v>
      </c>
      <c r="V239" s="8">
        <f t="shared" si="33"/>
        <v>2.4787678418542836</v>
      </c>
      <c r="W239">
        <f t="shared" si="34"/>
        <v>2</v>
      </c>
      <c r="X239" t="str">
        <f t="shared" si="35"/>
        <v>027-015</v>
      </c>
      <c r="Y239" t="str">
        <f t="shared" si="36"/>
        <v>021-002</v>
      </c>
    </row>
    <row r="240" spans="1:25" x14ac:dyDescent="0.35">
      <c r="A240">
        <v>230</v>
      </c>
      <c r="B240" t="s">
        <v>332</v>
      </c>
      <c r="C240">
        <v>7</v>
      </c>
      <c r="D240">
        <v>43</v>
      </c>
      <c r="E240" t="s">
        <v>234</v>
      </c>
      <c r="F240" t="s">
        <v>333</v>
      </c>
      <c r="G240">
        <v>263</v>
      </c>
      <c r="H240">
        <v>93</v>
      </c>
      <c r="I240">
        <v>12</v>
      </c>
      <c r="J240">
        <v>6</v>
      </c>
      <c r="K240">
        <v>655</v>
      </c>
      <c r="L240" s="7">
        <v>0.57099236641221374</v>
      </c>
      <c r="M240" s="8">
        <f t="shared" si="38"/>
        <v>-0.60580851682596437</v>
      </c>
      <c r="N240">
        <f t="shared" si="38"/>
        <v>-0.51164237827348702</v>
      </c>
      <c r="O240">
        <f t="shared" si="38"/>
        <v>-0.50538377187678352</v>
      </c>
      <c r="P240">
        <f t="shared" si="37"/>
        <v>-0.88803044264517006</v>
      </c>
      <c r="Q240">
        <f t="shared" si="37"/>
        <v>-0.96336141202329928</v>
      </c>
      <c r="R240" s="9">
        <f t="shared" si="37"/>
        <v>0.76017319752191959</v>
      </c>
      <c r="S240">
        <f t="shared" si="30"/>
        <v>18.798656411808615</v>
      </c>
      <c r="T240">
        <f t="shared" si="31"/>
        <v>6.047754140765969</v>
      </c>
      <c r="U240">
        <f t="shared" si="32"/>
        <v>2.1596565025277115</v>
      </c>
      <c r="V240" s="8">
        <f t="shared" si="33"/>
        <v>2.1596565025277115</v>
      </c>
      <c r="W240">
        <f t="shared" si="34"/>
        <v>3</v>
      </c>
      <c r="X240" t="str">
        <f t="shared" si="35"/>
        <v>027-016</v>
      </c>
      <c r="Y240" t="str">
        <f t="shared" si="36"/>
        <v>016-008</v>
      </c>
    </row>
    <row r="241" spans="1:25" x14ac:dyDescent="0.35">
      <c r="A241">
        <v>231</v>
      </c>
      <c r="B241" t="s">
        <v>332</v>
      </c>
      <c r="C241">
        <v>7</v>
      </c>
      <c r="D241">
        <v>43</v>
      </c>
      <c r="E241" t="s">
        <v>235</v>
      </c>
      <c r="F241" t="s">
        <v>333</v>
      </c>
      <c r="G241">
        <v>445</v>
      </c>
      <c r="H241">
        <v>161</v>
      </c>
      <c r="I241">
        <v>23</v>
      </c>
      <c r="J241">
        <v>8</v>
      </c>
      <c r="K241">
        <v>1148</v>
      </c>
      <c r="L241" s="7">
        <v>0.55487804878048785</v>
      </c>
      <c r="M241" s="8">
        <f t="shared" si="38"/>
        <v>0.11265304439469294</v>
      </c>
      <c r="N241">
        <f t="shared" si="38"/>
        <v>-6.6005268607277851E-4</v>
      </c>
      <c r="O241">
        <f t="shared" si="38"/>
        <v>-0.11246840386560704</v>
      </c>
      <c r="P241">
        <f t="shared" si="37"/>
        <v>-0.80488731089664234</v>
      </c>
      <c r="Q241">
        <f t="shared" si="37"/>
        <v>-0.24266397512477927</v>
      </c>
      <c r="R241" s="9">
        <f t="shared" si="37"/>
        <v>0.63328308544224166</v>
      </c>
      <c r="S241">
        <f t="shared" si="30"/>
        <v>10.188772811046123</v>
      </c>
      <c r="T241">
        <f t="shared" si="31"/>
        <v>2.3880546064825525</v>
      </c>
      <c r="U241">
        <f t="shared" si="32"/>
        <v>3.1523063030332108</v>
      </c>
      <c r="V241" s="8">
        <f t="shared" si="33"/>
        <v>2.3880546064825525</v>
      </c>
      <c r="W241">
        <f t="shared" si="34"/>
        <v>2</v>
      </c>
      <c r="X241" t="str">
        <f t="shared" si="35"/>
        <v>027-017</v>
      </c>
      <c r="Y241" t="str">
        <f t="shared" si="36"/>
        <v>021-002</v>
      </c>
    </row>
    <row r="242" spans="1:25" x14ac:dyDescent="0.35">
      <c r="A242">
        <v>232</v>
      </c>
      <c r="B242" t="s">
        <v>332</v>
      </c>
      <c r="C242">
        <v>7</v>
      </c>
      <c r="D242">
        <v>43</v>
      </c>
      <c r="E242" t="s">
        <v>236</v>
      </c>
      <c r="F242" t="s">
        <v>333</v>
      </c>
      <c r="G242">
        <v>597</v>
      </c>
      <c r="H242">
        <v>292</v>
      </c>
      <c r="I242">
        <v>48</v>
      </c>
      <c r="J242">
        <v>42</v>
      </c>
      <c r="K242">
        <v>2011</v>
      </c>
      <c r="L242" s="7">
        <v>0.4868224763799105</v>
      </c>
      <c r="M242" s="8">
        <f t="shared" si="38"/>
        <v>0.71268687574381329</v>
      </c>
      <c r="N242">
        <f t="shared" si="38"/>
        <v>0.98373236866615177</v>
      </c>
      <c r="O242">
        <f t="shared" si="38"/>
        <v>0.78052106888706674</v>
      </c>
      <c r="P242">
        <f t="shared" si="37"/>
        <v>0.60854592882832859</v>
      </c>
      <c r="Q242">
        <f t="shared" si="37"/>
        <v>1.0189220046793237</v>
      </c>
      <c r="R242" s="9">
        <f t="shared" si="37"/>
        <v>9.7388273951485888E-2</v>
      </c>
      <c r="S242">
        <f t="shared" si="30"/>
        <v>1.9252548657698767</v>
      </c>
      <c r="T242">
        <f t="shared" si="31"/>
        <v>1.6268895713342197</v>
      </c>
      <c r="U242">
        <f t="shared" si="32"/>
        <v>11.309250371947677</v>
      </c>
      <c r="V242" s="8">
        <f t="shared" si="33"/>
        <v>1.6268895713342197</v>
      </c>
      <c r="W242">
        <f t="shared" si="34"/>
        <v>2</v>
      </c>
      <c r="X242" t="str">
        <f t="shared" si="35"/>
        <v>027-018</v>
      </c>
      <c r="Y242" t="str">
        <f t="shared" si="36"/>
        <v>021-002</v>
      </c>
    </row>
    <row r="243" spans="1:25" x14ac:dyDescent="0.35">
      <c r="A243">
        <v>233</v>
      </c>
      <c r="B243" t="s">
        <v>332</v>
      </c>
      <c r="C243">
        <v>7</v>
      </c>
      <c r="D243">
        <v>43</v>
      </c>
      <c r="E243" t="s">
        <v>237</v>
      </c>
      <c r="F243" t="s">
        <v>333</v>
      </c>
      <c r="G243">
        <v>188</v>
      </c>
      <c r="H243">
        <v>119</v>
      </c>
      <c r="I243">
        <v>5</v>
      </c>
      <c r="J243">
        <v>11</v>
      </c>
      <c r="K243">
        <v>734</v>
      </c>
      <c r="L243" s="7">
        <v>0.44005449591280654</v>
      </c>
      <c r="M243" s="8">
        <f t="shared" si="38"/>
        <v>-0.90187784150480665</v>
      </c>
      <c r="N243">
        <f t="shared" si="38"/>
        <v>-0.31626678319594631</v>
      </c>
      <c r="O243">
        <f t="shared" si="38"/>
        <v>-0.7554208242475321</v>
      </c>
      <c r="P243">
        <f t="shared" si="37"/>
        <v>-0.68017261327385081</v>
      </c>
      <c r="Q243">
        <f t="shared" si="37"/>
        <v>-0.84787439880832349</v>
      </c>
      <c r="R243" s="9">
        <f t="shared" si="37"/>
        <v>-0.27088014540295036</v>
      </c>
      <c r="S243">
        <f t="shared" si="30"/>
        <v>20.128046450384904</v>
      </c>
      <c r="T243">
        <f t="shared" si="31"/>
        <v>7.2155426956276187</v>
      </c>
      <c r="U243">
        <f t="shared" si="32"/>
        <v>0.19144644103516872</v>
      </c>
      <c r="V243" s="8">
        <f t="shared" si="33"/>
        <v>0.19144644103516872</v>
      </c>
      <c r="W243">
        <f t="shared" si="34"/>
        <v>3</v>
      </c>
      <c r="X243" t="str">
        <f t="shared" si="35"/>
        <v>027-019</v>
      </c>
      <c r="Y243" t="str">
        <f t="shared" si="36"/>
        <v>016-008</v>
      </c>
    </row>
    <row r="244" spans="1:25" x14ac:dyDescent="0.35">
      <c r="A244">
        <v>234</v>
      </c>
      <c r="B244" t="s">
        <v>332</v>
      </c>
      <c r="C244">
        <v>3</v>
      </c>
      <c r="D244">
        <v>43</v>
      </c>
      <c r="E244" t="s">
        <v>238</v>
      </c>
      <c r="F244" t="s">
        <v>333</v>
      </c>
      <c r="G244">
        <v>653</v>
      </c>
      <c r="H244">
        <v>456</v>
      </c>
      <c r="I244">
        <v>65</v>
      </c>
      <c r="J244">
        <v>12</v>
      </c>
      <c r="K244">
        <v>2253</v>
      </c>
      <c r="L244" s="7">
        <v>0.52640923213493118</v>
      </c>
      <c r="M244" s="8">
        <f t="shared" si="38"/>
        <v>0.93375197150401557</v>
      </c>
      <c r="N244">
        <f t="shared" si="38"/>
        <v>2.2161015068475627</v>
      </c>
      <c r="O244">
        <f t="shared" si="38"/>
        <v>1.387753910358885</v>
      </c>
      <c r="P244">
        <f t="shared" si="37"/>
        <v>-0.63860104739958701</v>
      </c>
      <c r="Q244">
        <f t="shared" si="37"/>
        <v>1.3726923489581104</v>
      </c>
      <c r="R244" s="9">
        <f t="shared" si="37"/>
        <v>0.40910906718791784</v>
      </c>
      <c r="S244">
        <f t="shared" si="30"/>
        <v>2.7171250789321948</v>
      </c>
      <c r="T244">
        <f t="shared" si="31"/>
        <v>6.9280682537169493</v>
      </c>
      <c r="U244">
        <f t="shared" si="32"/>
        <v>19.638524345823843</v>
      </c>
      <c r="V244" s="8">
        <f t="shared" si="33"/>
        <v>2.7171250789321948</v>
      </c>
      <c r="W244">
        <f t="shared" si="34"/>
        <v>1</v>
      </c>
      <c r="X244" t="str">
        <f t="shared" si="35"/>
        <v>027-020</v>
      </c>
      <c r="Y244" t="str">
        <f t="shared" si="36"/>
        <v>027-032</v>
      </c>
    </row>
    <row r="245" spans="1:25" x14ac:dyDescent="0.35">
      <c r="A245">
        <v>235</v>
      </c>
      <c r="B245" t="s">
        <v>332</v>
      </c>
      <c r="C245">
        <v>7</v>
      </c>
      <c r="D245">
        <v>43</v>
      </c>
      <c r="E245" t="s">
        <v>239</v>
      </c>
      <c r="F245" t="s">
        <v>333</v>
      </c>
      <c r="G245">
        <v>732</v>
      </c>
      <c r="H245">
        <v>404</v>
      </c>
      <c r="I245">
        <v>24</v>
      </c>
      <c r="J245">
        <v>12</v>
      </c>
      <c r="K245">
        <v>2258</v>
      </c>
      <c r="L245" s="7">
        <v>0.51904340124003545</v>
      </c>
      <c r="M245" s="8">
        <f t="shared" si="38"/>
        <v>1.2456116601657294</v>
      </c>
      <c r="N245">
        <f t="shared" si="38"/>
        <v>1.8253503166924812</v>
      </c>
      <c r="O245">
        <f t="shared" si="38"/>
        <v>-7.6748824955500089E-2</v>
      </c>
      <c r="P245">
        <f t="shared" si="37"/>
        <v>-0.63860104739958701</v>
      </c>
      <c r="Q245">
        <f t="shared" si="37"/>
        <v>1.3800016535919697</v>
      </c>
      <c r="R245" s="9">
        <f t="shared" si="37"/>
        <v>0.35110778353609678</v>
      </c>
      <c r="S245">
        <f t="shared" si="30"/>
        <v>2.3331765178400929</v>
      </c>
      <c r="T245">
        <f t="shared" si="31"/>
        <v>6.1891892202514374</v>
      </c>
      <c r="U245">
        <f t="shared" si="32"/>
        <v>14.772438863623471</v>
      </c>
      <c r="V245" s="8">
        <f t="shared" si="33"/>
        <v>2.3331765178400929</v>
      </c>
      <c r="W245">
        <f t="shared" si="34"/>
        <v>1</v>
      </c>
      <c r="X245" t="str">
        <f t="shared" si="35"/>
        <v>027-021</v>
      </c>
      <c r="Y245" t="str">
        <f t="shared" si="36"/>
        <v>027-032</v>
      </c>
    </row>
    <row r="246" spans="1:25" x14ac:dyDescent="0.35">
      <c r="A246">
        <v>236</v>
      </c>
      <c r="B246" t="s">
        <v>332</v>
      </c>
      <c r="C246">
        <v>7</v>
      </c>
      <c r="D246">
        <v>43</v>
      </c>
      <c r="E246" t="s">
        <v>240</v>
      </c>
      <c r="F246" t="s">
        <v>333</v>
      </c>
      <c r="G246">
        <v>741</v>
      </c>
      <c r="H246">
        <v>523</v>
      </c>
      <c r="I246">
        <v>81</v>
      </c>
      <c r="J246">
        <v>39</v>
      </c>
      <c r="K246">
        <v>2561</v>
      </c>
      <c r="L246" s="7">
        <v>0.54041390081999219</v>
      </c>
      <c r="M246" s="8">
        <f t="shared" si="38"/>
        <v>1.2811399791271905</v>
      </c>
      <c r="N246">
        <f t="shared" si="38"/>
        <v>2.7195693864704564</v>
      </c>
      <c r="O246">
        <f t="shared" si="38"/>
        <v>1.9592671729205962</v>
      </c>
      <c r="P246">
        <f t="shared" si="37"/>
        <v>0.483831231205537</v>
      </c>
      <c r="Q246">
        <f t="shared" si="37"/>
        <v>1.8229455144038389</v>
      </c>
      <c r="R246" s="9">
        <f t="shared" si="37"/>
        <v>0.51938702122225333</v>
      </c>
      <c r="S246">
        <f t="shared" si="30"/>
        <v>3.0902823577257328</v>
      </c>
      <c r="T246">
        <f t="shared" si="31"/>
        <v>10.965041399913732</v>
      </c>
      <c r="U246">
        <f t="shared" si="32"/>
        <v>30.055577008962</v>
      </c>
      <c r="V246" s="8">
        <f t="shared" si="33"/>
        <v>3.0902823577257328</v>
      </c>
      <c r="W246">
        <f t="shared" si="34"/>
        <v>1</v>
      </c>
      <c r="X246" t="str">
        <f t="shared" si="35"/>
        <v>027-022</v>
      </c>
      <c r="Y246" t="str">
        <f t="shared" si="36"/>
        <v>027-032</v>
      </c>
    </row>
    <row r="247" spans="1:25" x14ac:dyDescent="0.35">
      <c r="A247">
        <v>237</v>
      </c>
      <c r="B247" t="s">
        <v>332</v>
      </c>
      <c r="C247">
        <v>7</v>
      </c>
      <c r="D247">
        <v>43</v>
      </c>
      <c r="E247" t="s">
        <v>241</v>
      </c>
      <c r="F247" t="s">
        <v>333</v>
      </c>
      <c r="G247">
        <v>232</v>
      </c>
      <c r="H247">
        <v>107</v>
      </c>
      <c r="I247">
        <v>3</v>
      </c>
      <c r="J247">
        <v>0</v>
      </c>
      <c r="K247">
        <v>582</v>
      </c>
      <c r="L247" s="7">
        <v>0.58762886597938147</v>
      </c>
      <c r="M247" s="8">
        <f t="shared" si="38"/>
        <v>-0.72818383769321915</v>
      </c>
      <c r="N247">
        <f t="shared" si="38"/>
        <v>-0.40644013477019586</v>
      </c>
      <c r="O247">
        <f t="shared" si="38"/>
        <v>-0.82685998206774602</v>
      </c>
      <c r="P247">
        <f t="shared" si="37"/>
        <v>-1.1374598378907532</v>
      </c>
      <c r="Q247">
        <f t="shared" si="37"/>
        <v>-1.070077259677644</v>
      </c>
      <c r="R247" s="9">
        <f t="shared" si="37"/>
        <v>0.89117516378174277</v>
      </c>
      <c r="S247">
        <f t="shared" si="30"/>
        <v>21.128117427075516</v>
      </c>
      <c r="T247">
        <f t="shared" si="31"/>
        <v>8.0345740792653846</v>
      </c>
      <c r="U247">
        <f t="shared" si="32"/>
        <v>2.7529683026833514</v>
      </c>
      <c r="V247" s="8">
        <f t="shared" si="33"/>
        <v>2.7529683026833514</v>
      </c>
      <c r="W247">
        <f t="shared" si="34"/>
        <v>3</v>
      </c>
      <c r="X247" t="str">
        <f t="shared" si="35"/>
        <v>027-023</v>
      </c>
      <c r="Y247" t="str">
        <f t="shared" si="36"/>
        <v>016-008</v>
      </c>
    </row>
    <row r="248" spans="1:25" x14ac:dyDescent="0.35">
      <c r="A248">
        <v>238</v>
      </c>
      <c r="B248" t="s">
        <v>332</v>
      </c>
      <c r="C248">
        <v>7</v>
      </c>
      <c r="D248">
        <v>43</v>
      </c>
      <c r="E248" t="s">
        <v>242</v>
      </c>
      <c r="F248" t="s">
        <v>333</v>
      </c>
      <c r="G248">
        <v>147</v>
      </c>
      <c r="H248">
        <v>114</v>
      </c>
      <c r="I248">
        <v>6</v>
      </c>
      <c r="J248">
        <v>15</v>
      </c>
      <c r="K248">
        <v>605</v>
      </c>
      <c r="L248" s="7">
        <v>0.46611570247933887</v>
      </c>
      <c r="M248" s="8">
        <f t="shared" si="38"/>
        <v>-1.0637290723292405</v>
      </c>
      <c r="N248">
        <f t="shared" si="38"/>
        <v>-0.35383901301855025</v>
      </c>
      <c r="O248">
        <f t="shared" si="38"/>
        <v>-0.71970124533742519</v>
      </c>
      <c r="P248">
        <f t="shared" si="37"/>
        <v>-0.51388634977679548</v>
      </c>
      <c r="Q248">
        <f t="shared" si="37"/>
        <v>-1.0364544583618915</v>
      </c>
      <c r="R248" s="9">
        <f t="shared" si="37"/>
        <v>-6.5664541631538939E-2</v>
      </c>
      <c r="S248">
        <f t="shared" si="30"/>
        <v>21.178699314599921</v>
      </c>
      <c r="T248">
        <f t="shared" si="31"/>
        <v>7.391367282195147</v>
      </c>
      <c r="U248">
        <f t="shared" si="32"/>
        <v>0.53667023424270355</v>
      </c>
      <c r="V248" s="8">
        <f t="shared" si="33"/>
        <v>0.53667023424270355</v>
      </c>
      <c r="W248">
        <f t="shared" si="34"/>
        <v>3</v>
      </c>
      <c r="X248" t="str">
        <f t="shared" si="35"/>
        <v>027-024</v>
      </c>
      <c r="Y248" t="str">
        <f t="shared" si="36"/>
        <v>016-008</v>
      </c>
    </row>
    <row r="249" spans="1:25" x14ac:dyDescent="0.35">
      <c r="A249">
        <v>239</v>
      </c>
      <c r="B249" t="s">
        <v>332</v>
      </c>
      <c r="C249">
        <v>7</v>
      </c>
      <c r="D249">
        <v>43</v>
      </c>
      <c r="E249" t="s">
        <v>243</v>
      </c>
      <c r="F249" t="s">
        <v>333</v>
      </c>
      <c r="G249">
        <v>357</v>
      </c>
      <c r="H249">
        <v>237</v>
      </c>
      <c r="I249">
        <v>10</v>
      </c>
      <c r="J249">
        <v>32</v>
      </c>
      <c r="K249">
        <v>1223</v>
      </c>
      <c r="L249" s="7">
        <v>0.52003270645952571</v>
      </c>
      <c r="M249" s="8">
        <f t="shared" si="38"/>
        <v>-0.23473496322848203</v>
      </c>
      <c r="N249">
        <f t="shared" si="38"/>
        <v>0.57043784061750791</v>
      </c>
      <c r="O249">
        <f t="shared" si="38"/>
        <v>-0.57682292969699744</v>
      </c>
      <c r="P249">
        <f t="shared" si="37"/>
        <v>0.19283027008569004</v>
      </c>
      <c r="Q249">
        <f t="shared" si="37"/>
        <v>-0.13302440561689083</v>
      </c>
      <c r="R249" s="9">
        <f t="shared" si="37"/>
        <v>0.35889793966005074</v>
      </c>
      <c r="S249">
        <f t="shared" si="30"/>
        <v>9.1121493709454331</v>
      </c>
      <c r="T249">
        <f t="shared" si="31"/>
        <v>2.3725605309368567</v>
      </c>
      <c r="U249">
        <f t="shared" si="32"/>
        <v>3.1992912534641555</v>
      </c>
      <c r="V249" s="8">
        <f t="shared" si="33"/>
        <v>2.3725605309368567</v>
      </c>
      <c r="W249">
        <f t="shared" si="34"/>
        <v>2</v>
      </c>
      <c r="X249" t="str">
        <f t="shared" si="35"/>
        <v>027-025</v>
      </c>
      <c r="Y249" t="str">
        <f t="shared" si="36"/>
        <v>021-002</v>
      </c>
    </row>
    <row r="250" spans="1:25" x14ac:dyDescent="0.35">
      <c r="A250">
        <v>240</v>
      </c>
      <c r="B250" t="s">
        <v>332</v>
      </c>
      <c r="C250">
        <v>7</v>
      </c>
      <c r="D250">
        <v>43</v>
      </c>
      <c r="E250" t="s">
        <v>244</v>
      </c>
      <c r="F250" t="s">
        <v>333</v>
      </c>
      <c r="G250">
        <v>217</v>
      </c>
      <c r="H250">
        <v>228</v>
      </c>
      <c r="I250">
        <v>15</v>
      </c>
      <c r="J250">
        <v>157</v>
      </c>
      <c r="K250">
        <v>856</v>
      </c>
      <c r="L250" s="7">
        <v>0.72079439252336452</v>
      </c>
      <c r="M250" s="8">
        <f t="shared" si="38"/>
        <v>-0.78739770262898767</v>
      </c>
      <c r="N250">
        <f t="shared" si="38"/>
        <v>0.50280782693682069</v>
      </c>
      <c r="O250">
        <f t="shared" si="38"/>
        <v>-0.39822503514646262</v>
      </c>
      <c r="P250">
        <f t="shared" si="37"/>
        <v>5.3892760043686714</v>
      </c>
      <c r="Q250">
        <f t="shared" si="37"/>
        <v>-0.66952736574215821</v>
      </c>
      <c r="R250" s="9">
        <f t="shared" si="37"/>
        <v>1.9397698963969021</v>
      </c>
      <c r="S250">
        <f t="shared" si="30"/>
        <v>38.403174908063164</v>
      </c>
      <c r="T250">
        <f t="shared" si="31"/>
        <v>30.474532856815056</v>
      </c>
      <c r="U250">
        <f t="shared" si="32"/>
        <v>43.370292149638743</v>
      </c>
      <c r="V250" s="8">
        <f t="shared" si="33"/>
        <v>30.474532856815056</v>
      </c>
      <c r="W250">
        <f t="shared" si="34"/>
        <v>2</v>
      </c>
      <c r="X250" t="str">
        <f t="shared" si="35"/>
        <v>027-026</v>
      </c>
      <c r="Y250" t="str">
        <f t="shared" si="36"/>
        <v>021-002</v>
      </c>
    </row>
    <row r="251" spans="1:25" x14ac:dyDescent="0.35">
      <c r="A251">
        <v>241</v>
      </c>
      <c r="B251" t="s">
        <v>332</v>
      </c>
      <c r="C251">
        <v>7</v>
      </c>
      <c r="D251">
        <v>43</v>
      </c>
      <c r="E251" t="s">
        <v>245</v>
      </c>
      <c r="F251" t="s">
        <v>333</v>
      </c>
      <c r="G251">
        <v>367</v>
      </c>
      <c r="H251">
        <v>360</v>
      </c>
      <c r="I251">
        <v>22</v>
      </c>
      <c r="J251">
        <v>243</v>
      </c>
      <c r="K251">
        <v>1591</v>
      </c>
      <c r="L251" s="7">
        <v>0.62350722815839099</v>
      </c>
      <c r="M251" s="8">
        <f t="shared" si="38"/>
        <v>-0.19525905327130305</v>
      </c>
      <c r="N251">
        <f t="shared" si="38"/>
        <v>1.4947146942535661</v>
      </c>
      <c r="O251">
        <f t="shared" si="38"/>
        <v>-0.14818798277571399</v>
      </c>
      <c r="P251">
        <f t="shared" si="37"/>
        <v>8.9644306695553624</v>
      </c>
      <c r="Q251">
        <f t="shared" si="37"/>
        <v>0.40494041543514842</v>
      </c>
      <c r="R251" s="9">
        <f t="shared" si="37"/>
        <v>1.1736946909608905</v>
      </c>
      <c r="S251">
        <f t="shared" si="30"/>
        <v>77.426208523340335</v>
      </c>
      <c r="T251">
        <f t="shared" si="31"/>
        <v>76.979067149552108</v>
      </c>
      <c r="U251">
        <f t="shared" si="32"/>
        <v>100.18355042421851</v>
      </c>
      <c r="V251" s="8">
        <f t="shared" si="33"/>
        <v>76.979067149552108</v>
      </c>
      <c r="W251">
        <f t="shared" si="34"/>
        <v>2</v>
      </c>
      <c r="X251" t="str">
        <f t="shared" si="35"/>
        <v>027-027</v>
      </c>
      <c r="Y251" t="str">
        <f t="shared" si="36"/>
        <v>021-002</v>
      </c>
    </row>
    <row r="252" spans="1:25" x14ac:dyDescent="0.35">
      <c r="A252">
        <v>242</v>
      </c>
      <c r="B252" t="s">
        <v>332</v>
      </c>
      <c r="C252">
        <v>7</v>
      </c>
      <c r="D252">
        <v>43</v>
      </c>
      <c r="E252" t="s">
        <v>246</v>
      </c>
      <c r="F252" t="s">
        <v>333</v>
      </c>
      <c r="G252">
        <v>302</v>
      </c>
      <c r="H252">
        <v>272</v>
      </c>
      <c r="I252">
        <v>22</v>
      </c>
      <c r="J252">
        <v>41</v>
      </c>
      <c r="K252">
        <v>1246</v>
      </c>
      <c r="L252" s="7">
        <v>0.5112359550561798</v>
      </c>
      <c r="M252" s="8">
        <f t="shared" si="38"/>
        <v>-0.45185246799296636</v>
      </c>
      <c r="N252">
        <f t="shared" si="38"/>
        <v>0.83344344937573578</v>
      </c>
      <c r="O252">
        <f t="shared" si="38"/>
        <v>-0.14818798277571399</v>
      </c>
      <c r="P252">
        <f t="shared" si="37"/>
        <v>0.56697436295406467</v>
      </c>
      <c r="Q252">
        <f t="shared" si="37"/>
        <v>-9.9401604301138383E-2</v>
      </c>
      <c r="R252" s="9">
        <f t="shared" si="37"/>
        <v>0.28962905735193428</v>
      </c>
      <c r="S252">
        <f t="shared" si="30"/>
        <v>8.4425621755947002</v>
      </c>
      <c r="T252">
        <f t="shared" si="31"/>
        <v>2.045051216374822</v>
      </c>
      <c r="U252">
        <f t="shared" si="32"/>
        <v>4.5504270636388364</v>
      </c>
      <c r="V252" s="8">
        <f t="shared" si="33"/>
        <v>2.045051216374822</v>
      </c>
      <c r="W252">
        <f t="shared" si="34"/>
        <v>2</v>
      </c>
      <c r="X252" t="str">
        <f t="shared" si="35"/>
        <v>027-028</v>
      </c>
      <c r="Y252" t="str">
        <f t="shared" si="36"/>
        <v>021-002</v>
      </c>
    </row>
    <row r="253" spans="1:25" x14ac:dyDescent="0.35">
      <c r="A253">
        <v>243</v>
      </c>
      <c r="B253" t="s">
        <v>332</v>
      </c>
      <c r="C253">
        <v>7</v>
      </c>
      <c r="D253">
        <v>43</v>
      </c>
      <c r="E253" t="s">
        <v>247</v>
      </c>
      <c r="F253" t="s">
        <v>333</v>
      </c>
      <c r="G253">
        <v>220</v>
      </c>
      <c r="H253">
        <v>139</v>
      </c>
      <c r="I253">
        <v>9</v>
      </c>
      <c r="J253">
        <v>6</v>
      </c>
      <c r="K253">
        <v>884</v>
      </c>
      <c r="L253" s="7">
        <v>0.42307692307692307</v>
      </c>
      <c r="M253" s="8">
        <f t="shared" si="38"/>
        <v>-0.77555492964183392</v>
      </c>
      <c r="N253">
        <f t="shared" si="38"/>
        <v>-0.16597786390553032</v>
      </c>
      <c r="O253">
        <f t="shared" si="38"/>
        <v>-0.61254250860710435</v>
      </c>
      <c r="P253">
        <f t="shared" si="37"/>
        <v>-0.88803044264517006</v>
      </c>
      <c r="Q253">
        <f t="shared" si="37"/>
        <v>-0.6285952597925466</v>
      </c>
      <c r="R253" s="9">
        <f t="shared" si="37"/>
        <v>-0.40456784904761417</v>
      </c>
      <c r="S253">
        <f t="shared" si="30"/>
        <v>18.404187370775706</v>
      </c>
      <c r="T253">
        <f t="shared" si="31"/>
        <v>6.671885542414409</v>
      </c>
      <c r="U253">
        <f t="shared" si="32"/>
        <v>0.21684707145583709</v>
      </c>
      <c r="V253" s="8">
        <f t="shared" si="33"/>
        <v>0.21684707145583709</v>
      </c>
      <c r="W253">
        <f t="shared" si="34"/>
        <v>3</v>
      </c>
      <c r="X253" t="str">
        <f t="shared" si="35"/>
        <v>027-029</v>
      </c>
      <c r="Y253" t="str">
        <f t="shared" si="36"/>
        <v>016-008</v>
      </c>
    </row>
    <row r="254" spans="1:25" x14ac:dyDescent="0.35">
      <c r="A254">
        <v>244</v>
      </c>
      <c r="B254" t="s">
        <v>332</v>
      </c>
      <c r="C254">
        <v>7</v>
      </c>
      <c r="D254">
        <v>43</v>
      </c>
      <c r="E254" t="s">
        <v>248</v>
      </c>
      <c r="F254" t="s">
        <v>333</v>
      </c>
      <c r="G254">
        <v>372</v>
      </c>
      <c r="H254">
        <v>265</v>
      </c>
      <c r="I254">
        <v>21</v>
      </c>
      <c r="J254">
        <v>28</v>
      </c>
      <c r="K254">
        <v>1361</v>
      </c>
      <c r="L254" s="7">
        <v>0.50404114621601759</v>
      </c>
      <c r="M254" s="8">
        <f t="shared" si="38"/>
        <v>-0.17552109829271356</v>
      </c>
      <c r="N254">
        <f t="shared" si="38"/>
        <v>0.78084232762409023</v>
      </c>
      <c r="O254">
        <f t="shared" si="38"/>
        <v>-0.18390756168582095</v>
      </c>
      <c r="P254">
        <f t="shared" si="37"/>
        <v>2.6544006588634636E-2</v>
      </c>
      <c r="Q254">
        <f t="shared" si="37"/>
        <v>6.8712402277623888E-2</v>
      </c>
      <c r="R254" s="9">
        <f t="shared" si="37"/>
        <v>0.23297446477256095</v>
      </c>
      <c r="S254">
        <f t="shared" si="30"/>
        <v>7.2696364680206536</v>
      </c>
      <c r="T254">
        <f t="shared" si="31"/>
        <v>1.6883477958054514</v>
      </c>
      <c r="U254">
        <f t="shared" si="32"/>
        <v>3.7923018082315973</v>
      </c>
      <c r="V254" s="8">
        <f t="shared" si="33"/>
        <v>1.6883477958054514</v>
      </c>
      <c r="W254">
        <f t="shared" si="34"/>
        <v>2</v>
      </c>
      <c r="X254" t="str">
        <f t="shared" si="35"/>
        <v>027-030</v>
      </c>
      <c r="Y254" t="str">
        <f t="shared" si="36"/>
        <v>021-002</v>
      </c>
    </row>
    <row r="255" spans="1:25" x14ac:dyDescent="0.35">
      <c r="A255">
        <v>245</v>
      </c>
      <c r="B255" t="s">
        <v>332</v>
      </c>
      <c r="C255">
        <v>7</v>
      </c>
      <c r="D255">
        <v>43</v>
      </c>
      <c r="E255" t="s">
        <v>249</v>
      </c>
      <c r="F255" t="s">
        <v>333</v>
      </c>
      <c r="G255">
        <v>654</v>
      </c>
      <c r="H255">
        <v>394</v>
      </c>
      <c r="I255">
        <v>12</v>
      </c>
      <c r="J255">
        <v>47</v>
      </c>
      <c r="K255">
        <v>2172</v>
      </c>
      <c r="L255" s="7">
        <v>0.50966850828729282</v>
      </c>
      <c r="M255" s="8">
        <f t="shared" si="38"/>
        <v>0.93769956249973341</v>
      </c>
      <c r="N255">
        <f t="shared" si="38"/>
        <v>1.7502058570472732</v>
      </c>
      <c r="O255">
        <f t="shared" si="38"/>
        <v>-0.50538377187678352</v>
      </c>
      <c r="P255">
        <f t="shared" si="37"/>
        <v>0.81640375819964783</v>
      </c>
      <c r="Q255">
        <f t="shared" si="37"/>
        <v>1.2542816138895909</v>
      </c>
      <c r="R255" s="9">
        <f t="shared" si="37"/>
        <v>0.27728640029822094</v>
      </c>
      <c r="S255">
        <f t="shared" si="30"/>
        <v>2.494592773079046</v>
      </c>
      <c r="T255">
        <f t="shared" si="31"/>
        <v>5.3817991066290451</v>
      </c>
      <c r="U255">
        <f t="shared" si="32"/>
        <v>14.275781474825395</v>
      </c>
      <c r="V255" s="8">
        <f t="shared" si="33"/>
        <v>2.494592773079046</v>
      </c>
      <c r="W255">
        <f t="shared" si="34"/>
        <v>1</v>
      </c>
      <c r="X255" t="str">
        <f t="shared" si="35"/>
        <v>027-031</v>
      </c>
      <c r="Y255" t="str">
        <f t="shared" si="36"/>
        <v>027-032</v>
      </c>
    </row>
    <row r="256" spans="1:25" x14ac:dyDescent="0.35">
      <c r="A256">
        <v>246</v>
      </c>
      <c r="B256" t="s">
        <v>332</v>
      </c>
      <c r="C256">
        <v>3</v>
      </c>
      <c r="D256">
        <v>43</v>
      </c>
      <c r="E256" t="s">
        <v>250</v>
      </c>
      <c r="F256" t="s">
        <v>333</v>
      </c>
      <c r="G256">
        <v>841</v>
      </c>
      <c r="H256">
        <v>375</v>
      </c>
      <c r="I256">
        <v>47</v>
      </c>
      <c r="J256">
        <v>39</v>
      </c>
      <c r="K256">
        <v>2282</v>
      </c>
      <c r="L256" s="7">
        <v>0.57055214723926384</v>
      </c>
      <c r="M256" s="8">
        <f t="shared" si="38"/>
        <v>1.6758990786989802</v>
      </c>
      <c r="N256">
        <f t="shared" si="38"/>
        <v>1.6074313837213778</v>
      </c>
      <c r="O256">
        <f t="shared" si="38"/>
        <v>0.74480148997695983</v>
      </c>
      <c r="P256">
        <f t="shared" si="37"/>
        <v>0.483831231205537</v>
      </c>
      <c r="Q256">
        <f t="shared" si="37"/>
        <v>1.415086315834494</v>
      </c>
      <c r="R256" s="9">
        <f t="shared" si="37"/>
        <v>0.75670674852470865</v>
      </c>
      <c r="S256">
        <f t="shared" si="30"/>
        <v>0</v>
      </c>
      <c r="T256">
        <f t="shared" si="31"/>
        <v>4.8837771239151211</v>
      </c>
      <c r="U256">
        <f t="shared" si="32"/>
        <v>19.759775682247255</v>
      </c>
      <c r="V256" s="8">
        <f t="shared" si="33"/>
        <v>0</v>
      </c>
      <c r="W256">
        <f t="shared" si="34"/>
        <v>1</v>
      </c>
      <c r="X256" t="str">
        <f t="shared" si="35"/>
        <v>027-032</v>
      </c>
      <c r="Y256" t="str">
        <f t="shared" si="36"/>
        <v>027-032</v>
      </c>
    </row>
    <row r="257" spans="1:25" x14ac:dyDescent="0.35">
      <c r="A257">
        <v>247</v>
      </c>
      <c r="B257" t="s">
        <v>332</v>
      </c>
      <c r="C257">
        <v>7</v>
      </c>
      <c r="D257">
        <v>43</v>
      </c>
      <c r="E257" t="s">
        <v>251</v>
      </c>
      <c r="F257" t="s">
        <v>333</v>
      </c>
      <c r="G257">
        <v>705</v>
      </c>
      <c r="H257">
        <v>470</v>
      </c>
      <c r="I257">
        <v>34</v>
      </c>
      <c r="J257">
        <v>37</v>
      </c>
      <c r="K257">
        <v>2258</v>
      </c>
      <c r="L257" s="7">
        <v>0.55181576616474759</v>
      </c>
      <c r="M257" s="8">
        <f t="shared" si="38"/>
        <v>1.1390267032813461</v>
      </c>
      <c r="N257">
        <f t="shared" si="38"/>
        <v>2.3213037503508538</v>
      </c>
      <c r="O257">
        <f t="shared" si="38"/>
        <v>0.28044696414556941</v>
      </c>
      <c r="P257">
        <f t="shared" si="37"/>
        <v>0.40068809945700928</v>
      </c>
      <c r="Q257">
        <f t="shared" si="37"/>
        <v>1.3800016535919697</v>
      </c>
      <c r="R257" s="9">
        <f t="shared" si="37"/>
        <v>0.60916953665840057</v>
      </c>
      <c r="S257">
        <f t="shared" si="30"/>
        <v>1.0433817717507465</v>
      </c>
      <c r="T257">
        <f t="shared" si="31"/>
        <v>6.2981290896836528</v>
      </c>
      <c r="U257">
        <f t="shared" si="32"/>
        <v>18.988836072222462</v>
      </c>
      <c r="V257" s="8">
        <f t="shared" si="33"/>
        <v>1.0433817717507465</v>
      </c>
      <c r="W257">
        <f t="shared" si="34"/>
        <v>1</v>
      </c>
      <c r="X257" t="str">
        <f t="shared" si="35"/>
        <v>027-033</v>
      </c>
      <c r="Y257" t="str">
        <f t="shared" si="36"/>
        <v>027-032</v>
      </c>
    </row>
    <row r="258" spans="1:25" x14ac:dyDescent="0.35">
      <c r="A258">
        <v>248</v>
      </c>
      <c r="B258" t="s">
        <v>332</v>
      </c>
      <c r="C258">
        <v>7</v>
      </c>
      <c r="D258">
        <v>43</v>
      </c>
      <c r="E258" t="s">
        <v>252</v>
      </c>
      <c r="F258" t="s">
        <v>333</v>
      </c>
      <c r="G258">
        <v>435</v>
      </c>
      <c r="H258">
        <v>142</v>
      </c>
      <c r="I258">
        <v>15</v>
      </c>
      <c r="J258">
        <v>19</v>
      </c>
      <c r="K258">
        <v>1400</v>
      </c>
      <c r="L258" s="7">
        <v>0.43642857142857144</v>
      </c>
      <c r="M258" s="8">
        <f t="shared" si="38"/>
        <v>7.3177134437513974E-2</v>
      </c>
      <c r="N258">
        <f t="shared" si="38"/>
        <v>-0.14343452601196793</v>
      </c>
      <c r="O258">
        <f t="shared" si="38"/>
        <v>-0.39822503514646262</v>
      </c>
      <c r="P258">
        <f t="shared" si="37"/>
        <v>-0.34760008627974004</v>
      </c>
      <c r="Q258">
        <f t="shared" si="37"/>
        <v>0.12572497842172586</v>
      </c>
      <c r="R258" s="9">
        <f t="shared" si="37"/>
        <v>-0.29943201925277485</v>
      </c>
      <c r="S258">
        <f t="shared" si="30"/>
        <v>10.409918492532043</v>
      </c>
      <c r="T258">
        <f t="shared" si="31"/>
        <v>2.896940224695352</v>
      </c>
      <c r="U258">
        <f t="shared" si="32"/>
        <v>1.7130345015708111</v>
      </c>
      <c r="V258" s="8">
        <f t="shared" si="33"/>
        <v>1.7130345015708111</v>
      </c>
      <c r="W258">
        <f t="shared" si="34"/>
        <v>3</v>
      </c>
      <c r="X258" t="str">
        <f t="shared" si="35"/>
        <v>027-034</v>
      </c>
      <c r="Y258" t="str">
        <f t="shared" si="36"/>
        <v>016-008</v>
      </c>
    </row>
    <row r="259" spans="1:25" x14ac:dyDescent="0.35">
      <c r="A259">
        <v>249</v>
      </c>
      <c r="B259" t="s">
        <v>332</v>
      </c>
      <c r="C259">
        <v>7</v>
      </c>
      <c r="D259">
        <v>43</v>
      </c>
      <c r="E259" t="s">
        <v>253</v>
      </c>
      <c r="F259" t="s">
        <v>333</v>
      </c>
      <c r="G259">
        <v>517</v>
      </c>
      <c r="H259">
        <v>472</v>
      </c>
      <c r="I259">
        <v>33</v>
      </c>
      <c r="J259">
        <v>18</v>
      </c>
      <c r="K259">
        <v>2810</v>
      </c>
      <c r="L259" s="7">
        <v>0.37010676156583627</v>
      </c>
      <c r="M259" s="8">
        <f t="shared" si="38"/>
        <v>0.39687959608638151</v>
      </c>
      <c r="N259">
        <f t="shared" si="38"/>
        <v>2.3363326422798956</v>
      </c>
      <c r="O259">
        <f t="shared" si="38"/>
        <v>0.24472738523546247</v>
      </c>
      <c r="P259">
        <f t="shared" si="37"/>
        <v>-0.3891716521540039</v>
      </c>
      <c r="Q259">
        <f t="shared" si="37"/>
        <v>2.1869488851700285</v>
      </c>
      <c r="R259" s="9">
        <f t="shared" si="37"/>
        <v>-0.82167454165663734</v>
      </c>
      <c r="S259">
        <f t="shared" si="30"/>
        <v>6.2664553493536559</v>
      </c>
      <c r="T259">
        <f t="shared" si="31"/>
        <v>11.11713391016572</v>
      </c>
      <c r="U259">
        <f t="shared" si="32"/>
        <v>18.230477723752315</v>
      </c>
      <c r="V259" s="8">
        <f t="shared" si="33"/>
        <v>6.2664553493536559</v>
      </c>
      <c r="W259">
        <f t="shared" si="34"/>
        <v>1</v>
      </c>
      <c r="X259" t="str">
        <f t="shared" si="35"/>
        <v>027-035</v>
      </c>
      <c r="Y259" t="str">
        <f t="shared" si="36"/>
        <v>027-032</v>
      </c>
    </row>
    <row r="260" spans="1:25" x14ac:dyDescent="0.35">
      <c r="A260">
        <v>250</v>
      </c>
      <c r="B260" t="s">
        <v>332</v>
      </c>
      <c r="C260">
        <v>7</v>
      </c>
      <c r="D260">
        <v>43</v>
      </c>
      <c r="E260" t="s">
        <v>254</v>
      </c>
      <c r="F260" t="s">
        <v>333</v>
      </c>
      <c r="G260">
        <v>226</v>
      </c>
      <c r="H260">
        <v>102</v>
      </c>
      <c r="I260">
        <v>9</v>
      </c>
      <c r="J260">
        <v>17</v>
      </c>
      <c r="K260">
        <v>916</v>
      </c>
      <c r="L260" s="7">
        <v>0.38646288209606988</v>
      </c>
      <c r="M260" s="8">
        <f t="shared" si="38"/>
        <v>-0.75186938366752654</v>
      </c>
      <c r="N260">
        <f t="shared" si="38"/>
        <v>-0.44401236459279986</v>
      </c>
      <c r="O260">
        <f t="shared" si="38"/>
        <v>-0.61254250860710435</v>
      </c>
      <c r="P260">
        <f t="shared" si="37"/>
        <v>-0.4307432180282677</v>
      </c>
      <c r="Q260">
        <f t="shared" si="37"/>
        <v>-0.58181571013584754</v>
      </c>
      <c r="R260" s="9">
        <f t="shared" si="37"/>
        <v>-0.69288038389571815</v>
      </c>
      <c r="S260">
        <f t="shared" si="30"/>
        <v>18.870230868845582</v>
      </c>
      <c r="T260">
        <f t="shared" si="31"/>
        <v>6.6159799480347887</v>
      </c>
      <c r="U260">
        <f t="shared" si="32"/>
        <v>5.2547447343512035E-2</v>
      </c>
      <c r="V260" s="8">
        <f t="shared" si="33"/>
        <v>5.2547447343512035E-2</v>
      </c>
      <c r="W260">
        <f t="shared" si="34"/>
        <v>3</v>
      </c>
      <c r="X260" t="str">
        <f t="shared" si="35"/>
        <v>027-036</v>
      </c>
      <c r="Y260" t="str">
        <f t="shared" si="36"/>
        <v>016-008</v>
      </c>
    </row>
    <row r="261" spans="1:25" x14ac:dyDescent="0.35">
      <c r="A261">
        <v>251</v>
      </c>
      <c r="B261" t="s">
        <v>332</v>
      </c>
      <c r="C261">
        <v>3</v>
      </c>
      <c r="D261">
        <v>43</v>
      </c>
      <c r="E261" t="s">
        <v>255</v>
      </c>
      <c r="F261" t="s">
        <v>333</v>
      </c>
      <c r="G261">
        <v>264</v>
      </c>
      <c r="H261">
        <v>110</v>
      </c>
      <c r="I261">
        <v>43</v>
      </c>
      <c r="J261">
        <v>8</v>
      </c>
      <c r="K261">
        <v>642</v>
      </c>
      <c r="L261" s="7">
        <v>0.661993769470405</v>
      </c>
      <c r="M261" s="8">
        <f t="shared" si="38"/>
        <v>-0.60186092583024642</v>
      </c>
      <c r="N261">
        <f t="shared" si="38"/>
        <v>-0.38389679687663347</v>
      </c>
      <c r="O261">
        <f t="shared" si="38"/>
        <v>0.60192317433653197</v>
      </c>
      <c r="P261">
        <f t="shared" si="37"/>
        <v>-0.80488731089664234</v>
      </c>
      <c r="Q261">
        <f t="shared" si="37"/>
        <v>-0.98236560407133322</v>
      </c>
      <c r="R261" s="9">
        <f t="shared" si="37"/>
        <v>1.476751987723234</v>
      </c>
      <c r="S261">
        <f t="shared" si="30"/>
        <v>17.101029109667579</v>
      </c>
      <c r="T261">
        <f t="shared" si="31"/>
        <v>4.9285381648753175</v>
      </c>
      <c r="U261">
        <f t="shared" si="32"/>
        <v>6.319639306161406</v>
      </c>
      <c r="V261" s="8">
        <f t="shared" si="33"/>
        <v>4.9285381648753175</v>
      </c>
      <c r="W261">
        <f t="shared" si="34"/>
        <v>2</v>
      </c>
      <c r="X261" t="str">
        <f t="shared" si="35"/>
        <v>027-037</v>
      </c>
      <c r="Y261" t="str">
        <f t="shared" si="36"/>
        <v>021-002</v>
      </c>
    </row>
    <row r="262" spans="1:25" x14ac:dyDescent="0.35">
      <c r="A262">
        <v>252</v>
      </c>
      <c r="B262" t="s">
        <v>332</v>
      </c>
      <c r="C262">
        <v>3</v>
      </c>
      <c r="D262">
        <v>43</v>
      </c>
      <c r="E262" t="s">
        <v>256</v>
      </c>
      <c r="F262" t="s">
        <v>333</v>
      </c>
      <c r="G262">
        <v>437</v>
      </c>
      <c r="H262">
        <v>191</v>
      </c>
      <c r="I262">
        <v>43</v>
      </c>
      <c r="J262">
        <v>40</v>
      </c>
      <c r="K262">
        <v>1334</v>
      </c>
      <c r="L262" s="7">
        <v>0.53298350824587704</v>
      </c>
      <c r="M262" s="8">
        <f t="shared" si="38"/>
        <v>8.1072316428949756E-2</v>
      </c>
      <c r="N262">
        <f t="shared" si="38"/>
        <v>0.22477332624955115</v>
      </c>
      <c r="O262">
        <f t="shared" si="38"/>
        <v>0.60192317433653197</v>
      </c>
      <c r="P262">
        <f t="shared" si="37"/>
        <v>0.52540279707980087</v>
      </c>
      <c r="Q262">
        <f t="shared" si="37"/>
        <v>2.9242157254784046E-2</v>
      </c>
      <c r="R262" s="9">
        <f t="shared" si="37"/>
        <v>0.46087735496935478</v>
      </c>
      <c r="S262">
        <f t="shared" si="30"/>
        <v>6.4854371756747895</v>
      </c>
      <c r="T262">
        <f t="shared" si="31"/>
        <v>0.2109250684839358</v>
      </c>
      <c r="U262">
        <f t="shared" si="32"/>
        <v>5.8401436838246283</v>
      </c>
      <c r="V262" s="8">
        <f t="shared" si="33"/>
        <v>0.2109250684839358</v>
      </c>
      <c r="W262">
        <f t="shared" si="34"/>
        <v>2</v>
      </c>
      <c r="X262" t="str">
        <f t="shared" si="35"/>
        <v>027-038</v>
      </c>
      <c r="Y262" t="str">
        <f t="shared" si="36"/>
        <v>021-002</v>
      </c>
    </row>
    <row r="263" spans="1:25" x14ac:dyDescent="0.35">
      <c r="A263">
        <v>253</v>
      </c>
      <c r="B263" t="s">
        <v>332</v>
      </c>
      <c r="C263">
        <v>3</v>
      </c>
      <c r="D263">
        <v>43</v>
      </c>
      <c r="E263" t="s">
        <v>257</v>
      </c>
      <c r="F263" t="s">
        <v>333</v>
      </c>
      <c r="G263">
        <v>441</v>
      </c>
      <c r="H263">
        <v>97</v>
      </c>
      <c r="I263">
        <v>29</v>
      </c>
      <c r="J263">
        <v>13</v>
      </c>
      <c r="K263">
        <v>815</v>
      </c>
      <c r="L263" s="7">
        <v>0.71165644171779141</v>
      </c>
      <c r="M263" s="8">
        <f t="shared" si="38"/>
        <v>9.6862680411821347E-2</v>
      </c>
      <c r="N263">
        <f t="shared" si="38"/>
        <v>-0.48158459441540385</v>
      </c>
      <c r="O263">
        <f t="shared" si="38"/>
        <v>0.10184906959503466</v>
      </c>
      <c r="P263">
        <f t="shared" si="37"/>
        <v>-0.59702948152532309</v>
      </c>
      <c r="Q263">
        <f t="shared" si="37"/>
        <v>-0.72946366373980398</v>
      </c>
      <c r="R263" s="9">
        <f t="shared" si="37"/>
        <v>1.8678142834819065</v>
      </c>
      <c r="S263">
        <f t="shared" si="30"/>
        <v>14.272645968357278</v>
      </c>
      <c r="T263">
        <f t="shared" si="31"/>
        <v>4.3307601585318238</v>
      </c>
      <c r="U263">
        <f t="shared" si="32"/>
        <v>7.6417282593056628</v>
      </c>
      <c r="V263" s="8">
        <f t="shared" si="33"/>
        <v>4.3307601585318238</v>
      </c>
      <c r="W263">
        <f t="shared" si="34"/>
        <v>2</v>
      </c>
      <c r="X263" t="str">
        <f t="shared" si="35"/>
        <v>027-039</v>
      </c>
      <c r="Y263" t="str">
        <f t="shared" si="36"/>
        <v>021-002</v>
      </c>
    </row>
    <row r="264" spans="1:25" x14ac:dyDescent="0.35">
      <c r="A264">
        <v>254</v>
      </c>
      <c r="B264" t="s">
        <v>332</v>
      </c>
      <c r="C264">
        <v>3</v>
      </c>
      <c r="D264">
        <v>43</v>
      </c>
      <c r="E264" t="s">
        <v>258</v>
      </c>
      <c r="F264" t="s">
        <v>333</v>
      </c>
      <c r="G264">
        <v>766</v>
      </c>
      <c r="H264">
        <v>207</v>
      </c>
      <c r="I264">
        <v>68</v>
      </c>
      <c r="J264">
        <v>17</v>
      </c>
      <c r="K264">
        <v>1422</v>
      </c>
      <c r="L264" s="7">
        <v>0.74402250351617438</v>
      </c>
      <c r="M264" s="8">
        <f t="shared" si="38"/>
        <v>1.3798297540201379</v>
      </c>
      <c r="N264">
        <f t="shared" si="38"/>
        <v>0.34500446168188392</v>
      </c>
      <c r="O264">
        <f t="shared" si="38"/>
        <v>1.4949126470892058</v>
      </c>
      <c r="P264">
        <f t="shared" si="37"/>
        <v>-0.4307432180282677</v>
      </c>
      <c r="Q264">
        <f t="shared" si="37"/>
        <v>0.15788591881070649</v>
      </c>
      <c r="R264" s="9">
        <f t="shared" si="37"/>
        <v>2.1226766551338634</v>
      </c>
      <c r="S264">
        <f t="shared" si="30"/>
        <v>6.526918573760077</v>
      </c>
      <c r="T264">
        <f t="shared" si="31"/>
        <v>4.3899185288162883</v>
      </c>
      <c r="U264">
        <f t="shared" si="32"/>
        <v>18.418419622884322</v>
      </c>
      <c r="V264" s="8">
        <f t="shared" si="33"/>
        <v>4.3899185288162883</v>
      </c>
      <c r="W264">
        <f t="shared" si="34"/>
        <v>2</v>
      </c>
      <c r="X264" t="str">
        <f t="shared" si="35"/>
        <v>027-040</v>
      </c>
      <c r="Y264" t="str">
        <f t="shared" si="36"/>
        <v>021-002</v>
      </c>
    </row>
    <row r="265" spans="1:25" x14ac:dyDescent="0.35">
      <c r="A265">
        <v>255</v>
      </c>
      <c r="B265" t="s">
        <v>332</v>
      </c>
      <c r="C265">
        <v>3</v>
      </c>
      <c r="D265">
        <v>43</v>
      </c>
      <c r="E265" t="s">
        <v>259</v>
      </c>
      <c r="F265" t="s">
        <v>333</v>
      </c>
      <c r="G265">
        <v>821</v>
      </c>
      <c r="H265">
        <v>329</v>
      </c>
      <c r="I265">
        <v>117</v>
      </c>
      <c r="J265">
        <v>21</v>
      </c>
      <c r="K265">
        <v>1810</v>
      </c>
      <c r="L265" s="7">
        <v>0.71160220994475143</v>
      </c>
      <c r="M265" s="8">
        <f t="shared" si="38"/>
        <v>1.5969472587846223</v>
      </c>
      <c r="N265">
        <f t="shared" si="38"/>
        <v>1.2617668693534212</v>
      </c>
      <c r="O265">
        <f t="shared" si="38"/>
        <v>3.2451720136844466</v>
      </c>
      <c r="P265">
        <f t="shared" si="37"/>
        <v>-0.26445695453121232</v>
      </c>
      <c r="Q265">
        <f t="shared" si="37"/>
        <v>0.72508795839818263</v>
      </c>
      <c r="R265" s="9">
        <f t="shared" si="37"/>
        <v>1.8673872423923246</v>
      </c>
      <c r="S265">
        <f t="shared" si="30"/>
        <v>8.6472142038222923</v>
      </c>
      <c r="T265">
        <f t="shared" si="31"/>
        <v>10.987818188465369</v>
      </c>
      <c r="U265">
        <f t="shared" si="32"/>
        <v>32.49749672082028</v>
      </c>
      <c r="V265" s="8">
        <f t="shared" si="33"/>
        <v>8.6472142038222923</v>
      </c>
      <c r="W265">
        <f t="shared" si="34"/>
        <v>1</v>
      </c>
      <c r="X265" t="str">
        <f t="shared" si="35"/>
        <v>027-041</v>
      </c>
      <c r="Y265" t="str">
        <f t="shared" si="36"/>
        <v>027-032</v>
      </c>
    </row>
    <row r="266" spans="1:25" x14ac:dyDescent="0.35">
      <c r="A266">
        <v>256</v>
      </c>
      <c r="B266" t="s">
        <v>332</v>
      </c>
      <c r="C266">
        <v>3</v>
      </c>
      <c r="D266">
        <v>41</v>
      </c>
      <c r="E266" t="s">
        <v>260</v>
      </c>
      <c r="F266" t="s">
        <v>333</v>
      </c>
      <c r="G266">
        <v>799</v>
      </c>
      <c r="H266">
        <v>231</v>
      </c>
      <c r="I266">
        <v>73</v>
      </c>
      <c r="J266">
        <v>16</v>
      </c>
      <c r="K266">
        <v>1661</v>
      </c>
      <c r="L266" s="7">
        <v>0.6736905478627333</v>
      </c>
      <c r="M266" s="8">
        <f t="shared" si="38"/>
        <v>1.5101002568788287</v>
      </c>
      <c r="N266">
        <f t="shared" si="38"/>
        <v>0.52535116483038302</v>
      </c>
      <c r="O266">
        <f t="shared" si="38"/>
        <v>1.6735105416397407</v>
      </c>
      <c r="P266">
        <f t="shared" si="37"/>
        <v>-0.47231478390253157</v>
      </c>
      <c r="Q266">
        <f t="shared" si="37"/>
        <v>0.50727068030917766</v>
      </c>
      <c r="R266" s="9">
        <f t="shared" si="37"/>
        <v>1.5688567578471386</v>
      </c>
      <c r="S266">
        <f t="shared" si="30"/>
        <v>4.4588194200262112</v>
      </c>
      <c r="T266">
        <f t="shared" si="31"/>
        <v>3.8515506557256085</v>
      </c>
      <c r="U266">
        <f t="shared" si="32"/>
        <v>18.091058498550623</v>
      </c>
      <c r="V266" s="8">
        <f t="shared" si="33"/>
        <v>3.8515506557256085</v>
      </c>
      <c r="W266">
        <f t="shared" si="34"/>
        <v>2</v>
      </c>
      <c r="X266" t="str">
        <f t="shared" si="35"/>
        <v>027-042</v>
      </c>
      <c r="Y266" t="str">
        <f t="shared" si="36"/>
        <v>021-002</v>
      </c>
    </row>
    <row r="267" spans="1:25" x14ac:dyDescent="0.35">
      <c r="A267">
        <v>257</v>
      </c>
      <c r="B267" t="s">
        <v>332</v>
      </c>
      <c r="C267">
        <v>3</v>
      </c>
      <c r="D267">
        <v>41</v>
      </c>
      <c r="E267" t="s">
        <v>261</v>
      </c>
      <c r="F267" t="s">
        <v>333</v>
      </c>
      <c r="G267">
        <v>394</v>
      </c>
      <c r="H267">
        <v>143</v>
      </c>
      <c r="I267">
        <v>44</v>
      </c>
      <c r="J267">
        <v>10</v>
      </c>
      <c r="K267">
        <v>769</v>
      </c>
      <c r="L267" s="7">
        <v>0.76853055916775037</v>
      </c>
      <c r="M267" s="8">
        <f t="shared" si="38"/>
        <v>-8.8674096386919823E-2</v>
      </c>
      <c r="N267">
        <f t="shared" si="38"/>
        <v>-0.13592008004744713</v>
      </c>
      <c r="O267">
        <f t="shared" si="38"/>
        <v>0.63764275324663888</v>
      </c>
      <c r="P267">
        <f t="shared" si="37"/>
        <v>-0.72174417914811473</v>
      </c>
      <c r="Q267">
        <f t="shared" si="37"/>
        <v>-0.79670926637130879</v>
      </c>
      <c r="R267" s="9">
        <f t="shared" si="37"/>
        <v>2.3156621727061881</v>
      </c>
      <c r="S267">
        <f t="shared" si="30"/>
        <v>14.940269593414616</v>
      </c>
      <c r="T267">
        <f t="shared" si="31"/>
        <v>5.4027812961716011</v>
      </c>
      <c r="U267">
        <f t="shared" si="32"/>
        <v>11.062221871285592</v>
      </c>
      <c r="V267" s="8">
        <f t="shared" si="33"/>
        <v>5.4027812961716011</v>
      </c>
      <c r="W267">
        <f t="shared" si="34"/>
        <v>2</v>
      </c>
      <c r="X267" t="str">
        <f t="shared" si="35"/>
        <v>027-043</v>
      </c>
      <c r="Y267" t="str">
        <f t="shared" si="36"/>
        <v>021-002</v>
      </c>
    </row>
    <row r="268" spans="1:25" x14ac:dyDescent="0.35">
      <c r="A268">
        <v>258</v>
      </c>
      <c r="B268" t="s">
        <v>332</v>
      </c>
      <c r="C268">
        <v>3</v>
      </c>
      <c r="D268">
        <v>41</v>
      </c>
      <c r="E268" t="s">
        <v>262</v>
      </c>
      <c r="F268" t="s">
        <v>333</v>
      </c>
      <c r="G268">
        <v>663</v>
      </c>
      <c r="H268">
        <v>171</v>
      </c>
      <c r="I268">
        <v>75</v>
      </c>
      <c r="J268">
        <v>16</v>
      </c>
      <c r="K268">
        <v>1198</v>
      </c>
      <c r="L268" s="7">
        <v>0.77212020033388984</v>
      </c>
      <c r="M268" s="8">
        <f t="shared" si="38"/>
        <v>0.97322788146119454</v>
      </c>
      <c r="N268">
        <f t="shared" si="38"/>
        <v>7.4484406959135205E-2</v>
      </c>
      <c r="O268">
        <f t="shared" si="38"/>
        <v>1.7449496994599545</v>
      </c>
      <c r="P268">
        <f t="shared" si="37"/>
        <v>-0.47231478390253157</v>
      </c>
      <c r="Q268">
        <f t="shared" si="37"/>
        <v>-0.16957092878618699</v>
      </c>
      <c r="R268" s="9">
        <f t="shared" si="37"/>
        <v>2.3439283382557923</v>
      </c>
      <c r="S268">
        <f t="shared" ref="S268:S306" si="39">SUMXMY2($G$3:$L$3,$M268:$R268)</f>
        <v>9.7885958459684375</v>
      </c>
      <c r="T268">
        <f t="shared" ref="T268:T306" si="40">SUMXMY2($G$4:$L$4,$M268:$R268)</f>
        <v>5.1682149087393663</v>
      </c>
      <c r="U268">
        <f t="shared" ref="U268:U306" si="41">SUMXMY2($G$5:$L$5,$M268:$R268)</f>
        <v>18.463302028194118</v>
      </c>
      <c r="V268" s="8">
        <f t="shared" ref="V268:V306" si="42">MIN(S268:U268)</f>
        <v>5.1682149087393663</v>
      </c>
      <c r="W268">
        <f t="shared" ref="W268:W306" si="43">MATCH(V268,S268:U268,0)</f>
        <v>2</v>
      </c>
      <c r="X268" t="str">
        <f t="shared" ref="X268:X306" si="44">E268</f>
        <v>027-044</v>
      </c>
      <c r="Y268" t="str">
        <f t="shared" ref="Y268:Y306" si="45">VLOOKUP(W268,$D$3:$F$5,3)</f>
        <v>021-002</v>
      </c>
    </row>
    <row r="269" spans="1:25" x14ac:dyDescent="0.35">
      <c r="A269">
        <v>259</v>
      </c>
      <c r="B269" t="s">
        <v>332</v>
      </c>
      <c r="C269">
        <v>3</v>
      </c>
      <c r="D269">
        <v>41</v>
      </c>
      <c r="E269" t="s">
        <v>263</v>
      </c>
      <c r="F269" t="s">
        <v>333</v>
      </c>
      <c r="G269">
        <v>859</v>
      </c>
      <c r="H269">
        <v>237</v>
      </c>
      <c r="I269">
        <v>108</v>
      </c>
      <c r="J269">
        <v>15</v>
      </c>
      <c r="K269">
        <v>1689</v>
      </c>
      <c r="L269" s="7">
        <v>0.72172883362936646</v>
      </c>
      <c r="M269" s="8">
        <f t="shared" si="38"/>
        <v>1.7469557166219023</v>
      </c>
      <c r="N269">
        <f t="shared" si="38"/>
        <v>0.57043784061750791</v>
      </c>
      <c r="O269">
        <f t="shared" si="38"/>
        <v>2.9236958034934841</v>
      </c>
      <c r="P269">
        <f t="shared" si="37"/>
        <v>-0.51388634977679548</v>
      </c>
      <c r="Q269">
        <f t="shared" si="37"/>
        <v>0.54820278625878927</v>
      </c>
      <c r="R269" s="9">
        <f t="shared" si="37"/>
        <v>1.9471280321481177</v>
      </c>
      <c r="S269">
        <f t="shared" si="39"/>
        <v>8.9920153414611477</v>
      </c>
      <c r="T269">
        <f t="shared" si="40"/>
        <v>9.3728735920802535</v>
      </c>
      <c r="U269">
        <f t="shared" si="41"/>
        <v>28.756808771495528</v>
      </c>
      <c r="V269" s="8">
        <f t="shared" si="42"/>
        <v>8.9920153414611477</v>
      </c>
      <c r="W269">
        <f t="shared" si="43"/>
        <v>1</v>
      </c>
      <c r="X269" t="str">
        <f t="shared" si="44"/>
        <v>027-045</v>
      </c>
      <c r="Y269" t="str">
        <f t="shared" si="45"/>
        <v>027-032</v>
      </c>
    </row>
    <row r="270" spans="1:25" x14ac:dyDescent="0.35">
      <c r="A270">
        <v>260</v>
      </c>
      <c r="B270" t="s">
        <v>332</v>
      </c>
      <c r="C270">
        <v>3</v>
      </c>
      <c r="D270">
        <v>41</v>
      </c>
      <c r="E270" t="s">
        <v>264</v>
      </c>
      <c r="F270" t="s">
        <v>333</v>
      </c>
      <c r="G270">
        <v>451</v>
      </c>
      <c r="H270">
        <v>108</v>
      </c>
      <c r="I270">
        <v>50</v>
      </c>
      <c r="J270">
        <v>9</v>
      </c>
      <c r="K270">
        <v>818</v>
      </c>
      <c r="L270" s="7">
        <v>0.75550122249388751</v>
      </c>
      <c r="M270" s="8">
        <f t="shared" si="38"/>
        <v>0.13633859036900031</v>
      </c>
      <c r="N270">
        <f t="shared" si="38"/>
        <v>-0.39892568880567508</v>
      </c>
      <c r="O270">
        <f t="shared" si="38"/>
        <v>0.85196022670728067</v>
      </c>
      <c r="P270">
        <f t="shared" si="37"/>
        <v>-0.76331574502237853</v>
      </c>
      <c r="Q270">
        <f t="shared" si="37"/>
        <v>-0.72507808095948845</v>
      </c>
      <c r="R270" s="9">
        <f t="shared" si="37"/>
        <v>2.213064344572572</v>
      </c>
      <c r="S270">
        <f t="shared" si="39"/>
        <v>14.663854867749103</v>
      </c>
      <c r="T270">
        <f t="shared" si="40"/>
        <v>5.1485834611324872</v>
      </c>
      <c r="U270">
        <f t="shared" si="41"/>
        <v>11.370988739289048</v>
      </c>
      <c r="V270" s="8">
        <f t="shared" si="42"/>
        <v>5.1485834611324872</v>
      </c>
      <c r="W270">
        <f t="shared" si="43"/>
        <v>2</v>
      </c>
      <c r="X270" t="str">
        <f t="shared" si="44"/>
        <v>027-046</v>
      </c>
      <c r="Y270" t="str">
        <f t="shared" si="45"/>
        <v>021-002</v>
      </c>
    </row>
    <row r="271" spans="1:25" x14ac:dyDescent="0.35">
      <c r="A271">
        <v>261</v>
      </c>
      <c r="B271" t="s">
        <v>332</v>
      </c>
      <c r="C271">
        <v>3</v>
      </c>
      <c r="D271">
        <v>41</v>
      </c>
      <c r="E271" t="s">
        <v>265</v>
      </c>
      <c r="F271" t="s">
        <v>333</v>
      </c>
      <c r="G271">
        <v>493</v>
      </c>
      <c r="H271">
        <v>117</v>
      </c>
      <c r="I271">
        <v>27</v>
      </c>
      <c r="J271">
        <v>26</v>
      </c>
      <c r="K271">
        <v>1109</v>
      </c>
      <c r="L271" s="7">
        <v>0.5978358881875564</v>
      </c>
      <c r="M271" s="8">
        <f t="shared" si="38"/>
        <v>0.30213741218915202</v>
      </c>
      <c r="N271">
        <f t="shared" si="38"/>
        <v>-0.33129567512498787</v>
      </c>
      <c r="O271">
        <f t="shared" si="38"/>
        <v>3.0409911774820764E-2</v>
      </c>
      <c r="P271">
        <f t="shared" si="37"/>
        <v>-5.6599125159893064E-2</v>
      </c>
      <c r="Q271">
        <f t="shared" si="37"/>
        <v>-0.29967655126888126</v>
      </c>
      <c r="R271" s="9">
        <f t="shared" si="37"/>
        <v>0.97154904132311304</v>
      </c>
      <c r="S271">
        <f t="shared" si="39"/>
        <v>9.4348729233338116</v>
      </c>
      <c r="T271">
        <f t="shared" si="40"/>
        <v>1.3719464092218479</v>
      </c>
      <c r="U271">
        <f t="shared" si="41"/>
        <v>4.7086171368280443</v>
      </c>
      <c r="V271" s="8">
        <f t="shared" si="42"/>
        <v>1.3719464092218479</v>
      </c>
      <c r="W271">
        <f t="shared" si="43"/>
        <v>2</v>
      </c>
      <c r="X271" t="str">
        <f t="shared" si="44"/>
        <v>027-047</v>
      </c>
      <c r="Y271" t="str">
        <f t="shared" si="45"/>
        <v>021-002</v>
      </c>
    </row>
    <row r="272" spans="1:25" x14ac:dyDescent="0.35">
      <c r="A272">
        <v>262</v>
      </c>
      <c r="B272" t="s">
        <v>332</v>
      </c>
      <c r="C272">
        <v>7</v>
      </c>
      <c r="D272">
        <v>41</v>
      </c>
      <c r="E272" t="s">
        <v>266</v>
      </c>
      <c r="F272" t="s">
        <v>333</v>
      </c>
      <c r="G272">
        <v>310</v>
      </c>
      <c r="H272">
        <v>186</v>
      </c>
      <c r="I272">
        <v>41</v>
      </c>
      <c r="J272">
        <v>17</v>
      </c>
      <c r="K272">
        <v>866</v>
      </c>
      <c r="L272" s="7">
        <v>0.63972286374133946</v>
      </c>
      <c r="M272" s="8">
        <f t="shared" si="38"/>
        <v>-0.42027174002722317</v>
      </c>
      <c r="N272">
        <f t="shared" si="38"/>
        <v>0.18720109642694716</v>
      </c>
      <c r="O272">
        <f t="shared" si="38"/>
        <v>0.53048401651631805</v>
      </c>
      <c r="P272">
        <f t="shared" si="37"/>
        <v>-0.4307432180282677</v>
      </c>
      <c r="Q272">
        <f t="shared" si="37"/>
        <v>-0.6549087564744398</v>
      </c>
      <c r="R272" s="9">
        <f t="shared" si="37"/>
        <v>1.3013826181563017</v>
      </c>
      <c r="S272">
        <f t="shared" si="39"/>
        <v>11.874915975191772</v>
      </c>
      <c r="T272">
        <f t="shared" si="40"/>
        <v>2.5256061124813862</v>
      </c>
      <c r="U272">
        <f t="shared" si="41"/>
        <v>5.8005819371847425</v>
      </c>
      <c r="V272" s="8">
        <f t="shared" si="42"/>
        <v>2.5256061124813862</v>
      </c>
      <c r="W272">
        <f t="shared" si="43"/>
        <v>2</v>
      </c>
      <c r="X272" t="str">
        <f t="shared" si="44"/>
        <v>027-048</v>
      </c>
      <c r="Y272" t="str">
        <f t="shared" si="45"/>
        <v>021-002</v>
      </c>
    </row>
    <row r="273" spans="1:25" x14ac:dyDescent="0.35">
      <c r="A273">
        <v>263</v>
      </c>
      <c r="B273" t="s">
        <v>332</v>
      </c>
      <c r="C273">
        <v>3</v>
      </c>
      <c r="D273">
        <v>41</v>
      </c>
      <c r="E273" t="s">
        <v>267</v>
      </c>
      <c r="F273" t="s">
        <v>333</v>
      </c>
      <c r="G273">
        <v>1142</v>
      </c>
      <c r="H273">
        <v>628</v>
      </c>
      <c r="I273">
        <v>194</v>
      </c>
      <c r="J273">
        <v>26</v>
      </c>
      <c r="K273">
        <v>2752</v>
      </c>
      <c r="L273" s="7">
        <v>0.72311046511627908</v>
      </c>
      <c r="M273" s="8">
        <f t="shared" si="38"/>
        <v>2.8641239684100674</v>
      </c>
      <c r="N273">
        <f t="shared" si="38"/>
        <v>3.5085862127451399</v>
      </c>
      <c r="O273">
        <f t="shared" si="38"/>
        <v>5.9955795897626816</v>
      </c>
      <c r="P273">
        <f t="shared" si="37"/>
        <v>-5.6599125159893064E-2</v>
      </c>
      <c r="Q273">
        <f t="shared" si="37"/>
        <v>2.1021609514172614</v>
      </c>
      <c r="R273" s="9">
        <f t="shared" si="37"/>
        <v>1.95800751077289</v>
      </c>
      <c r="S273">
        <f t="shared" si="39"/>
        <v>34.804198771959172</v>
      </c>
      <c r="T273">
        <f t="shared" si="40"/>
        <v>49.953477117701979</v>
      </c>
      <c r="U273">
        <f t="shared" si="41"/>
        <v>88.555948007695974</v>
      </c>
      <c r="V273" s="8">
        <f t="shared" si="42"/>
        <v>34.804198771959172</v>
      </c>
      <c r="W273">
        <f t="shared" si="43"/>
        <v>1</v>
      </c>
      <c r="X273" t="str">
        <f t="shared" si="44"/>
        <v>027-049</v>
      </c>
      <c r="Y273" t="str">
        <f t="shared" si="45"/>
        <v>027-032</v>
      </c>
    </row>
    <row r="274" spans="1:25" x14ac:dyDescent="0.35">
      <c r="A274">
        <v>264</v>
      </c>
      <c r="B274" t="s">
        <v>332</v>
      </c>
      <c r="C274">
        <v>3</v>
      </c>
      <c r="D274">
        <v>41</v>
      </c>
      <c r="E274" t="s">
        <v>268</v>
      </c>
      <c r="F274" t="s">
        <v>333</v>
      </c>
      <c r="G274">
        <v>531</v>
      </c>
      <c r="H274">
        <v>254</v>
      </c>
      <c r="I274">
        <v>36</v>
      </c>
      <c r="J274">
        <v>7</v>
      </c>
      <c r="K274">
        <v>1133</v>
      </c>
      <c r="L274" s="7">
        <v>0.73080317740511913</v>
      </c>
      <c r="M274" s="8">
        <f t="shared" si="38"/>
        <v>0.45214587002643208</v>
      </c>
      <c r="N274">
        <f t="shared" si="38"/>
        <v>0.69818342201436145</v>
      </c>
      <c r="O274">
        <f t="shared" si="38"/>
        <v>0.35188612196578334</v>
      </c>
      <c r="P274">
        <f t="shared" si="37"/>
        <v>-0.84645887677090625</v>
      </c>
      <c r="Q274">
        <f t="shared" si="37"/>
        <v>-0.26459188902635694</v>
      </c>
      <c r="R274" s="9">
        <f t="shared" si="37"/>
        <v>2.0185827797253788</v>
      </c>
      <c r="S274">
        <f t="shared" si="39"/>
        <v>8.6620080194073807</v>
      </c>
      <c r="T274">
        <f t="shared" si="40"/>
        <v>3.8833895384007198</v>
      </c>
      <c r="U274">
        <f t="shared" si="41"/>
        <v>11.143500079435064</v>
      </c>
      <c r="V274" s="8">
        <f t="shared" si="42"/>
        <v>3.8833895384007198</v>
      </c>
      <c r="W274">
        <f t="shared" si="43"/>
        <v>2</v>
      </c>
      <c r="X274" t="str">
        <f t="shared" si="44"/>
        <v>027-050</v>
      </c>
      <c r="Y274" t="str">
        <f t="shared" si="45"/>
        <v>021-002</v>
      </c>
    </row>
    <row r="275" spans="1:25" x14ac:dyDescent="0.35">
      <c r="A275">
        <v>265</v>
      </c>
      <c r="B275" t="s">
        <v>332</v>
      </c>
      <c r="C275">
        <v>7</v>
      </c>
      <c r="D275">
        <v>41</v>
      </c>
      <c r="E275" t="s">
        <v>269</v>
      </c>
      <c r="F275" t="s">
        <v>333</v>
      </c>
      <c r="G275">
        <v>75</v>
      </c>
      <c r="H275">
        <v>31</v>
      </c>
      <c r="I275">
        <v>26</v>
      </c>
      <c r="J275">
        <v>40</v>
      </c>
      <c r="K275">
        <v>268</v>
      </c>
      <c r="L275" s="7">
        <v>0.64179104477611937</v>
      </c>
      <c r="M275" s="8">
        <f t="shared" si="38"/>
        <v>-1.3479556240209289</v>
      </c>
      <c r="N275">
        <f t="shared" si="38"/>
        <v>-0.97753802807377654</v>
      </c>
      <c r="O275">
        <f t="shared" si="38"/>
        <v>-5.3096671352861856E-3</v>
      </c>
      <c r="P275">
        <f t="shared" si="37"/>
        <v>0.52540279707980087</v>
      </c>
      <c r="Q275">
        <f t="shared" si="37"/>
        <v>-1.5291015906840035</v>
      </c>
      <c r="R275" s="9">
        <f t="shared" si="37"/>
        <v>1.3176682424875246</v>
      </c>
      <c r="S275">
        <f t="shared" si="39"/>
        <v>25.373079292790177</v>
      </c>
      <c r="T275">
        <f t="shared" si="40"/>
        <v>8.6539134591149409</v>
      </c>
      <c r="U275">
        <f t="shared" si="41"/>
        <v>6.8798146535868909</v>
      </c>
      <c r="V275" s="8">
        <f t="shared" si="42"/>
        <v>6.8798146535868909</v>
      </c>
      <c r="W275">
        <f t="shared" si="43"/>
        <v>3</v>
      </c>
      <c r="X275" t="str">
        <f t="shared" si="44"/>
        <v>027-051</v>
      </c>
      <c r="Y275" t="str">
        <f t="shared" si="45"/>
        <v>016-008</v>
      </c>
    </row>
    <row r="276" spans="1:25" x14ac:dyDescent="0.35">
      <c r="A276">
        <v>266</v>
      </c>
      <c r="B276" t="s">
        <v>332</v>
      </c>
      <c r="C276">
        <v>7</v>
      </c>
      <c r="D276">
        <v>41</v>
      </c>
      <c r="E276" t="s">
        <v>270</v>
      </c>
      <c r="F276" t="s">
        <v>333</v>
      </c>
      <c r="G276">
        <v>546</v>
      </c>
      <c r="H276">
        <v>413</v>
      </c>
      <c r="I276">
        <v>26</v>
      </c>
      <c r="J276">
        <v>9</v>
      </c>
      <c r="K276">
        <v>2548</v>
      </c>
      <c r="L276" s="7">
        <v>0.39010989010989011</v>
      </c>
      <c r="M276" s="8">
        <f t="shared" si="38"/>
        <v>0.51135973496220055</v>
      </c>
      <c r="N276">
        <f t="shared" si="38"/>
        <v>1.8929803303731683</v>
      </c>
      <c r="O276">
        <f t="shared" si="38"/>
        <v>-5.3096671352861856E-3</v>
      </c>
      <c r="P276">
        <f t="shared" si="37"/>
        <v>-0.76331574502237853</v>
      </c>
      <c r="Q276">
        <f t="shared" si="37"/>
        <v>1.803941322355805</v>
      </c>
      <c r="R276" s="9">
        <f t="shared" si="37"/>
        <v>-0.66416249051635268</v>
      </c>
      <c r="S276">
        <f t="shared" si="39"/>
        <v>5.7258100229333557</v>
      </c>
      <c r="T276">
        <f t="shared" si="40"/>
        <v>8.6755184774877083</v>
      </c>
      <c r="U276">
        <f t="shared" si="41"/>
        <v>13.739393274135011</v>
      </c>
      <c r="V276" s="8">
        <f t="shared" si="42"/>
        <v>5.7258100229333557</v>
      </c>
      <c r="W276">
        <f t="shared" si="43"/>
        <v>1</v>
      </c>
      <c r="X276" t="str">
        <f t="shared" si="44"/>
        <v>027-052</v>
      </c>
      <c r="Y276" t="str">
        <f t="shared" si="45"/>
        <v>027-032</v>
      </c>
    </row>
    <row r="277" spans="1:25" x14ac:dyDescent="0.35">
      <c r="A277">
        <v>267</v>
      </c>
      <c r="B277" t="s">
        <v>332</v>
      </c>
      <c r="C277">
        <v>7</v>
      </c>
      <c r="D277">
        <v>40</v>
      </c>
      <c r="E277" t="s">
        <v>271</v>
      </c>
      <c r="F277" t="s">
        <v>333</v>
      </c>
      <c r="G277">
        <v>355</v>
      </c>
      <c r="H277">
        <v>176</v>
      </c>
      <c r="I277">
        <v>9</v>
      </c>
      <c r="J277">
        <v>30</v>
      </c>
      <c r="K277">
        <v>1512</v>
      </c>
      <c r="L277" s="7">
        <v>0.37698412698412698</v>
      </c>
      <c r="M277" s="8">
        <f t="shared" si="38"/>
        <v>-0.2426301452199178</v>
      </c>
      <c r="N277">
        <f t="shared" si="38"/>
        <v>0.11205663678173919</v>
      </c>
      <c r="O277">
        <f t="shared" si="38"/>
        <v>-0.61254250860710435</v>
      </c>
      <c r="P277">
        <f t="shared" si="37"/>
        <v>0.10968713833716234</v>
      </c>
      <c r="Q277">
        <f t="shared" si="37"/>
        <v>0.28945340222017263</v>
      </c>
      <c r="R277" s="9">
        <f t="shared" si="37"/>
        <v>-0.76751961628631349</v>
      </c>
      <c r="S277">
        <f t="shared" si="39"/>
        <v>11.489582016933001</v>
      </c>
      <c r="T277">
        <f t="shared" si="40"/>
        <v>4.2457582332498784</v>
      </c>
      <c r="U277">
        <f t="shared" si="41"/>
        <v>2.0375551947905355</v>
      </c>
      <c r="V277" s="8">
        <f t="shared" si="42"/>
        <v>2.0375551947905355</v>
      </c>
      <c r="W277">
        <f t="shared" si="43"/>
        <v>3</v>
      </c>
      <c r="X277" t="str">
        <f t="shared" si="44"/>
        <v>027-053</v>
      </c>
      <c r="Y277" t="str">
        <f t="shared" si="45"/>
        <v>016-008</v>
      </c>
    </row>
    <row r="278" spans="1:25" x14ac:dyDescent="0.35">
      <c r="A278">
        <v>268</v>
      </c>
      <c r="B278" t="s">
        <v>332</v>
      </c>
      <c r="C278">
        <v>7</v>
      </c>
      <c r="D278">
        <v>40</v>
      </c>
      <c r="E278" t="s">
        <v>272</v>
      </c>
      <c r="F278" t="s">
        <v>333</v>
      </c>
      <c r="G278">
        <v>120</v>
      </c>
      <c r="H278">
        <v>55</v>
      </c>
      <c r="I278">
        <v>3</v>
      </c>
      <c r="J278">
        <v>18</v>
      </c>
      <c r="K278">
        <v>560</v>
      </c>
      <c r="L278" s="7">
        <v>0.35</v>
      </c>
      <c r="M278" s="8">
        <f t="shared" si="38"/>
        <v>-1.1703140292136236</v>
      </c>
      <c r="N278">
        <f t="shared" si="38"/>
        <v>-0.79719132492527733</v>
      </c>
      <c r="O278">
        <f t="shared" si="38"/>
        <v>-0.82685998206774602</v>
      </c>
      <c r="P278">
        <f t="shared" si="37"/>
        <v>-0.3891716521540039</v>
      </c>
      <c r="Q278">
        <f t="shared" si="37"/>
        <v>-1.1022382000666247</v>
      </c>
      <c r="R278" s="9">
        <f t="shared" si="37"/>
        <v>-0.98000263763665152</v>
      </c>
      <c r="S278">
        <f t="shared" si="39"/>
        <v>26.468475453994269</v>
      </c>
      <c r="T278">
        <f t="shared" si="40"/>
        <v>10.872107281730562</v>
      </c>
      <c r="U278">
        <f t="shared" si="41"/>
        <v>0.65562182162238813</v>
      </c>
      <c r="V278" s="8">
        <f t="shared" si="42"/>
        <v>0.65562182162238813</v>
      </c>
      <c r="W278">
        <f t="shared" si="43"/>
        <v>3</v>
      </c>
      <c r="X278" t="str">
        <f t="shared" si="44"/>
        <v>027-054</v>
      </c>
      <c r="Y278" t="str">
        <f t="shared" si="45"/>
        <v>016-008</v>
      </c>
    </row>
    <row r="279" spans="1:25" x14ac:dyDescent="0.35">
      <c r="A279">
        <v>269</v>
      </c>
      <c r="B279" t="s">
        <v>332</v>
      </c>
      <c r="C279">
        <v>7</v>
      </c>
      <c r="D279">
        <v>41</v>
      </c>
      <c r="E279" t="s">
        <v>273</v>
      </c>
      <c r="F279" t="s">
        <v>333</v>
      </c>
      <c r="G279">
        <v>167</v>
      </c>
      <c r="H279">
        <v>56</v>
      </c>
      <c r="I279">
        <v>3</v>
      </c>
      <c r="J279">
        <v>28</v>
      </c>
      <c r="K279">
        <v>757</v>
      </c>
      <c r="L279" s="7">
        <v>0.33553500660501984</v>
      </c>
      <c r="M279" s="8">
        <f t="shared" si="38"/>
        <v>-0.98477725241488245</v>
      </c>
      <c r="N279">
        <f t="shared" si="38"/>
        <v>-0.78967687896075656</v>
      </c>
      <c r="O279">
        <f t="shared" si="38"/>
        <v>-0.82685998206774602</v>
      </c>
      <c r="P279">
        <f t="shared" si="37"/>
        <v>2.6544006588634636E-2</v>
      </c>
      <c r="Q279">
        <f t="shared" si="37"/>
        <v>-0.81425159749257103</v>
      </c>
      <c r="R279" s="9">
        <f t="shared" si="37"/>
        <v>-1.0939053591212502</v>
      </c>
      <c r="S279">
        <f t="shared" si="39"/>
        <v>23.899270655239338</v>
      </c>
      <c r="T279">
        <f t="shared" si="40"/>
        <v>9.5707506631361046</v>
      </c>
      <c r="U279">
        <f t="shared" si="41"/>
        <v>0.81309315175151364</v>
      </c>
      <c r="V279" s="8">
        <f t="shared" si="42"/>
        <v>0.81309315175151364</v>
      </c>
      <c r="W279">
        <f t="shared" si="43"/>
        <v>3</v>
      </c>
      <c r="X279" t="str">
        <f t="shared" si="44"/>
        <v>027-055</v>
      </c>
      <c r="Y279" t="str">
        <f t="shared" si="45"/>
        <v>016-008</v>
      </c>
    </row>
    <row r="280" spans="1:25" x14ac:dyDescent="0.35">
      <c r="A280">
        <v>270</v>
      </c>
      <c r="B280" t="s">
        <v>332</v>
      </c>
      <c r="C280">
        <v>7</v>
      </c>
      <c r="D280">
        <v>41</v>
      </c>
      <c r="E280" t="s">
        <v>274</v>
      </c>
      <c r="F280" t="s">
        <v>333</v>
      </c>
      <c r="G280">
        <v>198</v>
      </c>
      <c r="H280">
        <v>112</v>
      </c>
      <c r="I280">
        <v>12</v>
      </c>
      <c r="J280">
        <v>37</v>
      </c>
      <c r="K280">
        <v>914</v>
      </c>
      <c r="L280" s="7">
        <v>0.39277899343544859</v>
      </c>
      <c r="M280" s="8">
        <f t="shared" si="38"/>
        <v>-0.86240193154762768</v>
      </c>
      <c r="N280">
        <f t="shared" si="38"/>
        <v>-0.36886790494759186</v>
      </c>
      <c r="O280">
        <f t="shared" si="38"/>
        <v>-0.50538377187678352</v>
      </c>
      <c r="P280">
        <f t="shared" si="38"/>
        <v>0.40068809945700928</v>
      </c>
      <c r="Q280">
        <f t="shared" si="38"/>
        <v>-0.58473943198939116</v>
      </c>
      <c r="R280" s="9">
        <f t="shared" si="38"/>
        <v>-0.64314498125083119</v>
      </c>
      <c r="S280">
        <f t="shared" si="39"/>
        <v>17.877494753340621</v>
      </c>
      <c r="T280">
        <f t="shared" si="40"/>
        <v>5.7648053790423166</v>
      </c>
      <c r="U280">
        <f t="shared" si="41"/>
        <v>1.0592133984140337</v>
      </c>
      <c r="V280" s="8">
        <f t="shared" si="42"/>
        <v>1.0592133984140337</v>
      </c>
      <c r="W280">
        <f t="shared" si="43"/>
        <v>3</v>
      </c>
      <c r="X280" t="str">
        <f t="shared" si="44"/>
        <v>027-056</v>
      </c>
      <c r="Y280" t="str">
        <f t="shared" si="45"/>
        <v>016-008</v>
      </c>
    </row>
    <row r="281" spans="1:25" x14ac:dyDescent="0.35">
      <c r="A281">
        <v>271</v>
      </c>
      <c r="B281" t="s">
        <v>332</v>
      </c>
      <c r="C281">
        <v>7</v>
      </c>
      <c r="D281">
        <v>41</v>
      </c>
      <c r="E281" t="s">
        <v>275</v>
      </c>
      <c r="F281" t="s">
        <v>333</v>
      </c>
      <c r="G281">
        <v>347</v>
      </c>
      <c r="H281">
        <v>330</v>
      </c>
      <c r="I281">
        <v>21</v>
      </c>
      <c r="J281">
        <v>19</v>
      </c>
      <c r="K281">
        <v>1926</v>
      </c>
      <c r="L281" s="7">
        <v>0.37227414330218067</v>
      </c>
      <c r="M281" s="8">
        <f t="shared" ref="M281:R306" si="46">STANDARDIZE(G281,G$7,G$8)</f>
        <v>-0.27421087318566101</v>
      </c>
      <c r="N281">
        <f t="shared" si="46"/>
        <v>1.2692813153179421</v>
      </c>
      <c r="O281">
        <f t="shared" si="46"/>
        <v>-0.18390756168582095</v>
      </c>
      <c r="P281">
        <f t="shared" si="46"/>
        <v>-0.34760008627974004</v>
      </c>
      <c r="Q281">
        <f t="shared" si="46"/>
        <v>0.89466382590371674</v>
      </c>
      <c r="R281" s="9">
        <f t="shared" si="46"/>
        <v>-0.80460777421854679</v>
      </c>
      <c r="S281">
        <f t="shared" si="39"/>
        <v>8.1795954384911997</v>
      </c>
      <c r="T281">
        <f t="shared" si="40"/>
        <v>5.3231135172752229</v>
      </c>
      <c r="U281">
        <f t="shared" si="41"/>
        <v>5.9856353769011257</v>
      </c>
      <c r="V281" s="8">
        <f t="shared" si="42"/>
        <v>5.3231135172752229</v>
      </c>
      <c r="W281">
        <f t="shared" si="43"/>
        <v>2</v>
      </c>
      <c r="X281" t="str">
        <f t="shared" si="44"/>
        <v>027-057</v>
      </c>
      <c r="Y281" t="str">
        <f t="shared" si="45"/>
        <v>021-002</v>
      </c>
    </row>
    <row r="282" spans="1:25" x14ac:dyDescent="0.35">
      <c r="A282">
        <v>272</v>
      </c>
      <c r="B282" t="s">
        <v>332</v>
      </c>
      <c r="C282">
        <v>7</v>
      </c>
      <c r="D282">
        <v>41</v>
      </c>
      <c r="E282" t="s">
        <v>276</v>
      </c>
      <c r="F282" t="s">
        <v>333</v>
      </c>
      <c r="G282">
        <v>119</v>
      </c>
      <c r="H282">
        <v>73</v>
      </c>
      <c r="I282">
        <v>2</v>
      </c>
      <c r="J282">
        <v>32</v>
      </c>
      <c r="K282">
        <v>600</v>
      </c>
      <c r="L282" s="7">
        <v>0.37666666666666665</v>
      </c>
      <c r="M282" s="8">
        <f t="shared" si="46"/>
        <v>-1.1742616202093417</v>
      </c>
      <c r="N282">
        <f t="shared" si="46"/>
        <v>-0.66193129756390301</v>
      </c>
      <c r="O282">
        <f t="shared" si="46"/>
        <v>-0.86257956097785304</v>
      </c>
      <c r="P282">
        <f t="shared" si="46"/>
        <v>0.19283027008569004</v>
      </c>
      <c r="Q282">
        <f t="shared" si="46"/>
        <v>-1.0437637629957508</v>
      </c>
      <c r="R282" s="9">
        <f t="shared" si="46"/>
        <v>-0.77001941653749406</v>
      </c>
      <c r="S282">
        <f t="shared" si="39"/>
        <v>24.318614884402209</v>
      </c>
      <c r="T282">
        <f t="shared" si="40"/>
        <v>9.409197456861575</v>
      </c>
      <c r="U282">
        <f t="shared" si="41"/>
        <v>1.0139219659674277</v>
      </c>
      <c r="V282" s="8">
        <f t="shared" si="42"/>
        <v>1.0139219659674277</v>
      </c>
      <c r="W282">
        <f t="shared" si="43"/>
        <v>3</v>
      </c>
      <c r="X282" t="str">
        <f t="shared" si="44"/>
        <v>027-058</v>
      </c>
      <c r="Y282" t="str">
        <f t="shared" si="45"/>
        <v>016-008</v>
      </c>
    </row>
    <row r="283" spans="1:25" x14ac:dyDescent="0.35">
      <c r="A283">
        <v>273</v>
      </c>
      <c r="B283" t="s">
        <v>332</v>
      </c>
      <c r="C283">
        <v>7</v>
      </c>
      <c r="D283">
        <v>41</v>
      </c>
      <c r="E283" t="s">
        <v>277</v>
      </c>
      <c r="F283" t="s">
        <v>333</v>
      </c>
      <c r="G283">
        <v>169</v>
      </c>
      <c r="H283">
        <v>178</v>
      </c>
      <c r="I283">
        <v>11</v>
      </c>
      <c r="J283">
        <v>73</v>
      </c>
      <c r="K283">
        <v>915</v>
      </c>
      <c r="L283" s="7">
        <v>0.47103825136612021</v>
      </c>
      <c r="M283" s="8">
        <f t="shared" si="46"/>
        <v>-0.97688207042344666</v>
      </c>
      <c r="N283">
        <f t="shared" si="46"/>
        <v>0.12708552871078077</v>
      </c>
      <c r="O283">
        <f t="shared" si="46"/>
        <v>-0.54110335078689042</v>
      </c>
      <c r="P283">
        <f t="shared" si="46"/>
        <v>1.8972644709305082</v>
      </c>
      <c r="Q283">
        <f t="shared" si="46"/>
        <v>-0.58327757106261935</v>
      </c>
      <c r="R283" s="9">
        <f t="shared" si="46"/>
        <v>-2.690256645912327E-2</v>
      </c>
      <c r="S283">
        <f t="shared" si="39"/>
        <v>17.487518241229658</v>
      </c>
      <c r="T283">
        <f t="shared" si="40"/>
        <v>6.9308781335332172</v>
      </c>
      <c r="U283">
        <f t="shared" si="41"/>
        <v>6.9660603957114358</v>
      </c>
      <c r="V283" s="8">
        <f t="shared" si="42"/>
        <v>6.9308781335332172</v>
      </c>
      <c r="W283">
        <f t="shared" si="43"/>
        <v>2</v>
      </c>
      <c r="X283" t="str">
        <f t="shared" si="44"/>
        <v>027-059</v>
      </c>
      <c r="Y283" t="str">
        <f t="shared" si="45"/>
        <v>021-002</v>
      </c>
    </row>
    <row r="284" spans="1:25" x14ac:dyDescent="0.35">
      <c r="A284">
        <v>274</v>
      </c>
      <c r="B284" t="s">
        <v>332</v>
      </c>
      <c r="C284">
        <v>7</v>
      </c>
      <c r="D284">
        <v>41</v>
      </c>
      <c r="E284" t="s">
        <v>278</v>
      </c>
      <c r="F284" t="s">
        <v>333</v>
      </c>
      <c r="G284">
        <v>351</v>
      </c>
      <c r="H284">
        <v>412</v>
      </c>
      <c r="I284">
        <v>19</v>
      </c>
      <c r="J284">
        <v>82</v>
      </c>
      <c r="K284">
        <v>1516</v>
      </c>
      <c r="L284" s="7">
        <v>0.56992084432717682</v>
      </c>
      <c r="M284" s="8">
        <f t="shared" si="46"/>
        <v>-0.25842050920278942</v>
      </c>
      <c r="N284">
        <f t="shared" si="46"/>
        <v>1.8854658844086474</v>
      </c>
      <c r="O284">
        <f t="shared" si="46"/>
        <v>-0.25534671950603482</v>
      </c>
      <c r="P284">
        <f t="shared" si="46"/>
        <v>2.2714085637988828</v>
      </c>
      <c r="Q284">
        <f t="shared" si="46"/>
        <v>0.29530084592725997</v>
      </c>
      <c r="R284" s="9">
        <f t="shared" si="46"/>
        <v>0.75173563531335952</v>
      </c>
      <c r="S284">
        <f t="shared" si="39"/>
        <v>9.2685688232283976</v>
      </c>
      <c r="T284">
        <f t="shared" si="40"/>
        <v>7.6531630851616068</v>
      </c>
      <c r="U284">
        <f t="shared" si="41"/>
        <v>16.912881430027305</v>
      </c>
      <c r="V284" s="8">
        <f t="shared" si="42"/>
        <v>7.6531630851616068</v>
      </c>
      <c r="W284">
        <f t="shared" si="43"/>
        <v>2</v>
      </c>
      <c r="X284" t="str">
        <f t="shared" si="44"/>
        <v>027-060</v>
      </c>
      <c r="Y284" t="str">
        <f t="shared" si="45"/>
        <v>021-002</v>
      </c>
    </row>
    <row r="285" spans="1:25" x14ac:dyDescent="0.35">
      <c r="A285">
        <v>275</v>
      </c>
      <c r="B285" t="s">
        <v>332</v>
      </c>
      <c r="C285">
        <v>7</v>
      </c>
      <c r="D285">
        <v>41</v>
      </c>
      <c r="E285" t="s">
        <v>279</v>
      </c>
      <c r="F285" t="s">
        <v>333</v>
      </c>
      <c r="G285">
        <v>165</v>
      </c>
      <c r="H285">
        <v>133</v>
      </c>
      <c r="I285">
        <v>9</v>
      </c>
      <c r="J285">
        <v>7</v>
      </c>
      <c r="K285">
        <v>733</v>
      </c>
      <c r="L285" s="7">
        <v>0.42837653478854026</v>
      </c>
      <c r="M285" s="8">
        <f t="shared" si="46"/>
        <v>-0.99267243440631825</v>
      </c>
      <c r="N285">
        <f t="shared" si="46"/>
        <v>-0.21106453969265512</v>
      </c>
      <c r="O285">
        <f t="shared" si="46"/>
        <v>-0.61254250860710435</v>
      </c>
      <c r="P285">
        <f t="shared" si="46"/>
        <v>-0.84645887677090625</v>
      </c>
      <c r="Q285">
        <f t="shared" si="46"/>
        <v>-0.8493362597350953</v>
      </c>
      <c r="R285" s="9">
        <f t="shared" si="46"/>
        <v>-0.36283674138085675</v>
      </c>
      <c r="S285">
        <f t="shared" si="39"/>
        <v>20.421243072441857</v>
      </c>
      <c r="T285">
        <f t="shared" si="40"/>
        <v>7.5025728068487103</v>
      </c>
      <c r="U285">
        <f t="shared" si="41"/>
        <v>0.26798549755122542</v>
      </c>
      <c r="V285" s="8">
        <f t="shared" si="42"/>
        <v>0.26798549755122542</v>
      </c>
      <c r="W285">
        <f t="shared" si="43"/>
        <v>3</v>
      </c>
      <c r="X285" t="str">
        <f t="shared" si="44"/>
        <v>027-061</v>
      </c>
      <c r="Y285" t="str">
        <f t="shared" si="45"/>
        <v>016-008</v>
      </c>
    </row>
    <row r="286" spans="1:25" x14ac:dyDescent="0.35">
      <c r="A286">
        <v>276</v>
      </c>
      <c r="B286" t="s">
        <v>332</v>
      </c>
      <c r="C286">
        <v>3</v>
      </c>
      <c r="D286">
        <v>41</v>
      </c>
      <c r="E286" t="s">
        <v>280</v>
      </c>
      <c r="F286" t="s">
        <v>333</v>
      </c>
      <c r="G286">
        <v>396</v>
      </c>
      <c r="H286">
        <v>385</v>
      </c>
      <c r="I286">
        <v>57</v>
      </c>
      <c r="J286">
        <v>8</v>
      </c>
      <c r="K286">
        <v>1877</v>
      </c>
      <c r="L286" s="7">
        <v>0.4507192328183271</v>
      </c>
      <c r="M286" s="8">
        <f t="shared" si="46"/>
        <v>-8.0778914395484028E-2</v>
      </c>
      <c r="N286">
        <f t="shared" si="46"/>
        <v>1.6825758433665858</v>
      </c>
      <c r="O286">
        <f t="shared" si="46"/>
        <v>1.1019972790780292</v>
      </c>
      <c r="P286">
        <f t="shared" si="46"/>
        <v>-0.80488731089664234</v>
      </c>
      <c r="Q286">
        <f t="shared" si="46"/>
        <v>0.82303264049189628</v>
      </c>
      <c r="R286" s="9">
        <f t="shared" si="46"/>
        <v>-0.18690205261809034</v>
      </c>
      <c r="S286">
        <f t="shared" si="39"/>
        <v>6.1208736978280962</v>
      </c>
      <c r="T286">
        <f t="shared" si="40"/>
        <v>4.804607672053459</v>
      </c>
      <c r="U286">
        <f t="shared" si="41"/>
        <v>10.747628898927177</v>
      </c>
      <c r="V286" s="8">
        <f t="shared" si="42"/>
        <v>4.804607672053459</v>
      </c>
      <c r="W286">
        <f t="shared" si="43"/>
        <v>2</v>
      </c>
      <c r="X286" t="str">
        <f t="shared" si="44"/>
        <v>027-062</v>
      </c>
      <c r="Y286" t="str">
        <f t="shared" si="45"/>
        <v>021-002</v>
      </c>
    </row>
    <row r="287" spans="1:25" x14ac:dyDescent="0.35">
      <c r="A287">
        <v>277</v>
      </c>
      <c r="B287" t="s">
        <v>332</v>
      </c>
      <c r="C287">
        <v>3</v>
      </c>
      <c r="D287">
        <v>41</v>
      </c>
      <c r="E287" t="s">
        <v>281</v>
      </c>
      <c r="F287" t="s">
        <v>333</v>
      </c>
      <c r="G287">
        <v>492</v>
      </c>
      <c r="H287">
        <v>342</v>
      </c>
      <c r="I287">
        <v>32</v>
      </c>
      <c r="J287">
        <v>18</v>
      </c>
      <c r="K287">
        <v>1834</v>
      </c>
      <c r="L287" s="7">
        <v>0.48200654307524538</v>
      </c>
      <c r="M287" s="8">
        <f t="shared" si="46"/>
        <v>0.29818982119343412</v>
      </c>
      <c r="N287">
        <f t="shared" si="46"/>
        <v>1.3594546668921916</v>
      </c>
      <c r="O287">
        <f t="shared" si="46"/>
        <v>0.20900780632535551</v>
      </c>
      <c r="P287">
        <f t="shared" si="46"/>
        <v>-0.3891716521540039</v>
      </c>
      <c r="Q287">
        <f t="shared" si="46"/>
        <v>0.76017262064070701</v>
      </c>
      <c r="R287" s="9">
        <f t="shared" si="46"/>
        <v>5.9465829404774934E-2</v>
      </c>
      <c r="S287">
        <f t="shared" si="39"/>
        <v>3.9238410035484832</v>
      </c>
      <c r="T287">
        <f t="shared" si="40"/>
        <v>2.6488365325850807</v>
      </c>
      <c r="U287">
        <f t="shared" si="41"/>
        <v>7.7933197880666318</v>
      </c>
      <c r="V287" s="8">
        <f t="shared" si="42"/>
        <v>2.6488365325850807</v>
      </c>
      <c r="W287">
        <f t="shared" si="43"/>
        <v>2</v>
      </c>
      <c r="X287" t="str">
        <f t="shared" si="44"/>
        <v>027-063</v>
      </c>
      <c r="Y287" t="str">
        <f t="shared" si="45"/>
        <v>021-002</v>
      </c>
    </row>
    <row r="288" spans="1:25" x14ac:dyDescent="0.35">
      <c r="A288">
        <v>278</v>
      </c>
      <c r="B288" t="s">
        <v>332</v>
      </c>
      <c r="C288">
        <v>3</v>
      </c>
      <c r="D288">
        <v>41</v>
      </c>
      <c r="E288" t="s">
        <v>282</v>
      </c>
      <c r="F288" t="s">
        <v>333</v>
      </c>
      <c r="G288">
        <v>591</v>
      </c>
      <c r="H288">
        <v>284</v>
      </c>
      <c r="I288">
        <v>52</v>
      </c>
      <c r="J288">
        <v>15</v>
      </c>
      <c r="K288">
        <v>1741</v>
      </c>
      <c r="L288" s="7">
        <v>0.54106835152211374</v>
      </c>
      <c r="M288" s="8">
        <f t="shared" si="46"/>
        <v>0.6890013297695059</v>
      </c>
      <c r="N288">
        <f t="shared" si="46"/>
        <v>0.92361680094998533</v>
      </c>
      <c r="O288">
        <f t="shared" si="46"/>
        <v>0.92339938452749448</v>
      </c>
      <c r="P288">
        <f t="shared" si="46"/>
        <v>-0.51388634977679548</v>
      </c>
      <c r="Q288">
        <f t="shared" si="46"/>
        <v>0.62421955445092525</v>
      </c>
      <c r="R288" s="9">
        <f t="shared" si="46"/>
        <v>0.5245404087153317</v>
      </c>
      <c r="S288">
        <f t="shared" si="39"/>
        <v>3.1482785733938159</v>
      </c>
      <c r="T288">
        <f t="shared" si="40"/>
        <v>1.499191431569028</v>
      </c>
      <c r="U288">
        <f t="shared" si="41"/>
        <v>9.6955068756875988</v>
      </c>
      <c r="V288" s="8">
        <f t="shared" si="42"/>
        <v>1.499191431569028</v>
      </c>
      <c r="W288">
        <f t="shared" si="43"/>
        <v>2</v>
      </c>
      <c r="X288" t="str">
        <f t="shared" si="44"/>
        <v>027-064</v>
      </c>
      <c r="Y288" t="str">
        <f t="shared" si="45"/>
        <v>021-002</v>
      </c>
    </row>
    <row r="289" spans="1:25" x14ac:dyDescent="0.35">
      <c r="A289">
        <v>279</v>
      </c>
      <c r="B289" t="s">
        <v>332</v>
      </c>
      <c r="C289">
        <v>3</v>
      </c>
      <c r="D289">
        <v>41</v>
      </c>
      <c r="E289" t="s">
        <v>283</v>
      </c>
      <c r="F289" t="s">
        <v>333</v>
      </c>
      <c r="G289">
        <v>867</v>
      </c>
      <c r="H289">
        <v>512</v>
      </c>
      <c r="I289">
        <v>110</v>
      </c>
      <c r="J289">
        <v>36</v>
      </c>
      <c r="K289">
        <v>2916</v>
      </c>
      <c r="L289" s="7">
        <v>0.52297668038408784</v>
      </c>
      <c r="M289" s="8">
        <f t="shared" si="46"/>
        <v>1.7785364445876455</v>
      </c>
      <c r="N289">
        <f t="shared" si="46"/>
        <v>2.6369104808607275</v>
      </c>
      <c r="O289">
        <f t="shared" si="46"/>
        <v>2.9951349613136977</v>
      </c>
      <c r="P289">
        <f t="shared" si="46"/>
        <v>0.35911653358274542</v>
      </c>
      <c r="Q289">
        <f t="shared" si="46"/>
        <v>2.3419061434078441</v>
      </c>
      <c r="R289" s="9">
        <f t="shared" si="46"/>
        <v>0.38207988194173148</v>
      </c>
      <c r="S289">
        <f t="shared" si="39"/>
        <v>7.1492564102938863</v>
      </c>
      <c r="T289">
        <f t="shared" si="40"/>
        <v>17.336136141945886</v>
      </c>
      <c r="U289">
        <f t="shared" si="41"/>
        <v>40.768906313993689</v>
      </c>
      <c r="V289" s="8">
        <f t="shared" si="42"/>
        <v>7.1492564102938863</v>
      </c>
      <c r="W289">
        <f t="shared" si="43"/>
        <v>1</v>
      </c>
      <c r="X289" t="str">
        <f t="shared" si="44"/>
        <v>027-065</v>
      </c>
      <c r="Y289" t="str">
        <f t="shared" si="45"/>
        <v>027-032</v>
      </c>
    </row>
    <row r="290" spans="1:25" x14ac:dyDescent="0.35">
      <c r="A290">
        <v>280</v>
      </c>
      <c r="B290" t="s">
        <v>332</v>
      </c>
      <c r="C290">
        <v>3</v>
      </c>
      <c r="D290">
        <v>41</v>
      </c>
      <c r="E290" t="s">
        <v>284</v>
      </c>
      <c r="F290" t="s">
        <v>333</v>
      </c>
      <c r="G290">
        <v>642</v>
      </c>
      <c r="H290">
        <v>448</v>
      </c>
      <c r="I290">
        <v>89</v>
      </c>
      <c r="J290">
        <v>50</v>
      </c>
      <c r="K290">
        <v>2292</v>
      </c>
      <c r="L290" s="7">
        <v>0.53621291448516584</v>
      </c>
      <c r="M290" s="8">
        <f t="shared" si="46"/>
        <v>0.89032847055111874</v>
      </c>
      <c r="N290">
        <f t="shared" si="46"/>
        <v>2.1559859391313965</v>
      </c>
      <c r="O290">
        <f t="shared" si="46"/>
        <v>2.2450238042014519</v>
      </c>
      <c r="P290">
        <f t="shared" si="46"/>
        <v>0.94111845582243936</v>
      </c>
      <c r="Q290">
        <f t="shared" si="46"/>
        <v>1.4297049251022123</v>
      </c>
      <c r="R290" s="9">
        <f t="shared" si="46"/>
        <v>0.48630689713298902</v>
      </c>
      <c r="S290">
        <f t="shared" si="39"/>
        <v>3.4511416619113908</v>
      </c>
      <c r="T290">
        <f t="shared" si="40"/>
        <v>8.0064822765436592</v>
      </c>
      <c r="U290">
        <f t="shared" si="41"/>
        <v>26.288717062027263</v>
      </c>
      <c r="V290" s="8">
        <f t="shared" si="42"/>
        <v>3.4511416619113908</v>
      </c>
      <c r="W290">
        <f t="shared" si="43"/>
        <v>1</v>
      </c>
      <c r="X290" t="str">
        <f t="shared" si="44"/>
        <v>027-066</v>
      </c>
      <c r="Y290" t="str">
        <f t="shared" si="45"/>
        <v>027-032</v>
      </c>
    </row>
    <row r="291" spans="1:25" x14ac:dyDescent="0.35">
      <c r="A291">
        <v>281</v>
      </c>
      <c r="B291" t="s">
        <v>332</v>
      </c>
      <c r="C291">
        <v>3</v>
      </c>
      <c r="D291">
        <v>41</v>
      </c>
      <c r="E291" t="s">
        <v>285</v>
      </c>
      <c r="F291" t="s">
        <v>333</v>
      </c>
      <c r="G291">
        <v>608</v>
      </c>
      <c r="H291">
        <v>303</v>
      </c>
      <c r="I291">
        <v>62</v>
      </c>
      <c r="J291">
        <v>13</v>
      </c>
      <c r="K291">
        <v>2109</v>
      </c>
      <c r="L291" s="7">
        <v>0.46752015173067807</v>
      </c>
      <c r="M291" s="8">
        <f t="shared" si="46"/>
        <v>0.75611037669671022</v>
      </c>
      <c r="N291">
        <f t="shared" si="46"/>
        <v>1.0663912742758805</v>
      </c>
      <c r="O291">
        <f t="shared" si="46"/>
        <v>1.2805951736285641</v>
      </c>
      <c r="P291">
        <f t="shared" si="46"/>
        <v>-0.59702948152532309</v>
      </c>
      <c r="Q291">
        <f t="shared" si="46"/>
        <v>1.1621843755029646</v>
      </c>
      <c r="R291" s="9">
        <f t="shared" si="46"/>
        <v>-5.4605387469044975E-2</v>
      </c>
      <c r="S291">
        <f t="shared" si="39"/>
        <v>3.3162571815600339</v>
      </c>
      <c r="T291">
        <f t="shared" si="40"/>
        <v>3.3955570960759291</v>
      </c>
      <c r="U291">
        <f t="shared" si="41"/>
        <v>12.288092088856976</v>
      </c>
      <c r="V291" s="8">
        <f t="shared" si="42"/>
        <v>3.3162571815600339</v>
      </c>
      <c r="W291">
        <f t="shared" si="43"/>
        <v>1</v>
      </c>
      <c r="X291" t="str">
        <f t="shared" si="44"/>
        <v>027-067</v>
      </c>
      <c r="Y291" t="str">
        <f t="shared" si="45"/>
        <v>027-032</v>
      </c>
    </row>
    <row r="292" spans="1:25" x14ac:dyDescent="0.35">
      <c r="A292">
        <v>282</v>
      </c>
      <c r="B292" t="s">
        <v>332</v>
      </c>
      <c r="C292">
        <v>7</v>
      </c>
      <c r="D292">
        <v>41</v>
      </c>
      <c r="E292" t="s">
        <v>286</v>
      </c>
      <c r="F292" t="s">
        <v>333</v>
      </c>
      <c r="G292">
        <v>353</v>
      </c>
      <c r="H292">
        <v>233</v>
      </c>
      <c r="I292">
        <v>14</v>
      </c>
      <c r="J292">
        <v>23</v>
      </c>
      <c r="K292">
        <v>1316</v>
      </c>
      <c r="L292" s="7">
        <v>0.47340425531914893</v>
      </c>
      <c r="M292" s="8">
        <f t="shared" si="46"/>
        <v>-0.25052532721135362</v>
      </c>
      <c r="N292">
        <f t="shared" si="46"/>
        <v>0.54038005675942469</v>
      </c>
      <c r="O292">
        <f t="shared" si="46"/>
        <v>-0.43394461405656959</v>
      </c>
      <c r="P292">
        <f t="shared" si="46"/>
        <v>-0.18131382278268462</v>
      </c>
      <c r="Q292">
        <f t="shared" si="46"/>
        <v>2.9286605728908221E-3</v>
      </c>
      <c r="R292" s="9">
        <f t="shared" si="46"/>
        <v>-8.2717740394866596E-3</v>
      </c>
      <c r="S292">
        <f t="shared" si="39"/>
        <v>9.2609512299759142</v>
      </c>
      <c r="T292">
        <f t="shared" si="40"/>
        <v>2.561389416926183</v>
      </c>
      <c r="U292">
        <f t="shared" si="41"/>
        <v>2.3124309889480701</v>
      </c>
      <c r="V292" s="8">
        <f t="shared" si="42"/>
        <v>2.3124309889480701</v>
      </c>
      <c r="W292">
        <f t="shared" si="43"/>
        <v>3</v>
      </c>
      <c r="X292" t="str">
        <f t="shared" si="44"/>
        <v>028-001</v>
      </c>
      <c r="Y292" t="str">
        <f t="shared" si="45"/>
        <v>016-008</v>
      </c>
    </row>
    <row r="293" spans="1:25" x14ac:dyDescent="0.35">
      <c r="A293">
        <v>283</v>
      </c>
      <c r="B293" t="s">
        <v>332</v>
      </c>
      <c r="C293">
        <v>7</v>
      </c>
      <c r="D293">
        <v>41</v>
      </c>
      <c r="E293" t="s">
        <v>287</v>
      </c>
      <c r="F293" t="s">
        <v>333</v>
      </c>
      <c r="G293">
        <v>539</v>
      </c>
      <c r="H293">
        <v>424</v>
      </c>
      <c r="I293">
        <v>45</v>
      </c>
      <c r="J293">
        <v>41</v>
      </c>
      <c r="K293">
        <v>2060</v>
      </c>
      <c r="L293" s="7">
        <v>0.50922330097087376</v>
      </c>
      <c r="M293" s="8">
        <f t="shared" si="46"/>
        <v>0.48372659799217527</v>
      </c>
      <c r="N293">
        <f t="shared" si="46"/>
        <v>1.9756392359828971</v>
      </c>
      <c r="O293">
        <f t="shared" si="46"/>
        <v>0.6733623321567459</v>
      </c>
      <c r="P293">
        <f t="shared" si="46"/>
        <v>0.56697436295406467</v>
      </c>
      <c r="Q293">
        <f t="shared" si="46"/>
        <v>1.090553190091144</v>
      </c>
      <c r="R293" s="9">
        <f t="shared" si="46"/>
        <v>0.27378067280977397</v>
      </c>
      <c r="S293">
        <f t="shared" si="39"/>
        <v>1.9074079241588486</v>
      </c>
      <c r="T293">
        <f t="shared" si="40"/>
        <v>3.87140023183587</v>
      </c>
      <c r="U293">
        <f t="shared" si="41"/>
        <v>14.599704598357087</v>
      </c>
      <c r="V293" s="8">
        <f t="shared" si="42"/>
        <v>1.9074079241588486</v>
      </c>
      <c r="W293">
        <f t="shared" si="43"/>
        <v>1</v>
      </c>
      <c r="X293" t="str">
        <f t="shared" si="44"/>
        <v>028-002</v>
      </c>
      <c r="Y293" t="str">
        <f t="shared" si="45"/>
        <v>027-032</v>
      </c>
    </row>
    <row r="294" spans="1:25" x14ac:dyDescent="0.35">
      <c r="A294">
        <v>284</v>
      </c>
      <c r="B294" t="s">
        <v>332</v>
      </c>
      <c r="C294">
        <v>7</v>
      </c>
      <c r="D294">
        <v>41</v>
      </c>
      <c r="E294" t="s">
        <v>288</v>
      </c>
      <c r="F294" t="s">
        <v>333</v>
      </c>
      <c r="G294">
        <v>141</v>
      </c>
      <c r="H294">
        <v>71</v>
      </c>
      <c r="I294">
        <v>3</v>
      </c>
      <c r="J294">
        <v>11</v>
      </c>
      <c r="K294">
        <v>452</v>
      </c>
      <c r="L294" s="7">
        <v>0.5</v>
      </c>
      <c r="M294" s="8">
        <f t="shared" si="46"/>
        <v>-1.0874146183035478</v>
      </c>
      <c r="N294">
        <f t="shared" si="46"/>
        <v>-0.67696018949294456</v>
      </c>
      <c r="O294">
        <f t="shared" si="46"/>
        <v>-0.82685998206774602</v>
      </c>
      <c r="P294">
        <f t="shared" si="46"/>
        <v>-0.68017261327385081</v>
      </c>
      <c r="Q294">
        <f t="shared" si="46"/>
        <v>-1.2601191801579841</v>
      </c>
      <c r="R294" s="9">
        <f t="shared" si="46"/>
        <v>0.20115298104610929</v>
      </c>
      <c r="S294">
        <f t="shared" si="39"/>
        <v>24.144736614834937</v>
      </c>
      <c r="T294">
        <f t="shared" si="40"/>
        <v>8.9070156690336759</v>
      </c>
      <c r="U294">
        <f t="shared" si="41"/>
        <v>1.1957288079302519</v>
      </c>
      <c r="V294" s="8">
        <f t="shared" si="42"/>
        <v>1.1957288079302519</v>
      </c>
      <c r="W294">
        <f t="shared" si="43"/>
        <v>3</v>
      </c>
      <c r="X294" t="str">
        <f t="shared" si="44"/>
        <v>028-003</v>
      </c>
      <c r="Y294" t="str">
        <f t="shared" si="45"/>
        <v>016-008</v>
      </c>
    </row>
    <row r="295" spans="1:25" x14ac:dyDescent="0.35">
      <c r="A295">
        <v>285</v>
      </c>
      <c r="B295" t="s">
        <v>332</v>
      </c>
      <c r="C295">
        <v>7</v>
      </c>
      <c r="D295">
        <v>41</v>
      </c>
      <c r="E295" t="s">
        <v>289</v>
      </c>
      <c r="F295" t="s">
        <v>333</v>
      </c>
      <c r="G295">
        <v>180</v>
      </c>
      <c r="H295">
        <v>118</v>
      </c>
      <c r="I295">
        <v>10</v>
      </c>
      <c r="J295">
        <v>5</v>
      </c>
      <c r="K295">
        <v>670</v>
      </c>
      <c r="L295" s="7">
        <v>0.46716417910447761</v>
      </c>
      <c r="M295" s="8">
        <f t="shared" si="46"/>
        <v>-0.93345856947054984</v>
      </c>
      <c r="N295">
        <f t="shared" si="46"/>
        <v>-0.32378122916046709</v>
      </c>
      <c r="O295">
        <f t="shared" si="46"/>
        <v>-0.57682292969699744</v>
      </c>
      <c r="P295">
        <f t="shared" si="46"/>
        <v>-0.92960200851943398</v>
      </c>
      <c r="Q295">
        <f t="shared" si="46"/>
        <v>-0.94143349812172161</v>
      </c>
      <c r="R295" s="9">
        <f t="shared" si="46"/>
        <v>-5.7408447919271202E-2</v>
      </c>
      <c r="S295">
        <f t="shared" si="39"/>
        <v>20.498783308701952</v>
      </c>
      <c r="T295">
        <f t="shared" si="40"/>
        <v>7.2605692057539351</v>
      </c>
      <c r="U295">
        <f t="shared" si="41"/>
        <v>0.55826860773933584</v>
      </c>
      <c r="V295" s="8">
        <f t="shared" si="42"/>
        <v>0.55826860773933584</v>
      </c>
      <c r="W295">
        <f t="shared" si="43"/>
        <v>3</v>
      </c>
      <c r="X295" t="str">
        <f t="shared" si="44"/>
        <v>028-004</v>
      </c>
      <c r="Y295" t="str">
        <f t="shared" si="45"/>
        <v>016-008</v>
      </c>
    </row>
    <row r="296" spans="1:25" x14ac:dyDescent="0.35">
      <c r="A296">
        <v>286</v>
      </c>
      <c r="B296" t="s">
        <v>332</v>
      </c>
      <c r="C296">
        <v>7</v>
      </c>
      <c r="D296">
        <v>41</v>
      </c>
      <c r="E296" t="s">
        <v>290</v>
      </c>
      <c r="F296" t="s">
        <v>333</v>
      </c>
      <c r="G296">
        <v>432</v>
      </c>
      <c r="H296">
        <v>273</v>
      </c>
      <c r="I296">
        <v>19</v>
      </c>
      <c r="J296">
        <v>11</v>
      </c>
      <c r="K296">
        <v>1574</v>
      </c>
      <c r="L296" s="7">
        <v>0.46696315120711562</v>
      </c>
      <c r="M296" s="8">
        <f t="shared" si="46"/>
        <v>6.1334361450360274E-2</v>
      </c>
      <c r="N296">
        <f t="shared" si="46"/>
        <v>0.84095789534025656</v>
      </c>
      <c r="O296">
        <f t="shared" si="46"/>
        <v>-0.25534671950603482</v>
      </c>
      <c r="P296">
        <f t="shared" si="46"/>
        <v>-0.68017261327385081</v>
      </c>
      <c r="Q296">
        <f t="shared" si="46"/>
        <v>0.38008877968002702</v>
      </c>
      <c r="R296" s="9">
        <f t="shared" si="46"/>
        <v>-5.8991416122478456E-2</v>
      </c>
      <c r="S296">
        <f t="shared" si="39"/>
        <v>7.2860856211246832</v>
      </c>
      <c r="T296">
        <f t="shared" si="40"/>
        <v>2.9704227790085311</v>
      </c>
      <c r="U296">
        <f t="shared" si="41"/>
        <v>3.9745278457807012</v>
      </c>
      <c r="V296" s="8">
        <f t="shared" si="42"/>
        <v>2.9704227790085311</v>
      </c>
      <c r="W296">
        <f t="shared" si="43"/>
        <v>2</v>
      </c>
      <c r="X296" t="str">
        <f t="shared" si="44"/>
        <v>028-005</v>
      </c>
      <c r="Y296" t="str">
        <f t="shared" si="45"/>
        <v>021-002</v>
      </c>
    </row>
    <row r="297" spans="1:25" x14ac:dyDescent="0.35">
      <c r="A297">
        <v>287</v>
      </c>
      <c r="B297" t="s">
        <v>332</v>
      </c>
      <c r="C297">
        <v>7</v>
      </c>
      <c r="D297">
        <v>41</v>
      </c>
      <c r="E297" t="s">
        <v>291</v>
      </c>
      <c r="F297" t="s">
        <v>333</v>
      </c>
      <c r="G297">
        <v>668</v>
      </c>
      <c r="H297">
        <v>450</v>
      </c>
      <c r="I297">
        <v>22</v>
      </c>
      <c r="J297">
        <v>52</v>
      </c>
      <c r="K297">
        <v>2306</v>
      </c>
      <c r="L297" s="7">
        <v>0.51691240242844749</v>
      </c>
      <c r="M297" s="8">
        <f t="shared" si="46"/>
        <v>0.99296583643978398</v>
      </c>
      <c r="N297">
        <f t="shared" si="46"/>
        <v>2.1710148310604378</v>
      </c>
      <c r="O297">
        <f t="shared" si="46"/>
        <v>-0.14818798277571399</v>
      </c>
      <c r="P297">
        <f t="shared" si="46"/>
        <v>1.0242615875709671</v>
      </c>
      <c r="Q297">
        <f t="shared" si="46"/>
        <v>1.4501709780770182</v>
      </c>
      <c r="R297" s="9">
        <f t="shared" si="46"/>
        <v>0.33432750873800743</v>
      </c>
      <c r="S297">
        <f t="shared" si="39"/>
        <v>2.0531544397530648</v>
      </c>
      <c r="T297">
        <f t="shared" si="40"/>
        <v>6.7696428028130837</v>
      </c>
      <c r="U297">
        <f t="shared" si="41"/>
        <v>18.293913305608761</v>
      </c>
      <c r="V297" s="8">
        <f t="shared" si="42"/>
        <v>2.0531544397530648</v>
      </c>
      <c r="W297">
        <f t="shared" si="43"/>
        <v>1</v>
      </c>
      <c r="X297" t="str">
        <f t="shared" si="44"/>
        <v>028-006</v>
      </c>
      <c r="Y297" t="str">
        <f t="shared" si="45"/>
        <v>027-032</v>
      </c>
    </row>
    <row r="298" spans="1:25" x14ac:dyDescent="0.35">
      <c r="A298">
        <v>288</v>
      </c>
      <c r="B298" t="s">
        <v>332</v>
      </c>
      <c r="C298">
        <v>7</v>
      </c>
      <c r="D298">
        <v>41</v>
      </c>
      <c r="E298" t="s">
        <v>292</v>
      </c>
      <c r="F298" t="s">
        <v>333</v>
      </c>
      <c r="G298">
        <v>290</v>
      </c>
      <c r="H298">
        <v>209</v>
      </c>
      <c r="I298">
        <v>22</v>
      </c>
      <c r="J298">
        <v>13</v>
      </c>
      <c r="K298">
        <v>1048</v>
      </c>
      <c r="L298" s="7">
        <v>0.50954198473282442</v>
      </c>
      <c r="M298" s="8">
        <f t="shared" si="46"/>
        <v>-0.49922355994158113</v>
      </c>
      <c r="N298">
        <f t="shared" si="46"/>
        <v>0.36003335361092553</v>
      </c>
      <c r="O298">
        <f t="shared" si="46"/>
        <v>-0.14818798277571399</v>
      </c>
      <c r="P298">
        <f t="shared" si="46"/>
        <v>-0.59702948152532309</v>
      </c>
      <c r="Q298">
        <f t="shared" si="46"/>
        <v>-0.38885006780196385</v>
      </c>
      <c r="R298" s="9">
        <f t="shared" si="46"/>
        <v>0.27629010691651379</v>
      </c>
      <c r="S298">
        <f t="shared" si="39"/>
        <v>11.737837043163756</v>
      </c>
      <c r="T298">
        <f t="shared" si="40"/>
        <v>2.9597687228623664</v>
      </c>
      <c r="U298">
        <f t="shared" si="41"/>
        <v>1.9202660104127101</v>
      </c>
      <c r="V298" s="8">
        <f t="shared" si="42"/>
        <v>1.9202660104127101</v>
      </c>
      <c r="W298">
        <f t="shared" si="43"/>
        <v>3</v>
      </c>
      <c r="X298" t="str">
        <f t="shared" si="44"/>
        <v>028-007</v>
      </c>
      <c r="Y298" t="str">
        <f t="shared" si="45"/>
        <v>016-008</v>
      </c>
    </row>
    <row r="299" spans="1:25" x14ac:dyDescent="0.35">
      <c r="A299">
        <v>289</v>
      </c>
      <c r="B299" t="s">
        <v>332</v>
      </c>
      <c r="C299">
        <v>7</v>
      </c>
      <c r="D299">
        <v>41</v>
      </c>
      <c r="E299" t="s">
        <v>293</v>
      </c>
      <c r="F299" t="s">
        <v>333</v>
      </c>
      <c r="G299">
        <v>377</v>
      </c>
      <c r="H299">
        <v>239</v>
      </c>
      <c r="I299">
        <v>22</v>
      </c>
      <c r="J299">
        <v>16</v>
      </c>
      <c r="K299">
        <v>1373</v>
      </c>
      <c r="L299" s="7">
        <v>0.47632920611798979</v>
      </c>
      <c r="M299" s="8">
        <f t="shared" si="46"/>
        <v>-0.15578314331412407</v>
      </c>
      <c r="N299">
        <f t="shared" si="46"/>
        <v>0.58546673254654946</v>
      </c>
      <c r="O299">
        <f t="shared" si="46"/>
        <v>-0.14818798277571399</v>
      </c>
      <c r="P299">
        <f t="shared" si="46"/>
        <v>-0.47231478390253157</v>
      </c>
      <c r="Q299">
        <f t="shared" si="46"/>
        <v>8.6254733398886035E-2</v>
      </c>
      <c r="R299" s="9">
        <f t="shared" si="46"/>
        <v>1.4760373096656778E-2</v>
      </c>
      <c r="S299">
        <f t="shared" si="39"/>
        <v>8.4273947098330346</v>
      </c>
      <c r="T299">
        <f t="shared" si="40"/>
        <v>2.2437595169657687</v>
      </c>
      <c r="U299">
        <f t="shared" si="41"/>
        <v>2.7471689374924955</v>
      </c>
      <c r="V299" s="8">
        <f t="shared" si="42"/>
        <v>2.2437595169657687</v>
      </c>
      <c r="W299">
        <f t="shared" si="43"/>
        <v>2</v>
      </c>
      <c r="X299" t="str">
        <f t="shared" si="44"/>
        <v>028-008</v>
      </c>
      <c r="Y299" t="str">
        <f t="shared" si="45"/>
        <v>021-002</v>
      </c>
    </row>
    <row r="300" spans="1:25" x14ac:dyDescent="0.35">
      <c r="A300">
        <v>290</v>
      </c>
      <c r="B300" t="s">
        <v>332</v>
      </c>
      <c r="C300">
        <v>7</v>
      </c>
      <c r="D300">
        <v>41</v>
      </c>
      <c r="E300" t="s">
        <v>294</v>
      </c>
      <c r="F300" t="s">
        <v>333</v>
      </c>
      <c r="G300">
        <v>536</v>
      </c>
      <c r="H300">
        <v>245</v>
      </c>
      <c r="I300">
        <v>21</v>
      </c>
      <c r="J300">
        <v>64</v>
      </c>
      <c r="K300">
        <v>1821</v>
      </c>
      <c r="L300" s="7">
        <v>0.4755628775398133</v>
      </c>
      <c r="M300" s="8">
        <f t="shared" si="46"/>
        <v>0.47188382500502157</v>
      </c>
      <c r="N300">
        <f t="shared" si="46"/>
        <v>0.63055340833367424</v>
      </c>
      <c r="O300">
        <f t="shared" si="46"/>
        <v>-0.18390756168582095</v>
      </c>
      <c r="P300">
        <f t="shared" si="46"/>
        <v>1.5231203780621334</v>
      </c>
      <c r="Q300">
        <f t="shared" si="46"/>
        <v>0.74116842859267296</v>
      </c>
      <c r="R300" s="9">
        <f t="shared" si="46"/>
        <v>8.7260177241878997E-3</v>
      </c>
      <c r="S300">
        <f t="shared" si="39"/>
        <v>5.3602062357329601</v>
      </c>
      <c r="T300">
        <f t="shared" si="40"/>
        <v>2.9736930992944544</v>
      </c>
      <c r="U300">
        <f t="shared" si="41"/>
        <v>9.8686783165541119</v>
      </c>
      <c r="V300" s="8">
        <f t="shared" si="42"/>
        <v>2.9736930992944544</v>
      </c>
      <c r="W300">
        <f t="shared" si="43"/>
        <v>2</v>
      </c>
      <c r="X300" t="str">
        <f t="shared" si="44"/>
        <v>028-009</v>
      </c>
      <c r="Y300" t="str">
        <f t="shared" si="45"/>
        <v>021-002</v>
      </c>
    </row>
    <row r="301" spans="1:25" x14ac:dyDescent="0.35">
      <c r="A301">
        <v>291</v>
      </c>
      <c r="B301" t="s">
        <v>332</v>
      </c>
      <c r="C301">
        <v>7</v>
      </c>
      <c r="D301">
        <v>41</v>
      </c>
      <c r="E301" t="s">
        <v>295</v>
      </c>
      <c r="F301" t="s">
        <v>333</v>
      </c>
      <c r="G301">
        <v>544</v>
      </c>
      <c r="H301">
        <v>532</v>
      </c>
      <c r="I301">
        <v>26</v>
      </c>
      <c r="J301">
        <v>27</v>
      </c>
      <c r="K301">
        <v>1968</v>
      </c>
      <c r="L301" s="7">
        <v>0.57367886178861793</v>
      </c>
      <c r="M301" s="8">
        <f t="shared" si="46"/>
        <v>0.50346455297076476</v>
      </c>
      <c r="N301">
        <f t="shared" si="46"/>
        <v>2.7871994001511435</v>
      </c>
      <c r="O301">
        <f t="shared" si="46"/>
        <v>-5.3096671352861856E-3</v>
      </c>
      <c r="P301">
        <f t="shared" si="46"/>
        <v>-1.5027559285629214E-2</v>
      </c>
      <c r="Q301">
        <f t="shared" si="46"/>
        <v>0.95606198482813431</v>
      </c>
      <c r="R301" s="9">
        <f t="shared" si="46"/>
        <v>0.78132765824462014</v>
      </c>
      <c r="S301">
        <f t="shared" si="39"/>
        <v>3.7892916562360237</v>
      </c>
      <c r="T301">
        <f t="shared" si="40"/>
        <v>7.5632382450483187</v>
      </c>
      <c r="U301">
        <f t="shared" si="41"/>
        <v>17.487472666576878</v>
      </c>
      <c r="V301" s="8">
        <f t="shared" si="42"/>
        <v>3.7892916562360237</v>
      </c>
      <c r="W301">
        <f t="shared" si="43"/>
        <v>1</v>
      </c>
      <c r="X301" t="str">
        <f t="shared" si="44"/>
        <v>028-010</v>
      </c>
      <c r="Y301" t="str">
        <f t="shared" si="45"/>
        <v>027-032</v>
      </c>
    </row>
    <row r="302" spans="1:25" x14ac:dyDescent="0.35">
      <c r="A302">
        <v>292</v>
      </c>
      <c r="B302" t="s">
        <v>332</v>
      </c>
      <c r="C302">
        <v>7</v>
      </c>
      <c r="D302">
        <v>41</v>
      </c>
      <c r="E302" t="s">
        <v>296</v>
      </c>
      <c r="F302" t="s">
        <v>333</v>
      </c>
      <c r="G302">
        <v>511</v>
      </c>
      <c r="H302">
        <v>464</v>
      </c>
      <c r="I302">
        <v>43</v>
      </c>
      <c r="J302">
        <v>19</v>
      </c>
      <c r="K302">
        <v>1934</v>
      </c>
      <c r="L302" s="7">
        <v>0.53619441571871773</v>
      </c>
      <c r="M302" s="8">
        <f t="shared" si="46"/>
        <v>0.37319405011207418</v>
      </c>
      <c r="N302">
        <f t="shared" si="46"/>
        <v>2.2762170745637293</v>
      </c>
      <c r="O302">
        <f t="shared" si="46"/>
        <v>0.60192317433653197</v>
      </c>
      <c r="P302">
        <f t="shared" si="46"/>
        <v>-0.34760008627974004</v>
      </c>
      <c r="Q302">
        <f t="shared" si="46"/>
        <v>0.90635871331789153</v>
      </c>
      <c r="R302" s="9">
        <f t="shared" si="46"/>
        <v>0.48616123098679648</v>
      </c>
      <c r="S302">
        <f t="shared" si="39"/>
        <v>3.188005591178789</v>
      </c>
      <c r="T302">
        <f t="shared" si="40"/>
        <v>5.0411680222968762</v>
      </c>
      <c r="U302">
        <f t="shared" si="41"/>
        <v>14.197179557783496</v>
      </c>
      <c r="V302" s="8">
        <f t="shared" si="42"/>
        <v>3.188005591178789</v>
      </c>
      <c r="W302">
        <f t="shared" si="43"/>
        <v>1</v>
      </c>
      <c r="X302" t="str">
        <f t="shared" si="44"/>
        <v>028-011</v>
      </c>
      <c r="Y302" t="str">
        <f t="shared" si="45"/>
        <v>027-032</v>
      </c>
    </row>
    <row r="303" spans="1:25" x14ac:dyDescent="0.35">
      <c r="A303">
        <v>293</v>
      </c>
      <c r="B303" t="s">
        <v>332</v>
      </c>
      <c r="C303">
        <v>7</v>
      </c>
      <c r="D303">
        <v>41</v>
      </c>
      <c r="E303" t="s">
        <v>297</v>
      </c>
      <c r="F303" t="s">
        <v>333</v>
      </c>
      <c r="G303">
        <v>361</v>
      </c>
      <c r="H303">
        <v>387</v>
      </c>
      <c r="I303">
        <v>33</v>
      </c>
      <c r="J303">
        <v>1</v>
      </c>
      <c r="K303">
        <v>1359</v>
      </c>
      <c r="L303" s="7">
        <v>0.57542310522442974</v>
      </c>
      <c r="M303" s="8">
        <f t="shared" si="46"/>
        <v>-0.21894459924561044</v>
      </c>
      <c r="N303">
        <f t="shared" si="46"/>
        <v>1.6976047352956276</v>
      </c>
      <c r="O303">
        <f t="shared" si="46"/>
        <v>0.24472738523546247</v>
      </c>
      <c r="P303">
        <f t="shared" si="46"/>
        <v>-1.0958882720164893</v>
      </c>
      <c r="Q303">
        <f t="shared" si="46"/>
        <v>6.578868042408019E-2</v>
      </c>
      <c r="R303" s="9">
        <f t="shared" si="46"/>
        <v>0.79506247780835104</v>
      </c>
      <c r="S303">
        <f t="shared" si="39"/>
        <v>8.1662268871667862</v>
      </c>
      <c r="T303">
        <f t="shared" si="40"/>
        <v>4.7952819384309562</v>
      </c>
      <c r="U303">
        <f t="shared" si="41"/>
        <v>8.5866812862024382</v>
      </c>
      <c r="V303" s="8">
        <f t="shared" si="42"/>
        <v>4.7952819384309562</v>
      </c>
      <c r="W303">
        <f t="shared" si="43"/>
        <v>2</v>
      </c>
      <c r="X303" t="str">
        <f t="shared" si="44"/>
        <v>028-012</v>
      </c>
      <c r="Y303" t="str">
        <f t="shared" si="45"/>
        <v>021-002</v>
      </c>
    </row>
    <row r="304" spans="1:25" x14ac:dyDescent="0.35">
      <c r="A304">
        <v>294</v>
      </c>
      <c r="B304" t="s">
        <v>332</v>
      </c>
      <c r="C304">
        <v>7</v>
      </c>
      <c r="D304" t="s">
        <v>334</v>
      </c>
      <c r="E304" t="s">
        <v>298</v>
      </c>
      <c r="F304" t="s">
        <v>333</v>
      </c>
      <c r="G304">
        <v>320</v>
      </c>
      <c r="H304">
        <v>238</v>
      </c>
      <c r="I304">
        <v>50</v>
      </c>
      <c r="J304">
        <v>132</v>
      </c>
      <c r="K304">
        <v>1341</v>
      </c>
      <c r="L304" s="7">
        <v>0.55182699478001496</v>
      </c>
      <c r="M304" s="8">
        <f t="shared" si="46"/>
        <v>-0.38079583007004419</v>
      </c>
      <c r="N304">
        <f t="shared" si="46"/>
        <v>0.57795228658202868</v>
      </c>
      <c r="O304">
        <f t="shared" si="46"/>
        <v>0.85196022670728067</v>
      </c>
      <c r="P304">
        <f t="shared" si="46"/>
        <v>4.349986857512075</v>
      </c>
      <c r="Q304">
        <f t="shared" si="46"/>
        <v>3.9475183742186969E-2</v>
      </c>
      <c r="R304" s="9">
        <f t="shared" si="46"/>
        <v>0.60925795493848778</v>
      </c>
      <c r="S304">
        <f t="shared" si="39"/>
        <v>22.162510614348925</v>
      </c>
      <c r="T304">
        <f t="shared" si="40"/>
        <v>16.697420586665118</v>
      </c>
      <c r="U304">
        <f t="shared" si="41"/>
        <v>30.140132878478209</v>
      </c>
      <c r="V304" s="8">
        <f t="shared" si="42"/>
        <v>16.697420586665118</v>
      </c>
      <c r="W304">
        <f t="shared" si="43"/>
        <v>2</v>
      </c>
      <c r="X304" t="str">
        <f t="shared" si="44"/>
        <v>028-013</v>
      </c>
      <c r="Y304" t="str">
        <f t="shared" si="45"/>
        <v>021-002</v>
      </c>
    </row>
    <row r="305" spans="1:25" x14ac:dyDescent="0.35">
      <c r="A305">
        <v>295</v>
      </c>
      <c r="B305" t="s">
        <v>332</v>
      </c>
      <c r="C305">
        <v>7</v>
      </c>
      <c r="D305" t="s">
        <v>334</v>
      </c>
      <c r="E305" t="s">
        <v>299</v>
      </c>
      <c r="F305" t="s">
        <v>333</v>
      </c>
      <c r="G305">
        <v>173</v>
      </c>
      <c r="H305">
        <v>80</v>
      </c>
      <c r="I305">
        <v>6</v>
      </c>
      <c r="J305">
        <v>17</v>
      </c>
      <c r="K305">
        <v>548</v>
      </c>
      <c r="L305" s="7">
        <v>0.5036496350364964</v>
      </c>
      <c r="M305" s="8">
        <f t="shared" si="46"/>
        <v>-0.96109170644057507</v>
      </c>
      <c r="N305">
        <f t="shared" si="46"/>
        <v>-0.60933017581225735</v>
      </c>
      <c r="O305">
        <f t="shared" si="46"/>
        <v>-0.71970124533742519</v>
      </c>
      <c r="P305">
        <f t="shared" si="46"/>
        <v>-0.4307432180282677</v>
      </c>
      <c r="Q305">
        <f t="shared" si="46"/>
        <v>-1.1197805311878868</v>
      </c>
      <c r="R305" s="9">
        <f t="shared" si="46"/>
        <v>0.22989156057610385</v>
      </c>
      <c r="S305">
        <f t="shared" si="39"/>
        <v>21.552051072058067</v>
      </c>
      <c r="T305">
        <f t="shared" si="40"/>
        <v>7.2327177055632106</v>
      </c>
      <c r="U305">
        <f t="shared" si="41"/>
        <v>1.0168757902807797</v>
      </c>
      <c r="V305" s="8">
        <f t="shared" si="42"/>
        <v>1.0168757902807797</v>
      </c>
      <c r="W305">
        <f t="shared" si="43"/>
        <v>3</v>
      </c>
      <c r="X305" t="str">
        <f t="shared" si="44"/>
        <v>028-014</v>
      </c>
      <c r="Y305" t="str">
        <f t="shared" si="45"/>
        <v>016-008</v>
      </c>
    </row>
    <row r="306" spans="1:25" x14ac:dyDescent="0.35">
      <c r="A306">
        <v>296</v>
      </c>
      <c r="B306" t="s">
        <v>332</v>
      </c>
      <c r="C306">
        <v>7</v>
      </c>
      <c r="D306" t="s">
        <v>334</v>
      </c>
      <c r="E306" t="s">
        <v>300</v>
      </c>
      <c r="F306" t="s">
        <v>333</v>
      </c>
      <c r="G306">
        <v>577</v>
      </c>
      <c r="H306">
        <v>301</v>
      </c>
      <c r="I306">
        <v>61</v>
      </c>
      <c r="J306">
        <v>37</v>
      </c>
      <c r="K306">
        <v>1835</v>
      </c>
      <c r="L306" s="7">
        <v>0.53188010899182558</v>
      </c>
      <c r="M306" s="8">
        <f t="shared" si="46"/>
        <v>0.63373505582945533</v>
      </c>
      <c r="N306">
        <f t="shared" si="46"/>
        <v>1.051362382346839</v>
      </c>
      <c r="O306">
        <f t="shared" si="46"/>
        <v>1.2448755947184573</v>
      </c>
      <c r="P306">
        <f t="shared" si="46"/>
        <v>0.40068809945700928</v>
      </c>
      <c r="Q306">
        <f t="shared" si="46"/>
        <v>0.76163448156747882</v>
      </c>
      <c r="R306" s="9">
        <f t="shared" si="46"/>
        <v>0.45218878011219987</v>
      </c>
      <c r="S306">
        <f t="shared" si="39"/>
        <v>2.1720359682362407</v>
      </c>
      <c r="T306">
        <f t="shared" si="40"/>
        <v>1.293237282035735</v>
      </c>
      <c r="U306">
        <f t="shared" si="41"/>
        <v>12.260891076921569</v>
      </c>
      <c r="V306" s="8">
        <f t="shared" si="42"/>
        <v>1.293237282035735</v>
      </c>
      <c r="W306">
        <f t="shared" si="43"/>
        <v>2</v>
      </c>
      <c r="X306" t="str">
        <f t="shared" si="44"/>
        <v>028-015</v>
      </c>
      <c r="Y306" t="str">
        <f t="shared" si="45"/>
        <v>021-002</v>
      </c>
    </row>
    <row r="308" spans="1:25" x14ac:dyDescent="0.35">
      <c r="K308" s="4" t="s">
        <v>368</v>
      </c>
      <c r="L308" s="16">
        <f>AVERAGEIF($W$11:$W$306,1,$L$11:$L$306)</f>
        <v>0.53880082939655116</v>
      </c>
    </row>
    <row r="309" spans="1:25" x14ac:dyDescent="0.35">
      <c r="K309" s="4" t="s">
        <v>369</v>
      </c>
      <c r="L309" s="16">
        <f>AVERAGEIF($W$11:$W$306,2,$L$11:$L$306)</f>
        <v>0.55006336604909245</v>
      </c>
    </row>
    <row r="310" spans="1:25" x14ac:dyDescent="0.35">
      <c r="K310" s="4" t="s">
        <v>370</v>
      </c>
      <c r="L310" s="16">
        <f>AVERAGEIF($W$11:$W$306,3,$L$11:$L$306)</f>
        <v>0.40535595516121431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Cluster Consistency</vt:lpstr>
      <vt:lpstr>Cluster Distr &amp; Characteristics</vt:lpstr>
      <vt:lpstr>Average Turnout Per Election</vt:lpstr>
      <vt:lpstr>2016 Primary</vt:lpstr>
      <vt:lpstr>2016 General</vt:lpstr>
      <vt:lpstr>2018 Primary</vt:lpstr>
      <vt:lpstr>2018 General</vt:lpstr>
      <vt:lpstr>'2016 Primary'!Primary6</vt:lpstr>
      <vt:lpstr>'2018 General'!Primary6</vt:lpstr>
      <vt:lpstr>'2018 Primary'!Primary6</vt:lpstr>
      <vt:lpstr>'2016 General'!TotalsTable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Marjorie Bowerman</dc:creator>
  <cp:lastModifiedBy>Marjorie Bowerman</cp:lastModifiedBy>
  <dcterms:created xsi:type="dcterms:W3CDTF">2020-04-03T03:42:01Z</dcterms:created>
  <dcterms:modified xsi:type="dcterms:W3CDTF">2020-04-03T17:56:01Z</dcterms:modified>
</cp:coreProperties>
</file>