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560" windowHeight="14895"/>
  </bookViews>
  <sheets>
    <sheet name="StandaloneAnemometer_RevA_BOM" sheetId="1" r:id="rId1"/>
  </sheets>
  <calcPr calcId="124519"/>
</workbook>
</file>

<file path=xl/calcChain.xml><?xml version="1.0" encoding="utf-8"?>
<calcChain xmlns="http://schemas.openxmlformats.org/spreadsheetml/2006/main">
  <c r="N33" i="1"/>
  <c r="O33" s="1"/>
  <c r="O34"/>
  <c r="O20"/>
  <c r="O3"/>
  <c r="O4"/>
  <c r="O5"/>
  <c r="O6"/>
  <c r="O7"/>
  <c r="O8"/>
  <c r="O9"/>
  <c r="O10"/>
  <c r="O11"/>
  <c r="O12"/>
  <c r="O15"/>
  <c r="O17"/>
  <c r="O18"/>
  <c r="O19"/>
  <c r="O21"/>
  <c r="O23"/>
  <c r="O26"/>
  <c r="O27"/>
  <c r="O29"/>
  <c r="O2"/>
  <c r="O37" l="1"/>
  <c r="O38" s="1"/>
</calcChain>
</file>

<file path=xl/sharedStrings.xml><?xml version="1.0" encoding="utf-8"?>
<sst xmlns="http://schemas.openxmlformats.org/spreadsheetml/2006/main" count="206" uniqueCount="145">
  <si>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</si>
  <si>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</si>
  <si>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</si>
  <si>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</si>
  <si>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</si>
  <si>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</si>
  <si>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</si>
  <si>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</si>
  <si>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</si>
  <si>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</si>
  <si>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LED0805</t>
  </si>
  <si>
    <t>LED1</t>
  </si>
  <si>
    <t>LED</t>
  </si>
  <si>
    <t>100n</t>
  </si>
  <si>
    <t>CC0805</t>
  </si>
  <si>
    <t>C0805</t>
  </si>
  <si>
    <t>C5, C6, C7, C8, C9, C10, C11, C12, C13, C14, C15, C16, C20, C21, C22, C23, C24, C25, C26</t>
  </si>
  <si>
    <t>Capacitor</t>
  </si>
  <si>
    <t>10k</t>
  </si>
  <si>
    <t>RESISTORR0805</t>
  </si>
  <si>
    <t>R0805</t>
  </si>
  <si>
    <t>R2, R3, R4, R5, R6, R7, R8, R9, R10, R11, R12, R13, R14, R15, R16, R17, R18, R19, R20, R22, R23, R24, R25, R26, R27, R28, R29, R30</t>
  </si>
  <si>
    <t>RESISTOR, European symbol</t>
  </si>
  <si>
    <t>10p</t>
  </si>
  <si>
    <t>C17, C18</t>
  </si>
  <si>
    <t>10u 6V3</t>
  </si>
  <si>
    <t>C2, C3, C4, C19</t>
  </si>
  <si>
    <t>1k</t>
  </si>
  <si>
    <t>R21</t>
  </si>
  <si>
    <t>R1</t>
  </si>
  <si>
    <t>33u 16V</t>
  </si>
  <si>
    <t>C_POLARIZEDSMC_B</t>
  </si>
  <si>
    <t>SMC_B</t>
  </si>
  <si>
    <t>C1</t>
  </si>
  <si>
    <t>74HC4052SO</t>
  </si>
  <si>
    <t>SO16</t>
  </si>
  <si>
    <t>IC1, IC2</t>
  </si>
  <si>
    <t>8MHz</t>
  </si>
  <si>
    <t>CRYSTAL_SHIELDED</t>
  </si>
  <si>
    <t>5X3.2MM</t>
  </si>
  <si>
    <t>XTAL1</t>
  </si>
  <si>
    <t>Shielded Crystal</t>
  </si>
  <si>
    <t>BSS308PE</t>
  </si>
  <si>
    <t>P-FET</t>
  </si>
  <si>
    <t>SOT23</t>
  </si>
  <si>
    <t>Q2, Q3, Q4, Q5</t>
  </si>
  <si>
    <t>I2C1</t>
  </si>
  <si>
    <t>22-23-2031</t>
  </si>
  <si>
    <t>X6</t>
  </si>
  <si>
    <t>.100 (2.54mm) Center Header - 3 Pin"</t>
  </si>
  <si>
    <t>MOLEX</t>
  </si>
  <si>
    <t>30C0862</t>
  </si>
  <si>
    <t>I2C2</t>
  </si>
  <si>
    <t>X9</t>
  </si>
  <si>
    <t>ICSP</t>
  </si>
  <si>
    <t>22-23-2051</t>
  </si>
  <si>
    <t>X3</t>
  </si>
  <si>
    <t>.100 (2.54mm) Center Header - 5 Pin"</t>
  </si>
  <si>
    <t>38C9178</t>
  </si>
  <si>
    <t>Input</t>
  </si>
  <si>
    <t>22-23-20411MM</t>
  </si>
  <si>
    <t>22-23-2041</t>
  </si>
  <si>
    <t>X5</t>
  </si>
  <si>
    <t>.100 (2.54mm) Center Header - 4 Pin"</t>
  </si>
  <si>
    <t>LM5111-2M</t>
  </si>
  <si>
    <t>LM5111</t>
  </si>
  <si>
    <t>SOIC8</t>
  </si>
  <si>
    <t>IC3, IC7</t>
  </si>
  <si>
    <t>Dual 5A Compound Gate Driver</t>
  </si>
  <si>
    <t>LMC6482</t>
  </si>
  <si>
    <t>IC8</t>
  </si>
  <si>
    <t>CMOS Dual Rail-to-Rail Input and Output Operational Amplifier</t>
  </si>
  <si>
    <t>MCP1755</t>
  </si>
  <si>
    <t>SOT-23-5</t>
  </si>
  <si>
    <t>IC9</t>
  </si>
  <si>
    <t>MCP4561</t>
  </si>
  <si>
    <t>MCP4561MSOP</t>
  </si>
  <si>
    <t>MSOP</t>
  </si>
  <si>
    <t>IC10</t>
  </si>
  <si>
    <t>Digital POT</t>
  </si>
  <si>
    <t>MCP6561R</t>
  </si>
  <si>
    <t>IC6</t>
  </si>
  <si>
    <t>1.8V Low-Power Push-Pull Output Comparator</t>
  </si>
  <si>
    <t>Output</t>
  </si>
  <si>
    <t>X8</t>
  </si>
  <si>
    <t>PIC32MX2XX</t>
  </si>
  <si>
    <t>SO28W</t>
  </si>
  <si>
    <t>IC5</t>
  </si>
  <si>
    <t>Power</t>
  </si>
  <si>
    <t>22-23-2021100MIL</t>
  </si>
  <si>
    <t>22-23-2021</t>
  </si>
  <si>
    <t>X1</t>
  </si>
  <si>
    <t>.100 (2.54mm) Center Header - 2 Pin"</t>
  </si>
  <si>
    <t>25C3832</t>
  </si>
  <si>
    <t>SPI</t>
  </si>
  <si>
    <t>22-23-2061</t>
  </si>
  <si>
    <t>X2</t>
  </si>
  <si>
    <t>.100 (2.54mm) Center Header - 6 Pin"</t>
  </si>
  <si>
    <t>27C1933</t>
  </si>
  <si>
    <t>TCM829</t>
  </si>
  <si>
    <t>IC4</t>
  </si>
  <si>
    <t>Transducers</t>
  </si>
  <si>
    <t>CON_8X3.5MM</t>
  </si>
  <si>
    <t>3.5MM_8X</t>
  </si>
  <si>
    <t>CON1</t>
  </si>
  <si>
    <t>8-pin header</t>
  </si>
  <si>
    <t>USB</t>
  </si>
  <si>
    <t>X7</t>
  </si>
  <si>
    <t>USB_BMULTICOMP</t>
  </si>
  <si>
    <t>USB_B</t>
  </si>
  <si>
    <t>X4</t>
  </si>
  <si>
    <t>Type B USB connector</t>
  </si>
  <si>
    <t>Manufacturer</t>
  </si>
  <si>
    <t>Model</t>
  </si>
  <si>
    <t>Farnell</t>
  </si>
  <si>
    <t>KP-2012SECK</t>
  </si>
  <si>
    <t>Kingbright</t>
  </si>
  <si>
    <t>Price</t>
  </si>
  <si>
    <t>Unit Price</t>
  </si>
  <si>
    <t>Microchip</t>
  </si>
  <si>
    <t xml:space="preserve">MCP1755T-3302E/OT </t>
  </si>
  <si>
    <t xml:space="preserve">TCM829ECT713 </t>
  </si>
  <si>
    <t>AVX</t>
  </si>
  <si>
    <t xml:space="preserve">TPSB336K016R0350 </t>
  </si>
  <si>
    <t>Texas Instruments</t>
  </si>
  <si>
    <t xml:space="preserve">LM5111-2M/NOPB </t>
  </si>
  <si>
    <t>NXP</t>
  </si>
  <si>
    <t xml:space="preserve">74HC4052D </t>
  </si>
  <si>
    <t>Abracon</t>
  </si>
  <si>
    <t>ABM3B-8.000MHZ-10-1UT</t>
  </si>
  <si>
    <t>Infineon</t>
  </si>
  <si>
    <t>BSS308PE H6327</t>
  </si>
  <si>
    <t xml:space="preserve">LMC6482IM/NOPB </t>
  </si>
  <si>
    <t xml:space="preserve">MCP4561-103E/MS </t>
  </si>
  <si>
    <t xml:space="preserve">MCP6561RT-E/OT </t>
  </si>
  <si>
    <t>Board</t>
  </si>
  <si>
    <t>Multicomp</t>
  </si>
  <si>
    <t>MCUSD16A40S12RO</t>
  </si>
  <si>
    <t xml:space="preserve">USB-B-S-RA </t>
  </si>
  <si>
    <t>ABM3-8.000MHZ-D2Y-T</t>
  </si>
  <si>
    <t xml:space="preserve">MC01W0805110K </t>
  </si>
  <si>
    <t>PIC32MX250F128B-I/SO</t>
  </si>
  <si>
    <t xml:space="preserve">MC01W080511K </t>
  </si>
  <si>
    <t xml:space="preserve">MC0805B104K500CT </t>
  </si>
  <si>
    <t>MCP4531-103E/MS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</si>
</sst>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8"/>
  <sheetViews>
    <sheetView tabSelected="1" topLeftCell="D1" workbookViewId="0">
      <selection activeCell="T21" sqref="T21"/>
    </sheetView>
  </sheetViews>
  <sheetFormatPr defaultRowHeight="15"/>
  <cols>
    <col min="1" max="1" width="4.140625" bestFit="1" customWidth="1"/>
    <col min="2" max="2" width="17.7109375" bestFit="1" customWidth="1"/>
    <col min="3" max="3" width="19.140625" bestFit="1" customWidth="1"/>
    <col min="4" max="4" width="10.42578125" bestFit="1" customWidth="1"/>
    <col min="5" max="5" width="17" customWidth="1"/>
    <col min="6" max="6" width="58" bestFit="1" customWidth="1"/>
    <col min="7" max="7" width="7.140625" bestFit="1" customWidth="1"/>
    <col min="8" max="8" width="10.42578125" bestFit="1" customWidth="1"/>
    <col min="9" max="9" width="12.140625" bestFit="1" customWidth="1"/>
    <col min="10" max="10" width="12.42578125" bestFit="1" customWidth="1"/>
    <col min="11" max="11" width="17.42578125" bestFit="1" customWidth="1"/>
    <col min="12" max="12" width="23.7109375" bestFit="1" customWidth="1"/>
    <col min="13" max="13" width="9.140625" customWidth="1"/>
    <col min="14" max="14" width="9.5703125" bestFit="1" customWidth="1"/>
    <col min="17" max="17" width="13.140625" bestFit="1" customWidth="1"/>
    <col min="18" max="18" width="21.5703125" bestFit="1" customWidth="1"/>
    <col min="19" max="19" width="8" bestFit="1" customWidth="1"/>
    <col min="20" max="20" width="9.57031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112</v>
      </c>
      <c r="L1" t="s">
        <v>113</v>
      </c>
      <c r="M1" t="s">
        <v>114</v>
      </c>
      <c r="N1" t="s">
        <v>118</v>
      </c>
      <c r="O1" t="s">
        <v>117</v>
      </c>
      <c r="Q1" t="s">
        <v>112</v>
      </c>
      <c r="R1" t="s">
        <v>113</v>
      </c>
      <c r="S1" t="s">
        <v>114</v>
      </c>
      <c r="T1" t="s">
        <v>118</v>
      </c>
    </row>
    <row r="2" spans="1:20">
      <c r="A2">
        <v>1</v>
      </c>
      <c r="C2" t="s">
        <v>10</v>
      </c>
      <c r="D2" t="s">
        <v>10</v>
      </c>
      <c r="E2" t="s">
        <v>11</v>
      </c>
      <c r="F2" t="s">
        <v>12</v>
      </c>
      <c r="K2" t="s">
        <v>116</v>
      </c>
      <c r="L2" t="s">
        <v>115</v>
      </c>
      <c r="M2">
        <v>2290332</v>
      </c>
      <c r="N2">
        <v>0.115</v>
      </c>
      <c r="O2">
        <f>A2*N2</f>
        <v>0.115</v>
      </c>
    </row>
    <row r="3" spans="1:20">
      <c r="A3">
        <v>19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K3" t="s">
        <v>136</v>
      </c>
      <c r="L3" t="s">
        <v>143</v>
      </c>
      <c r="M3">
        <v>1759265</v>
      </c>
      <c r="N3">
        <v>1.46E-2</v>
      </c>
      <c r="O3">
        <f t="shared" ref="O3:O29" si="0">A3*N3</f>
        <v>0.27739999999999998</v>
      </c>
    </row>
    <row r="4" spans="1:20">
      <c r="A4">
        <v>28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K4" t="s">
        <v>136</v>
      </c>
      <c r="L4" t="s">
        <v>140</v>
      </c>
      <c r="M4">
        <v>9332391</v>
      </c>
      <c r="N4">
        <v>1.8E-3</v>
      </c>
      <c r="O4">
        <f t="shared" si="0"/>
        <v>5.04E-2</v>
      </c>
    </row>
    <row r="5" spans="1:20">
      <c r="A5">
        <v>2</v>
      </c>
      <c r="B5" t="s">
        <v>23</v>
      </c>
      <c r="C5" t="s">
        <v>14</v>
      </c>
      <c r="D5" t="s">
        <v>15</v>
      </c>
      <c r="E5" t="s">
        <v>24</v>
      </c>
      <c r="F5" t="s">
        <v>17</v>
      </c>
      <c r="N5">
        <v>0.06</v>
      </c>
      <c r="O5">
        <f t="shared" si="0"/>
        <v>0.12</v>
      </c>
    </row>
    <row r="6" spans="1:20">
      <c r="A6">
        <v>4</v>
      </c>
      <c r="B6" t="s">
        <v>25</v>
      </c>
      <c r="C6" t="s">
        <v>14</v>
      </c>
      <c r="D6" t="s">
        <v>15</v>
      </c>
      <c r="E6" t="s">
        <v>26</v>
      </c>
      <c r="F6" t="s">
        <v>17</v>
      </c>
      <c r="N6">
        <v>7.0000000000000007E-2</v>
      </c>
      <c r="O6">
        <f t="shared" si="0"/>
        <v>0.28000000000000003</v>
      </c>
    </row>
    <row r="7" spans="1:20">
      <c r="A7">
        <v>1</v>
      </c>
      <c r="B7" t="s">
        <v>27</v>
      </c>
      <c r="C7" t="s">
        <v>19</v>
      </c>
      <c r="D7" t="s">
        <v>20</v>
      </c>
      <c r="E7" t="s">
        <v>28</v>
      </c>
      <c r="F7" t="s">
        <v>22</v>
      </c>
      <c r="K7" t="s">
        <v>136</v>
      </c>
      <c r="L7" t="s">
        <v>142</v>
      </c>
      <c r="M7">
        <v>9332383</v>
      </c>
      <c r="N7">
        <v>2.2000000000000001E-3</v>
      </c>
      <c r="O7">
        <f t="shared" si="0"/>
        <v>2.2000000000000001E-3</v>
      </c>
    </row>
    <row r="8" spans="1:20">
      <c r="A8">
        <v>1</v>
      </c>
      <c r="B8">
        <v>330</v>
      </c>
      <c r="C8" t="s">
        <v>19</v>
      </c>
      <c r="D8" t="s">
        <v>20</v>
      </c>
      <c r="E8" t="s">
        <v>29</v>
      </c>
      <c r="F8" t="s">
        <v>22</v>
      </c>
      <c r="N8">
        <v>0.02</v>
      </c>
      <c r="O8">
        <f t="shared" si="0"/>
        <v>0.02</v>
      </c>
    </row>
    <row r="9" spans="1:20">
      <c r="A9">
        <v>1</v>
      </c>
      <c r="B9" t="s">
        <v>30</v>
      </c>
      <c r="C9" t="s">
        <v>31</v>
      </c>
      <c r="D9" t="s">
        <v>32</v>
      </c>
      <c r="E9" t="s">
        <v>33</v>
      </c>
      <c r="K9" t="s">
        <v>122</v>
      </c>
      <c r="L9" t="s">
        <v>123</v>
      </c>
      <c r="M9">
        <v>1658966</v>
      </c>
      <c r="N9">
        <v>0.67300000000000004</v>
      </c>
      <c r="O9">
        <f t="shared" si="0"/>
        <v>0.67300000000000004</v>
      </c>
    </row>
    <row r="10" spans="1:20">
      <c r="A10">
        <v>2</v>
      </c>
      <c r="B10" t="s">
        <v>34</v>
      </c>
      <c r="C10" t="s">
        <v>34</v>
      </c>
      <c r="D10" t="s">
        <v>35</v>
      </c>
      <c r="E10" t="s">
        <v>36</v>
      </c>
      <c r="K10" t="s">
        <v>126</v>
      </c>
      <c r="L10" t="s">
        <v>127</v>
      </c>
      <c r="M10">
        <v>1201328</v>
      </c>
      <c r="N10">
        <v>0.39700000000000002</v>
      </c>
      <c r="O10">
        <f t="shared" si="0"/>
        <v>0.79400000000000004</v>
      </c>
    </row>
    <row r="11" spans="1:20">
      <c r="A11">
        <v>1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K11" t="s">
        <v>128</v>
      </c>
      <c r="L11" t="s">
        <v>129</v>
      </c>
      <c r="M11">
        <v>2467816</v>
      </c>
      <c r="N11">
        <v>0.85</v>
      </c>
      <c r="O11">
        <f t="shared" si="0"/>
        <v>0.85</v>
      </c>
      <c r="Q11" t="s">
        <v>128</v>
      </c>
      <c r="R11" t="s">
        <v>139</v>
      </c>
      <c r="S11">
        <v>2101329</v>
      </c>
      <c r="T11">
        <v>0.52700000000000002</v>
      </c>
    </row>
    <row r="12" spans="1:20">
      <c r="A12">
        <v>4</v>
      </c>
      <c r="B12" t="s">
        <v>42</v>
      </c>
      <c r="C12" t="s">
        <v>43</v>
      </c>
      <c r="D12" t="s">
        <v>44</v>
      </c>
      <c r="E12" t="s">
        <v>45</v>
      </c>
      <c r="K12" t="s">
        <v>130</v>
      </c>
      <c r="L12" t="s">
        <v>131</v>
      </c>
      <c r="M12">
        <v>2432719</v>
      </c>
      <c r="N12">
        <v>0.17080000000000001</v>
      </c>
      <c r="O12">
        <f t="shared" si="0"/>
        <v>0.68320000000000003</v>
      </c>
    </row>
    <row r="13" spans="1:20">
      <c r="A13">
        <v>1</v>
      </c>
      <c r="B13" t="s">
        <v>46</v>
      </c>
      <c r="C13" t="s">
        <v>47</v>
      </c>
      <c r="D13" t="s">
        <v>47</v>
      </c>
      <c r="E13" t="s">
        <v>48</v>
      </c>
      <c r="F13" t="s">
        <v>49</v>
      </c>
      <c r="G13" t="s">
        <v>50</v>
      </c>
      <c r="H13" t="s">
        <v>47</v>
      </c>
      <c r="I13">
        <v>1462950</v>
      </c>
      <c r="J13" t="s">
        <v>51</v>
      </c>
    </row>
    <row r="14" spans="1:20">
      <c r="A14">
        <v>1</v>
      </c>
      <c r="B14" t="s">
        <v>52</v>
      </c>
      <c r="C14" t="s">
        <v>47</v>
      </c>
      <c r="D14" t="s">
        <v>47</v>
      </c>
      <c r="E14" t="s">
        <v>53</v>
      </c>
      <c r="F14" t="s">
        <v>49</v>
      </c>
      <c r="G14" t="s">
        <v>50</v>
      </c>
      <c r="H14" t="s">
        <v>47</v>
      </c>
      <c r="I14">
        <v>1462950</v>
      </c>
      <c r="J14" t="s">
        <v>51</v>
      </c>
    </row>
    <row r="15" spans="1:20">
      <c r="A15">
        <v>1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50</v>
      </c>
      <c r="H15" t="s">
        <v>55</v>
      </c>
      <c r="I15">
        <v>1462952</v>
      </c>
      <c r="J15" t="s">
        <v>58</v>
      </c>
      <c r="N15">
        <v>0.2</v>
      </c>
      <c r="O15">
        <f t="shared" si="0"/>
        <v>0.2</v>
      </c>
    </row>
    <row r="16" spans="1:20">
      <c r="A16">
        <v>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</row>
    <row r="17" spans="1:20">
      <c r="A17">
        <v>2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K17" t="s">
        <v>124</v>
      </c>
      <c r="L17" t="s">
        <v>125</v>
      </c>
      <c r="M17">
        <v>1685382</v>
      </c>
      <c r="N17">
        <v>1.35</v>
      </c>
      <c r="O17">
        <f t="shared" si="0"/>
        <v>2.7</v>
      </c>
    </row>
    <row r="18" spans="1:20">
      <c r="A18">
        <v>1</v>
      </c>
      <c r="B18" t="s">
        <v>69</v>
      </c>
      <c r="C18" t="s">
        <v>69</v>
      </c>
      <c r="D18" t="s">
        <v>66</v>
      </c>
      <c r="E18" t="s">
        <v>70</v>
      </c>
      <c r="F18" t="s">
        <v>71</v>
      </c>
      <c r="K18" t="s">
        <v>124</v>
      </c>
      <c r="L18" t="s">
        <v>132</v>
      </c>
      <c r="M18">
        <v>1468889</v>
      </c>
      <c r="N18">
        <v>1.75</v>
      </c>
      <c r="O18">
        <f t="shared" si="0"/>
        <v>1.75</v>
      </c>
    </row>
    <row r="19" spans="1:20">
      <c r="A19">
        <v>1</v>
      </c>
      <c r="B19" t="s">
        <v>72</v>
      </c>
      <c r="C19" t="s">
        <v>72</v>
      </c>
      <c r="D19" t="s">
        <v>73</v>
      </c>
      <c r="E19" t="s">
        <v>74</v>
      </c>
      <c r="K19" t="s">
        <v>119</v>
      </c>
      <c r="L19" t="s">
        <v>120</v>
      </c>
      <c r="M19">
        <v>2361992</v>
      </c>
      <c r="N19">
        <v>0.52</v>
      </c>
      <c r="O19">
        <f t="shared" si="0"/>
        <v>0.52</v>
      </c>
    </row>
    <row r="20" spans="1:20">
      <c r="A20">
        <v>1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K20" t="s">
        <v>119</v>
      </c>
      <c r="L20" t="s">
        <v>133</v>
      </c>
      <c r="M20">
        <v>1698948</v>
      </c>
      <c r="N20">
        <v>1.02</v>
      </c>
      <c r="O20">
        <f t="shared" si="0"/>
        <v>1.02</v>
      </c>
      <c r="Q20" t="s">
        <v>119</v>
      </c>
      <c r="R20" t="s">
        <v>144</v>
      </c>
      <c r="S20">
        <v>1698946</v>
      </c>
      <c r="T20">
        <v>0.59099999999999997</v>
      </c>
    </row>
    <row r="21" spans="1:20">
      <c r="A21">
        <v>1</v>
      </c>
      <c r="B21" t="s">
        <v>80</v>
      </c>
      <c r="C21" t="s">
        <v>80</v>
      </c>
      <c r="D21" t="s">
        <v>73</v>
      </c>
      <c r="E21" t="s">
        <v>81</v>
      </c>
      <c r="F21" t="s">
        <v>82</v>
      </c>
      <c r="K21" t="s">
        <v>119</v>
      </c>
      <c r="L21" t="s">
        <v>134</v>
      </c>
      <c r="M21">
        <v>1834857</v>
      </c>
      <c r="N21">
        <v>0.496</v>
      </c>
      <c r="O21">
        <f t="shared" si="0"/>
        <v>0.496</v>
      </c>
    </row>
    <row r="22" spans="1:20">
      <c r="A22">
        <v>1</v>
      </c>
      <c r="B22" t="s">
        <v>83</v>
      </c>
      <c r="C22" t="s">
        <v>60</v>
      </c>
      <c r="D22" t="s">
        <v>61</v>
      </c>
      <c r="E22" t="s">
        <v>84</v>
      </c>
      <c r="F22" t="s">
        <v>63</v>
      </c>
    </row>
    <row r="23" spans="1:20">
      <c r="A23">
        <v>1</v>
      </c>
      <c r="B23" t="s">
        <v>85</v>
      </c>
      <c r="C23" t="s">
        <v>85</v>
      </c>
      <c r="D23" t="s">
        <v>86</v>
      </c>
      <c r="E23" t="s">
        <v>87</v>
      </c>
      <c r="K23" t="s">
        <v>119</v>
      </c>
      <c r="L23" t="s">
        <v>141</v>
      </c>
      <c r="M23">
        <v>2097772</v>
      </c>
      <c r="N23">
        <v>3.69</v>
      </c>
      <c r="O23">
        <f t="shared" si="0"/>
        <v>3.69</v>
      </c>
    </row>
    <row r="24" spans="1:20">
      <c r="A24">
        <v>1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50</v>
      </c>
      <c r="H24" t="s">
        <v>90</v>
      </c>
      <c r="I24">
        <v>1462926</v>
      </c>
      <c r="J24" t="s">
        <v>93</v>
      </c>
    </row>
    <row r="25" spans="1:20">
      <c r="A25">
        <v>1</v>
      </c>
      <c r="B25" t="s">
        <v>94</v>
      </c>
      <c r="C25" t="s">
        <v>95</v>
      </c>
      <c r="D25" t="s">
        <v>95</v>
      </c>
      <c r="E25" t="s">
        <v>96</v>
      </c>
      <c r="F25" t="s">
        <v>97</v>
      </c>
      <c r="G25" t="s">
        <v>50</v>
      </c>
      <c r="H25" t="s">
        <v>95</v>
      </c>
      <c r="I25">
        <v>1462922</v>
      </c>
      <c r="J25" t="s">
        <v>98</v>
      </c>
    </row>
    <row r="26" spans="1:20">
      <c r="A26">
        <v>1</v>
      </c>
      <c r="B26" t="s">
        <v>99</v>
      </c>
      <c r="C26" t="s">
        <v>99</v>
      </c>
      <c r="D26" t="s">
        <v>73</v>
      </c>
      <c r="E26" t="s">
        <v>100</v>
      </c>
      <c r="K26" t="s">
        <v>119</v>
      </c>
      <c r="L26" t="s">
        <v>121</v>
      </c>
      <c r="M26">
        <v>1840937</v>
      </c>
      <c r="N26">
        <v>0.35299999999999998</v>
      </c>
      <c r="O26">
        <f t="shared" si="0"/>
        <v>0.35299999999999998</v>
      </c>
    </row>
    <row r="27" spans="1:20">
      <c r="A27">
        <v>1</v>
      </c>
      <c r="B27" t="s">
        <v>101</v>
      </c>
      <c r="C27" t="s">
        <v>102</v>
      </c>
      <c r="D27" t="s">
        <v>103</v>
      </c>
      <c r="E27" t="s">
        <v>104</v>
      </c>
      <c r="F27" t="s">
        <v>105</v>
      </c>
      <c r="O27">
        <f t="shared" si="0"/>
        <v>0</v>
      </c>
    </row>
    <row r="28" spans="1:20">
      <c r="A28">
        <v>1</v>
      </c>
      <c r="B28" t="s">
        <v>106</v>
      </c>
      <c r="C28" t="s">
        <v>60</v>
      </c>
      <c r="D28" t="s">
        <v>61</v>
      </c>
      <c r="E28" t="s">
        <v>107</v>
      </c>
      <c r="F28" t="s">
        <v>63</v>
      </c>
    </row>
    <row r="29" spans="1:20">
      <c r="A29">
        <v>1</v>
      </c>
      <c r="B29" t="s">
        <v>108</v>
      </c>
      <c r="C29" t="s">
        <v>108</v>
      </c>
      <c r="D29" t="s">
        <v>109</v>
      </c>
      <c r="E29" t="s">
        <v>110</v>
      </c>
      <c r="F29" t="s">
        <v>111</v>
      </c>
      <c r="K29" t="s">
        <v>136</v>
      </c>
      <c r="L29" t="s">
        <v>138</v>
      </c>
      <c r="M29">
        <v>2112373</v>
      </c>
      <c r="N29">
        <v>0.56599999999999995</v>
      </c>
      <c r="O29">
        <f t="shared" si="0"/>
        <v>0.56599999999999995</v>
      </c>
    </row>
    <row r="33" spans="1:15">
      <c r="A33">
        <v>1</v>
      </c>
      <c r="B33" t="s">
        <v>135</v>
      </c>
      <c r="N33">
        <f>75/20</f>
        <v>3.75</v>
      </c>
      <c r="O33">
        <f t="shared" ref="O33:O34" si="1">A33*N33</f>
        <v>3.75</v>
      </c>
    </row>
    <row r="34" spans="1:15">
      <c r="A34">
        <v>4</v>
      </c>
      <c r="B34" t="s">
        <v>101</v>
      </c>
      <c r="K34" t="s">
        <v>136</v>
      </c>
      <c r="L34" t="s">
        <v>137</v>
      </c>
      <c r="M34">
        <v>2362677</v>
      </c>
      <c r="N34">
        <v>3.75</v>
      </c>
      <c r="O34">
        <f t="shared" si="1"/>
        <v>15</v>
      </c>
    </row>
    <row r="37" spans="1:15">
      <c r="O37">
        <f>SUM(O2:O34)</f>
        <v>33.910200000000003</v>
      </c>
    </row>
    <row r="38" spans="1:15">
      <c r="O38">
        <f>O37/0.92</f>
        <v>36.85891304347826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StandaloneAnemometer_RevA_BOM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2016-04-19T19:54:49Z</dcterms:created>
  <dcterms:modified xsi:type="dcterms:W3CDTF">2016-05-02T17:56:56Z</dcterms:modified>
</cp:coreProperties>
</file>