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Beton\excel\"/>
    </mc:Choice>
  </mc:AlternateContent>
  <xr:revisionPtr revIDLastSave="0" documentId="13_ncr:1_{D67BA4A6-7856-4193-BFEB-414108C065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5" i="1"/>
  <c r="G10" i="1"/>
  <c r="G11" i="1"/>
  <c r="G12" i="1"/>
  <c r="G13" i="1"/>
  <c r="G6" i="1"/>
  <c r="G7" i="1"/>
  <c r="G8" i="1"/>
  <c r="G9" i="1"/>
  <c r="G5" i="1"/>
  <c r="E10" i="1"/>
  <c r="F13" i="1"/>
  <c r="H13" i="1" s="1"/>
  <c r="F12" i="1"/>
  <c r="H12" i="1" s="1"/>
  <c r="F11" i="1"/>
  <c r="H11" i="1"/>
  <c r="F10" i="1"/>
  <c r="F7" i="1"/>
  <c r="H7" i="1" s="1"/>
  <c r="F8" i="1"/>
  <c r="H8" i="1" s="1"/>
  <c r="F5" i="1"/>
  <c r="H5" i="1" s="1"/>
  <c r="F6" i="1"/>
  <c r="H6" i="1" s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D28" i="1"/>
  <c r="H9" i="1"/>
  <c r="J7" i="1" l="1"/>
  <c r="H28" i="1"/>
  <c r="J19" i="1" s="1"/>
  <c r="G28" i="1"/>
  <c r="H10" i="1"/>
  <c r="J10" i="1" s="1"/>
  <c r="J13" i="1"/>
  <c r="J12" i="1"/>
  <c r="J11" i="1"/>
  <c r="J9" i="1"/>
  <c r="J8" i="1"/>
  <c r="J6" i="1"/>
  <c r="J5" i="1"/>
</calcChain>
</file>

<file path=xl/sharedStrings.xml><?xml version="1.0" encoding="utf-8"?>
<sst xmlns="http://schemas.openxmlformats.org/spreadsheetml/2006/main" count="18" uniqueCount="17">
  <si>
    <t>Panel</t>
  </si>
  <si>
    <t>Area (m^2)</t>
  </si>
  <si>
    <t>Live Load (Kg)</t>
  </si>
  <si>
    <t>Total Seismic Load</t>
  </si>
  <si>
    <t>Dead Load (Kg/m^2)</t>
  </si>
  <si>
    <t>Total Dead Load (Kg)</t>
  </si>
  <si>
    <t>Total Live Load (Kg)</t>
  </si>
  <si>
    <t>Y COM Total</t>
  </si>
  <si>
    <t>X COM Total</t>
  </si>
  <si>
    <t>Panel COM X (m)</t>
  </si>
  <si>
    <t>Panel COM Y (m)</t>
  </si>
  <si>
    <t>Moment (X*Load)</t>
  </si>
  <si>
    <t>Moment (Y*Load)</t>
  </si>
  <si>
    <t>Sum</t>
  </si>
  <si>
    <t>Total Seismic Load (Kg)</t>
  </si>
  <si>
    <t>Walls (Kg)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</si>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</sst>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4" borderId="5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5" xfId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29"/>
  <sheetViews>
    <sheetView tabSelected="1" workbookViewId="0">
      <selection activeCell="O5" sqref="O5"/>
    </sheetView>
  </sheetViews>
  <sheetFormatPr defaultRowHeight="15" x14ac:dyDescent="0.25"/>
  <cols>
    <col min="1" max="2" width="9.140625" style="1"/>
    <col min="3" max="3" width="6" style="1" customWidth="1"/>
    <col min="4" max="4" width="11.85546875" style="1" customWidth="1"/>
    <col min="5" max="5" width="8.5703125" style="1" customWidth="1"/>
    <col min="6" max="6" width="10.85546875" style="1" customWidth="1"/>
    <col min="7" max="7" width="13.85546875" style="1" customWidth="1"/>
    <col min="8" max="8" width="11" style="1" customWidth="1"/>
    <col min="9" max="9" width="10.85546875" style="1" customWidth="1"/>
    <col min="10" max="10" width="10.7109375" style="1" customWidth="1"/>
    <col min="11" max="11" width="21" style="1" customWidth="1"/>
    <col min="12" max="12" width="18.42578125" style="1" customWidth="1"/>
    <col min="13" max="13" width="20.28515625" style="1" customWidth="1"/>
    <col min="14" max="15" width="20.140625" style="1" customWidth="1"/>
    <col min="16" max="16" width="12.5703125" style="1" customWidth="1"/>
    <col min="17" max="17" width="12.28515625" style="1" customWidth="1"/>
    <col min="18" max="16384" width="9.140625" style="1"/>
  </cols>
  <sheetData>
    <row r="4" spans="3:14" ht="18" customHeight="1" x14ac:dyDescent="0.25">
      <c r="C4" s="3" t="s">
        <v>0</v>
      </c>
      <c r="D4" s="3" t="s">
        <v>1</v>
      </c>
      <c r="E4" s="3" t="s">
        <v>4</v>
      </c>
      <c r="F4" s="3" t="s">
        <v>15</v>
      </c>
      <c r="G4" s="3" t="s">
        <v>2</v>
      </c>
      <c r="H4" s="3" t="s">
        <v>5</v>
      </c>
      <c r="I4" s="3" t="s">
        <v>6</v>
      </c>
      <c r="J4" s="3" t="s">
        <v>14</v>
      </c>
    </row>
    <row r="5" spans="3:14" x14ac:dyDescent="0.25">
      <c r="C5" s="4">
        <v>1</v>
      </c>
      <c r="D5" s="2">
        <v>27.5</v>
      </c>
      <c r="E5" s="2">
        <v>570</v>
      </c>
      <c r="F5" s="2">
        <f>4.5*266*1.1+5*174*1.1</f>
        <v>2273.7000000000003</v>
      </c>
      <c r="G5" s="2">
        <f>150*D5</f>
        <v>4125</v>
      </c>
      <c r="H5" s="2">
        <f t="shared" ref="H5:H13" si="0">E5*D5+F5</f>
        <v>17948.7</v>
      </c>
      <c r="I5" s="2">
        <f>SUM(G5:G13)</f>
        <v>47900</v>
      </c>
      <c r="J5" s="2">
        <f>H5+0.2*I5</f>
        <v>27528.7</v>
      </c>
    </row>
    <row r="6" spans="3:14" x14ac:dyDescent="0.25">
      <c r="C6" s="4">
        <v>2</v>
      </c>
      <c r="D6" s="2">
        <v>27.5</v>
      </c>
      <c r="E6" s="2">
        <v>570</v>
      </c>
      <c r="F6" s="2">
        <f>4.5*174*1.1</f>
        <v>861.30000000000007</v>
      </c>
      <c r="G6" s="2">
        <f t="shared" ref="G6:G9" si="1">150*D6</f>
        <v>4125</v>
      </c>
      <c r="H6" s="2">
        <f t="shared" si="0"/>
        <v>16536.3</v>
      </c>
      <c r="I6" s="2">
        <v>47900</v>
      </c>
      <c r="J6" s="2">
        <f t="shared" ref="J6:J13" si="2">H6+0.2*I6</f>
        <v>26116.3</v>
      </c>
    </row>
    <row r="7" spans="3:14" x14ac:dyDescent="0.25">
      <c r="C7" s="4">
        <v>3</v>
      </c>
      <c r="D7" s="2">
        <v>22</v>
      </c>
      <c r="E7" s="2">
        <v>570</v>
      </c>
      <c r="F7" s="2">
        <f>3.5*266*1.1+5*174*1.1</f>
        <v>1981.1000000000004</v>
      </c>
      <c r="G7" s="2">
        <f t="shared" si="1"/>
        <v>3300</v>
      </c>
      <c r="H7" s="2">
        <f t="shared" si="0"/>
        <v>14521.1</v>
      </c>
      <c r="I7" s="2">
        <v>47900</v>
      </c>
      <c r="J7" s="2">
        <f t="shared" si="2"/>
        <v>24101.1</v>
      </c>
    </row>
    <row r="8" spans="3:14" x14ac:dyDescent="0.25">
      <c r="C8" s="4">
        <v>4</v>
      </c>
      <c r="D8" s="2">
        <v>30</v>
      </c>
      <c r="E8" s="2">
        <v>570</v>
      </c>
      <c r="F8" s="2">
        <f>5.5*1.1*174</f>
        <v>1052.7</v>
      </c>
      <c r="G8" s="2">
        <f t="shared" si="1"/>
        <v>4500</v>
      </c>
      <c r="H8" s="2">
        <f t="shared" si="0"/>
        <v>18152.7</v>
      </c>
      <c r="I8" s="2">
        <v>47900</v>
      </c>
      <c r="J8" s="2">
        <f t="shared" si="2"/>
        <v>27732.7</v>
      </c>
    </row>
    <row r="9" spans="3:14" x14ac:dyDescent="0.25">
      <c r="C9" s="4">
        <v>5</v>
      </c>
      <c r="D9" s="2">
        <v>30</v>
      </c>
      <c r="E9" s="2">
        <v>570</v>
      </c>
      <c r="F9" s="2">
        <v>0</v>
      </c>
      <c r="G9" s="2">
        <f t="shared" si="1"/>
        <v>4500</v>
      </c>
      <c r="H9" s="2">
        <f t="shared" si="0"/>
        <v>17100</v>
      </c>
      <c r="I9" s="2">
        <v>47900</v>
      </c>
      <c r="J9" s="2">
        <f t="shared" si="2"/>
        <v>26680</v>
      </c>
    </row>
    <row r="10" spans="3:14" x14ac:dyDescent="0.25">
      <c r="C10" s="4">
        <v>6</v>
      </c>
      <c r="D10" s="2">
        <v>24</v>
      </c>
      <c r="E10" s="2">
        <f>652+750+711</f>
        <v>2113</v>
      </c>
      <c r="F10" s="2">
        <f>3.5*289*3.5*2+3.5*1.1*266*2</f>
        <v>9128.7000000000007</v>
      </c>
      <c r="G10" s="2">
        <f>(650*D10)+200</f>
        <v>15800</v>
      </c>
      <c r="H10" s="2">
        <f t="shared" si="0"/>
        <v>59840.7</v>
      </c>
      <c r="I10" s="2">
        <v>47900</v>
      </c>
      <c r="J10" s="2">
        <f t="shared" si="2"/>
        <v>69420.7</v>
      </c>
      <c r="L10" s="8" t="s">
        <v>16</v>
      </c>
      <c r="M10" s="8"/>
      <c r="N10" s="8"/>
    </row>
    <row r="11" spans="3:14" x14ac:dyDescent="0.25">
      <c r="C11" s="4">
        <v>7</v>
      </c>
      <c r="D11" s="2">
        <v>27.5</v>
      </c>
      <c r="E11" s="2">
        <v>570</v>
      </c>
      <c r="F11" s="2">
        <f>5*1.1*174+4.5*1.1*269</f>
        <v>2288.5500000000002</v>
      </c>
      <c r="G11" s="2">
        <f>150*D11</f>
        <v>4125</v>
      </c>
      <c r="H11" s="2">
        <f t="shared" si="0"/>
        <v>17963.55</v>
      </c>
      <c r="I11" s="2">
        <v>47900</v>
      </c>
      <c r="J11" s="2">
        <f t="shared" si="2"/>
        <v>27543.55</v>
      </c>
      <c r="L11" s="8"/>
      <c r="M11" s="8"/>
      <c r="N11" s="8"/>
    </row>
    <row r="12" spans="3:14" x14ac:dyDescent="0.25">
      <c r="C12" s="4">
        <v>8</v>
      </c>
      <c r="D12" s="2">
        <v>27.5</v>
      </c>
      <c r="E12" s="2">
        <v>570</v>
      </c>
      <c r="F12" s="2">
        <f>4.5*1.1*269</f>
        <v>1331.55</v>
      </c>
      <c r="G12" s="2">
        <f t="shared" ref="G12:G13" si="3">150*D12</f>
        <v>4125</v>
      </c>
      <c r="H12" s="2">
        <f t="shared" si="0"/>
        <v>17006.55</v>
      </c>
      <c r="I12" s="2">
        <v>47900</v>
      </c>
      <c r="J12" s="2">
        <f t="shared" si="2"/>
        <v>26586.55</v>
      </c>
      <c r="L12" s="8"/>
      <c r="M12" s="8"/>
      <c r="N12" s="8"/>
    </row>
    <row r="13" spans="3:14" x14ac:dyDescent="0.25">
      <c r="C13" s="4">
        <v>9</v>
      </c>
      <c r="D13" s="2">
        <v>22</v>
      </c>
      <c r="E13" s="2">
        <v>570</v>
      </c>
      <c r="F13" s="2">
        <f>3.5*1.1*269</f>
        <v>1035.6500000000001</v>
      </c>
      <c r="G13" s="2">
        <f t="shared" si="3"/>
        <v>3300</v>
      </c>
      <c r="H13" s="2">
        <f t="shared" si="0"/>
        <v>13575.65</v>
      </c>
      <c r="I13" s="2">
        <v>47900</v>
      </c>
      <c r="J13" s="2">
        <f t="shared" si="2"/>
        <v>23155.65</v>
      </c>
      <c r="L13" s="8"/>
      <c r="M13" s="8"/>
      <c r="N13" s="8"/>
    </row>
    <row r="14" spans="3:14" x14ac:dyDescent="0.25">
      <c r="C14"/>
      <c r="D14"/>
      <c r="E14"/>
      <c r="F14"/>
      <c r="G14"/>
      <c r="H14"/>
      <c r="I14"/>
      <c r="J14"/>
      <c r="K14"/>
      <c r="L14" s="8"/>
      <c r="M14" s="8"/>
      <c r="N14" s="8"/>
    </row>
    <row r="18" spans="3:10" x14ac:dyDescent="0.25">
      <c r="C18" s="3" t="s">
        <v>0</v>
      </c>
      <c r="D18" s="3" t="s">
        <v>3</v>
      </c>
      <c r="E18" s="3" t="s">
        <v>9</v>
      </c>
      <c r="F18" s="3" t="s">
        <v>10</v>
      </c>
      <c r="G18" s="3" t="s">
        <v>11</v>
      </c>
      <c r="H18" s="3" t="s">
        <v>12</v>
      </c>
      <c r="I18" s="3" t="s">
        <v>8</v>
      </c>
      <c r="J18" s="3" t="s">
        <v>7</v>
      </c>
    </row>
    <row r="19" spans="3:10" x14ac:dyDescent="0.25">
      <c r="C19" s="4">
        <v>1</v>
      </c>
      <c r="D19" s="2">
        <v>27528.7</v>
      </c>
      <c r="E19" s="2">
        <v>2.75</v>
      </c>
      <c r="F19" s="2">
        <v>11.5</v>
      </c>
      <c r="G19" s="2">
        <f>D19*E19</f>
        <v>75703.925000000003</v>
      </c>
      <c r="H19" s="2">
        <f>F19*D19</f>
        <v>316580.05</v>
      </c>
      <c r="I19" s="5">
        <f>G28/D28</f>
        <v>8.4905079155613681</v>
      </c>
      <c r="J19" s="5">
        <f>H28/D28</f>
        <v>6.1018730372464836</v>
      </c>
    </row>
    <row r="20" spans="3:10" x14ac:dyDescent="0.25">
      <c r="C20" s="4">
        <v>2</v>
      </c>
      <c r="D20" s="2">
        <v>26116.3</v>
      </c>
      <c r="E20" s="2">
        <v>2.75</v>
      </c>
      <c r="F20" s="2">
        <v>6.5</v>
      </c>
      <c r="G20" s="2">
        <f t="shared" ref="G20:G27" si="4">D20*E20</f>
        <v>71819.824999999997</v>
      </c>
      <c r="H20" s="2">
        <f t="shared" ref="H20:H27" si="5">F20*D20</f>
        <v>169755.94999999998</v>
      </c>
      <c r="I20" s="6"/>
      <c r="J20" s="6"/>
    </row>
    <row r="21" spans="3:10" x14ac:dyDescent="0.25">
      <c r="C21" s="4">
        <v>3</v>
      </c>
      <c r="D21" s="2">
        <v>24101.1</v>
      </c>
      <c r="E21" s="2">
        <v>2.75</v>
      </c>
      <c r="F21" s="2">
        <v>2</v>
      </c>
      <c r="G21" s="2">
        <f t="shared" si="4"/>
        <v>66278.024999999994</v>
      </c>
      <c r="H21" s="2">
        <f t="shared" si="5"/>
        <v>48202.2</v>
      </c>
      <c r="I21" s="6"/>
      <c r="J21" s="6"/>
    </row>
    <row r="22" spans="3:10" x14ac:dyDescent="0.25">
      <c r="C22" s="4">
        <v>4</v>
      </c>
      <c r="D22" s="2">
        <v>27732.7</v>
      </c>
      <c r="E22" s="2">
        <v>8.5</v>
      </c>
      <c r="F22" s="2">
        <v>11.5</v>
      </c>
      <c r="G22" s="2">
        <f t="shared" si="4"/>
        <v>235727.95</v>
      </c>
      <c r="H22" s="2">
        <f t="shared" si="5"/>
        <v>318926.05</v>
      </c>
      <c r="I22" s="6"/>
      <c r="J22" s="6"/>
    </row>
    <row r="23" spans="3:10" x14ac:dyDescent="0.25">
      <c r="C23" s="4">
        <v>5</v>
      </c>
      <c r="D23" s="2">
        <v>26680</v>
      </c>
      <c r="E23" s="2">
        <v>8.5</v>
      </c>
      <c r="F23" s="2">
        <v>6.5</v>
      </c>
      <c r="G23" s="2">
        <f t="shared" si="4"/>
        <v>226780</v>
      </c>
      <c r="H23" s="2">
        <f t="shared" si="5"/>
        <v>173420</v>
      </c>
      <c r="I23" s="6"/>
      <c r="J23" s="6"/>
    </row>
    <row r="24" spans="3:10" x14ac:dyDescent="0.25">
      <c r="C24" s="4">
        <v>6</v>
      </c>
      <c r="D24" s="2">
        <v>69420.7</v>
      </c>
      <c r="E24" s="2">
        <v>8.5</v>
      </c>
      <c r="F24" s="2">
        <v>2</v>
      </c>
      <c r="G24" s="2">
        <f t="shared" si="4"/>
        <v>590075.94999999995</v>
      </c>
      <c r="H24" s="2">
        <f t="shared" si="5"/>
        <v>138841.4</v>
      </c>
      <c r="I24" s="6"/>
      <c r="J24" s="6"/>
    </row>
    <row r="25" spans="3:10" x14ac:dyDescent="0.25">
      <c r="C25" s="4">
        <v>7</v>
      </c>
      <c r="D25" s="2">
        <v>27543.55</v>
      </c>
      <c r="E25" s="2">
        <v>14.25</v>
      </c>
      <c r="F25" s="2">
        <v>11.5</v>
      </c>
      <c r="G25" s="2">
        <f t="shared" si="4"/>
        <v>392495.58749999997</v>
      </c>
      <c r="H25" s="2">
        <f t="shared" si="5"/>
        <v>316750.82500000001</v>
      </c>
      <c r="I25" s="6"/>
      <c r="J25" s="6"/>
    </row>
    <row r="26" spans="3:10" x14ac:dyDescent="0.25">
      <c r="C26" s="4">
        <v>8</v>
      </c>
      <c r="D26" s="2">
        <v>26586.55</v>
      </c>
      <c r="E26" s="2">
        <v>14.25</v>
      </c>
      <c r="F26" s="2">
        <v>6.5</v>
      </c>
      <c r="G26" s="2">
        <f t="shared" si="4"/>
        <v>378858.33749999997</v>
      </c>
      <c r="H26" s="2">
        <f t="shared" si="5"/>
        <v>172812.57499999998</v>
      </c>
      <c r="I26" s="6"/>
      <c r="J26" s="6"/>
    </row>
    <row r="27" spans="3:10" x14ac:dyDescent="0.25">
      <c r="C27" s="4">
        <v>9</v>
      </c>
      <c r="D27" s="2">
        <v>23155.65</v>
      </c>
      <c r="E27" s="2">
        <v>14.25</v>
      </c>
      <c r="F27" s="2">
        <v>2</v>
      </c>
      <c r="G27" s="2">
        <f t="shared" si="4"/>
        <v>329968.01250000001</v>
      </c>
      <c r="H27" s="2">
        <f t="shared" si="5"/>
        <v>46311.3</v>
      </c>
      <c r="I27" s="6"/>
      <c r="J27" s="6"/>
    </row>
    <row r="28" spans="3:10" x14ac:dyDescent="0.25">
      <c r="C28" s="4" t="s">
        <v>13</v>
      </c>
      <c r="D28" s="2">
        <f>SUM(D19:D27)</f>
        <v>278865.25</v>
      </c>
      <c r="E28" s="2"/>
      <c r="F28" s="2"/>
      <c r="G28" s="2">
        <f>SUM(G19:G27)</f>
        <v>2367707.6124999998</v>
      </c>
      <c r="H28" s="2">
        <f>SUM(H19:H27)</f>
        <v>1701600.3499999999</v>
      </c>
      <c r="I28" s="7"/>
      <c r="J28" s="7"/>
    </row>
    <row r="29" spans="3:10" x14ac:dyDescent="0.25">
      <c r="I29"/>
      <c r="J29"/>
    </row>
  </sheetData>
  <mergeCells count="3">
    <mergeCell ref="J19:J28"/>
    <mergeCell ref="I19:I28"/>
    <mergeCell ref="L10:N14"/>
  </mergeCells>
  <pageMargins left="0.7" right="0.7" top="0.75" bottom="0.75" header="0.3" footer="0.3"/>
  <ignoredErrors>
    <ignoredError sqref="G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BRZ</dc:creator>
  <cp:lastModifiedBy>Mohammad BRZ</cp:lastModifiedBy>
  <dcterms:created xsi:type="dcterms:W3CDTF">2015-06-05T18:17:20Z</dcterms:created>
  <dcterms:modified xsi:type="dcterms:W3CDTF">2021-11-24T06:43:09Z</dcterms:modified>
</cp:coreProperties>
</file>