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34AD1905-F885-4702-A8FC-F1A5461158E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B9" i="1"/>
  <c r="L2" i="1" s="1"/>
  <c r="R2" i="1"/>
  <c r="R4" i="1" s="1"/>
  <c r="P2" i="1"/>
  <c r="N2" i="1" l="1"/>
  <c r="M4" i="1"/>
  <c r="N4" i="1"/>
  <c r="M2" i="1"/>
  <c r="O2" i="1" l="1"/>
  <c r="Q2" i="1" s="1"/>
  <c r="S2" i="1" s="1"/>
  <c r="S4" i="1" s="1"/>
</calcChain>
</file>

<file path=xl/sharedStrings.xml><?xml version="1.0" encoding="utf-8"?>
<sst xmlns="http://schemas.openxmlformats.org/spreadsheetml/2006/main" count="26" uniqueCount="26">
  <si>
    <t>ex</t>
  </si>
  <si>
    <t>ey</t>
  </si>
  <si>
    <t>ex/Lx&gt;ey/Ly</t>
  </si>
  <si>
    <t>ex/Lx&lt;ey/Ly</t>
  </si>
  <si>
    <t>eoy,x</t>
  </si>
  <si>
    <t>gama</t>
  </si>
  <si>
    <t>M</t>
  </si>
  <si>
    <t>f'c (Mpa)</t>
  </si>
  <si>
    <t>fy (Mpa)</t>
  </si>
  <si>
    <t>Cover (cm)</t>
  </si>
  <si>
    <t>b (cm)</t>
  </si>
  <si>
    <t>h (cm)</t>
  </si>
  <si>
    <t>Pu (KN)</t>
  </si>
  <si>
    <t>My (KN.m)</t>
  </si>
  <si>
    <t>Lx (cm)</t>
  </si>
  <si>
    <t>Ly (cm)</t>
  </si>
  <si>
    <t>h (m)</t>
  </si>
  <si>
    <t>Mx (KN.m)</t>
  </si>
  <si>
    <t>P/bh (Mpa)</t>
  </si>
  <si>
    <t>P/bh (ksi)</t>
  </si>
  <si>
    <t>M/bh^2 (ksi)</t>
  </si>
  <si>
    <t>M/bh^2 (Mpa)</t>
  </si>
  <si>
    <t>alpha</t>
  </si>
  <si>
    <t>Pu/fc*Ag</t>
  </si>
  <si>
    <t>eox (m)</t>
  </si>
  <si>
    <t>eoy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</si>
</sst>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zoomScale="115" zoomScaleNormal="115" workbookViewId="0">
      <selection activeCell="H9" sqref="H9"/>
    </sheetView>
  </sheetViews>
  <sheetFormatPr defaultRowHeight="15" x14ac:dyDescent="0.25"/>
  <cols>
    <col min="1" max="1" width="15" customWidth="1"/>
    <col min="2" max="2" width="17.85546875" customWidth="1"/>
    <col min="13" max="13" width="12" customWidth="1"/>
    <col min="14" max="14" width="11.85546875" customWidth="1"/>
    <col min="18" max="18" width="13.28515625" customWidth="1"/>
    <col min="19" max="19" width="13.140625" customWidth="1"/>
  </cols>
  <sheetData>
    <row r="1" spans="1:19" x14ac:dyDescent="0.25">
      <c r="A1" s="1" t="s">
        <v>7</v>
      </c>
      <c r="B1" s="1" t="s">
        <v>10</v>
      </c>
      <c r="C1" s="1" t="s">
        <v>11</v>
      </c>
      <c r="D1" s="1" t="s">
        <v>12</v>
      </c>
      <c r="E1" s="1" t="s">
        <v>17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0</v>
      </c>
      <c r="K1" s="1" t="s">
        <v>1</v>
      </c>
      <c r="L1" s="1" t="s">
        <v>22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18</v>
      </c>
      <c r="S1" s="1" t="s">
        <v>21</v>
      </c>
    </row>
    <row r="2" spans="1:19" x14ac:dyDescent="0.25">
      <c r="A2" s="2">
        <v>32</v>
      </c>
      <c r="B2" s="2">
        <v>50</v>
      </c>
      <c r="C2" s="2">
        <v>50</v>
      </c>
      <c r="D2" s="2">
        <v>1575.53</v>
      </c>
      <c r="E2" s="2">
        <v>228.12</v>
      </c>
      <c r="F2" s="2">
        <v>346.65</v>
      </c>
      <c r="G2" s="2">
        <v>50</v>
      </c>
      <c r="H2" s="2">
        <v>50</v>
      </c>
      <c r="I2" s="2">
        <v>50</v>
      </c>
      <c r="J2" s="9">
        <f>F2/D2</f>
        <v>0.22002119921550206</v>
      </c>
      <c r="K2" s="9">
        <f>E2/D2</f>
        <v>0.14478937246513873</v>
      </c>
      <c r="L2" s="2">
        <f>(0.5+B9)*((A4+300)/(700))</f>
        <v>0.71685385714285699</v>
      </c>
      <c r="M2" s="2" t="str">
        <f>IF((J2/G2&gt;K2/H2),"Yes","No")</f>
        <v>Yes</v>
      </c>
      <c r="N2" s="2" t="str">
        <f>IF((J2/G2&lt;=K2/H2),"Yes","No")</f>
        <v>No</v>
      </c>
      <c r="O2" s="9">
        <f>IF(M2="Yes",(M4),(N4))</f>
        <v>0.32381401934043053</v>
      </c>
      <c r="P2" s="9">
        <f>(C2-2*A6)/C2</f>
        <v>0.74</v>
      </c>
      <c r="Q2" s="2">
        <f>O2*D2</f>
        <v>510.17870189142849</v>
      </c>
      <c r="R2" s="4">
        <f>(D2*10)/(B2*C2)</f>
        <v>6.3021199999999995</v>
      </c>
      <c r="S2" s="4">
        <f>(Q2*1000)/(B2*C2^2)</f>
        <v>4.0814296151314284</v>
      </c>
    </row>
    <row r="3" spans="1:19" x14ac:dyDescent="0.25">
      <c r="A3" s="5" t="s">
        <v>8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1" t="s">
        <v>24</v>
      </c>
      <c r="N3" s="1" t="s">
        <v>25</v>
      </c>
      <c r="O3" s="3"/>
      <c r="P3" s="3"/>
      <c r="Q3" s="3"/>
      <c r="R3" s="1" t="s">
        <v>19</v>
      </c>
      <c r="S3" s="1" t="s">
        <v>20</v>
      </c>
    </row>
    <row r="4" spans="1:19" x14ac:dyDescent="0.25">
      <c r="A4" s="2">
        <v>420</v>
      </c>
      <c r="B4" s="7"/>
      <c r="C4" s="3"/>
      <c r="D4" s="3"/>
      <c r="E4" s="3"/>
      <c r="F4" s="3"/>
      <c r="G4" s="3"/>
      <c r="H4" s="3"/>
      <c r="I4" s="3"/>
      <c r="J4" s="3"/>
      <c r="K4" s="3"/>
      <c r="L4" s="3"/>
      <c r="M4" s="9">
        <f>J2+(L2*K2*G2/H2)</f>
        <v>0.32381401934043053</v>
      </c>
      <c r="N4" s="9">
        <f>K2+(L2*J2*H2/G2)</f>
        <v>0.30251241777596832</v>
      </c>
      <c r="O4" s="3"/>
      <c r="P4" s="3"/>
      <c r="Q4" s="3"/>
      <c r="R4" s="4">
        <f>R2/6.895</f>
        <v>0.91401305293691082</v>
      </c>
      <c r="S4" s="4">
        <f>S2/6.895</f>
        <v>0.59194048080223771</v>
      </c>
    </row>
    <row r="5" spans="1:19" x14ac:dyDescent="0.25">
      <c r="A5" s="1" t="s">
        <v>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2">
        <v>6.5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8" spans="1:19" x14ac:dyDescent="0.25">
      <c r="B8" s="8" t="s">
        <v>23</v>
      </c>
      <c r="C8" s="8"/>
      <c r="D8" s="8"/>
      <c r="E8" s="8"/>
    </row>
    <row r="9" spans="1:19" x14ac:dyDescent="0.25">
      <c r="B9" s="8">
        <f>D2/(A2*B2*C2/10)</f>
        <v>0.19694124999999998</v>
      </c>
      <c r="C9" s="8"/>
      <c r="D9" s="8"/>
      <c r="E9" s="8"/>
    </row>
    <row r="10" spans="1:19" x14ac:dyDescent="0.25">
      <c r="B10" s="8"/>
      <c r="C10" s="8"/>
      <c r="D10" s="8"/>
      <c r="E10" s="8"/>
    </row>
    <row r="11" spans="1:19" x14ac:dyDescent="0.25">
      <c r="B11" s="8"/>
      <c r="C11" s="8"/>
      <c r="D11" s="8"/>
      <c r="E11" s="8"/>
    </row>
    <row r="12" spans="1:19" x14ac:dyDescent="0.25">
      <c r="B12" s="8"/>
      <c r="C12" s="8"/>
      <c r="D12" s="8"/>
      <c r="E12" s="8"/>
    </row>
    <row r="13" spans="1:19" x14ac:dyDescent="0.25">
      <c r="B13" s="8"/>
      <c r="C13" s="8"/>
      <c r="D13" s="8"/>
      <c r="E13" s="8"/>
    </row>
    <row r="14" spans="1:19" x14ac:dyDescent="0.25">
      <c r="B14" s="8"/>
      <c r="C14" s="8"/>
      <c r="D14" s="8"/>
      <c r="E14" s="8"/>
    </row>
    <row r="15" spans="1:19" x14ac:dyDescent="0.25">
      <c r="B15" s="8"/>
      <c r="C15" s="8"/>
      <c r="D15" s="8"/>
      <c r="E15" s="8"/>
    </row>
    <row r="16" spans="1:19" x14ac:dyDescent="0.25">
      <c r="B16" s="8"/>
      <c r="C16" s="8"/>
      <c r="D16" s="8"/>
      <c r="E16" s="8"/>
    </row>
    <row r="17" spans="2:5" x14ac:dyDescent="0.25">
      <c r="B17" s="8"/>
      <c r="C17" s="8"/>
      <c r="D17" s="8"/>
      <c r="E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2021-12-22T12:06:18Z</dcterms:modified>
</cp:coreProperties>
</file>