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 files\BETON\h5\"/>
    </mc:Choice>
  </mc:AlternateContent>
  <xr:revisionPtr revIDLastSave="0" documentId="13_ncr:1_{3D22DD4A-3B80-409A-B820-6211CEE7CA49}" xr6:coauthVersionLast="47" xr6:coauthVersionMax="47" xr10:uidLastSave="{00000000-0000-0000-0000-000000000000}"/>
  <bookViews>
    <workbookView xWindow="9768" yWindow="2760" windowWidth="12000" windowHeight="7992" activeTab="1" xr2:uid="{00000000-000D-0000-FFFF-FFFF00000000}"/>
  </bookViews>
  <sheets>
    <sheet name="B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L82" i="2"/>
  <c r="J82" i="2"/>
  <c r="D82" i="2"/>
  <c r="C82" i="2"/>
  <c r="K82" i="2" s="1"/>
  <c r="K81" i="2"/>
  <c r="I81" i="2"/>
  <c r="D81" i="2"/>
  <c r="C81" i="2"/>
  <c r="M80" i="2"/>
  <c r="L80" i="2"/>
  <c r="I80" i="2"/>
  <c r="D80" i="2"/>
  <c r="J80" i="2" s="1"/>
  <c r="C80" i="2"/>
  <c r="K75" i="2"/>
  <c r="I75" i="2"/>
  <c r="D75" i="2"/>
  <c r="C75" i="2"/>
  <c r="L74" i="2"/>
  <c r="D74" i="2"/>
  <c r="J74" i="2" s="1"/>
  <c r="C74" i="2"/>
  <c r="K74" i="2" s="1"/>
  <c r="K73" i="2"/>
  <c r="I73" i="2"/>
  <c r="D73" i="2"/>
  <c r="C73" i="2"/>
  <c r="M68" i="2"/>
  <c r="L68" i="2"/>
  <c r="I68" i="2"/>
  <c r="D68" i="2"/>
  <c r="J68" i="2" s="1"/>
  <c r="C68" i="2"/>
  <c r="K68" i="2" s="1"/>
  <c r="K67" i="2"/>
  <c r="I67" i="2"/>
  <c r="D67" i="2"/>
  <c r="C67" i="2"/>
  <c r="L66" i="2"/>
  <c r="D66" i="2"/>
  <c r="J66" i="2" s="1"/>
  <c r="C66" i="2"/>
  <c r="K66" i="2" s="1"/>
  <c r="K61" i="2"/>
  <c r="I61" i="2"/>
  <c r="D61" i="2"/>
  <c r="C61" i="2"/>
  <c r="M60" i="2"/>
  <c r="L60" i="2"/>
  <c r="I60" i="2"/>
  <c r="D60" i="2"/>
  <c r="J60" i="2" s="1"/>
  <c r="C60" i="2"/>
  <c r="K59" i="2"/>
  <c r="I59" i="2"/>
  <c r="D59" i="2"/>
  <c r="C59" i="2"/>
  <c r="E53" i="2"/>
  <c r="D53" i="2"/>
  <c r="K53" i="2" s="1"/>
  <c r="E52" i="2"/>
  <c r="D52" i="2"/>
  <c r="K52" i="2" s="1"/>
  <c r="E51" i="2"/>
  <c r="J51" i="2" s="1"/>
  <c r="D51" i="2"/>
  <c r="L51" i="2" s="1"/>
  <c r="I50" i="2"/>
  <c r="E50" i="2"/>
  <c r="D50" i="2"/>
  <c r="K50" i="2" s="1"/>
  <c r="E49" i="2"/>
  <c r="D49" i="2"/>
  <c r="K49" i="2" s="1"/>
  <c r="E48" i="2"/>
  <c r="D48" i="2"/>
  <c r="K48" i="2" s="1"/>
  <c r="I47" i="2"/>
  <c r="E47" i="2"/>
  <c r="J47" i="2" s="1"/>
  <c r="D47" i="2"/>
  <c r="M47" i="2" s="1"/>
  <c r="I46" i="2"/>
  <c r="E46" i="2"/>
  <c r="D46" i="2"/>
  <c r="K46" i="2" s="1"/>
  <c r="E45" i="2"/>
  <c r="D45" i="2"/>
  <c r="K45" i="2" s="1"/>
  <c r="E40" i="2"/>
  <c r="D40" i="2"/>
  <c r="K40" i="2" s="1"/>
  <c r="E39" i="2"/>
  <c r="J39" i="2" s="1"/>
  <c r="D39" i="2"/>
  <c r="L39" i="2" s="1"/>
  <c r="E38" i="2"/>
  <c r="D38" i="2"/>
  <c r="E37" i="2"/>
  <c r="D37" i="2"/>
  <c r="K37" i="2" s="1"/>
  <c r="E36" i="2"/>
  <c r="D36" i="2"/>
  <c r="K36" i="2" s="1"/>
  <c r="E35" i="2"/>
  <c r="J35" i="2" s="1"/>
  <c r="D35" i="2"/>
  <c r="M35" i="2" s="1"/>
  <c r="E34" i="2"/>
  <c r="D34" i="2"/>
  <c r="K34" i="2" s="1"/>
  <c r="E33" i="2"/>
  <c r="D33" i="2"/>
  <c r="K33" i="2" s="1"/>
  <c r="E32" i="2"/>
  <c r="D32" i="2"/>
  <c r="K32" i="2" s="1"/>
  <c r="E27" i="2"/>
  <c r="J27" i="2" s="1"/>
  <c r="D27" i="2"/>
  <c r="L27" i="2" s="1"/>
  <c r="E26" i="2"/>
  <c r="D26" i="2"/>
  <c r="K26" i="2" s="1"/>
  <c r="E25" i="2"/>
  <c r="D25" i="2"/>
  <c r="E24" i="2"/>
  <c r="D24" i="2"/>
  <c r="K24" i="2" s="1"/>
  <c r="E23" i="2"/>
  <c r="J23" i="2" s="1"/>
  <c r="D23" i="2"/>
  <c r="M23" i="2" s="1"/>
  <c r="E22" i="2"/>
  <c r="D22" i="2"/>
  <c r="K22" i="2" s="1"/>
  <c r="E21" i="2"/>
  <c r="D21" i="2"/>
  <c r="K21" i="2" s="1"/>
  <c r="E20" i="2"/>
  <c r="D20" i="2"/>
  <c r="K20" i="2" s="1"/>
  <c r="E19" i="2"/>
  <c r="J19" i="2" s="1"/>
  <c r="D19" i="2"/>
  <c r="L19" i="2" s="1"/>
  <c r="I14" i="2"/>
  <c r="E14" i="2"/>
  <c r="D14" i="2"/>
  <c r="K14" i="2" s="1"/>
  <c r="E13" i="2"/>
  <c r="J13" i="2" s="1"/>
  <c r="D13" i="2"/>
  <c r="K12" i="2"/>
  <c r="I12" i="2"/>
  <c r="E12" i="2"/>
  <c r="D12" i="2"/>
  <c r="E11" i="2"/>
  <c r="J11" i="2" s="1"/>
  <c r="D11" i="2"/>
  <c r="M11" i="2" s="1"/>
  <c r="E10" i="2"/>
  <c r="D10" i="2"/>
  <c r="E9" i="2"/>
  <c r="D9" i="2"/>
  <c r="E8" i="2"/>
  <c r="K8" i="2" s="1"/>
  <c r="D8" i="2"/>
  <c r="I8" i="2" s="1"/>
  <c r="E7" i="2"/>
  <c r="D7" i="2"/>
  <c r="L7" i="2" s="1"/>
  <c r="K6" i="2"/>
  <c r="E6" i="2"/>
  <c r="D6" i="2"/>
  <c r="I6" i="2" s="1"/>
  <c r="M82" i="1"/>
  <c r="E82" i="1"/>
  <c r="D82" i="1"/>
  <c r="L82" i="1" s="1"/>
  <c r="N81" i="1"/>
  <c r="J81" i="1"/>
  <c r="E81" i="1"/>
  <c r="D81" i="1"/>
  <c r="M81" i="1" s="1"/>
  <c r="N80" i="1"/>
  <c r="M80" i="1"/>
  <c r="K80" i="1"/>
  <c r="J80" i="1"/>
  <c r="E80" i="1"/>
  <c r="D80" i="1"/>
  <c r="L80" i="1" s="1"/>
  <c r="E75" i="1"/>
  <c r="D75" i="1"/>
  <c r="L75" i="1" s="1"/>
  <c r="N74" i="1"/>
  <c r="M74" i="1"/>
  <c r="J74" i="1"/>
  <c r="E74" i="1"/>
  <c r="D74" i="1"/>
  <c r="L74" i="1" s="1"/>
  <c r="N73" i="1"/>
  <c r="K73" i="1"/>
  <c r="J73" i="1"/>
  <c r="E73" i="1"/>
  <c r="D73" i="1"/>
  <c r="M73" i="1" s="1"/>
  <c r="M68" i="1"/>
  <c r="E68" i="1"/>
  <c r="D68" i="1"/>
  <c r="L68" i="1" s="1"/>
  <c r="N67" i="1"/>
  <c r="M67" i="1"/>
  <c r="J67" i="1"/>
  <c r="E67" i="1"/>
  <c r="D67" i="1"/>
  <c r="L67" i="1" s="1"/>
  <c r="N66" i="1"/>
  <c r="K66" i="1"/>
  <c r="J66" i="1"/>
  <c r="E66" i="1"/>
  <c r="D66" i="1"/>
  <c r="M66" i="1" s="1"/>
  <c r="P60" i="1"/>
  <c r="P61" i="1"/>
  <c r="O60" i="1"/>
  <c r="O61" i="1"/>
  <c r="P59" i="1"/>
  <c r="O59" i="1"/>
  <c r="N60" i="1"/>
  <c r="N61" i="1"/>
  <c r="M60" i="1"/>
  <c r="M61" i="1"/>
  <c r="N59" i="1"/>
  <c r="M59" i="1"/>
  <c r="L60" i="1"/>
  <c r="L61" i="1"/>
  <c r="L59" i="1"/>
  <c r="K60" i="1"/>
  <c r="K61" i="1"/>
  <c r="K59" i="1"/>
  <c r="J60" i="1"/>
  <c r="J61" i="1"/>
  <c r="J59" i="1"/>
  <c r="E61" i="1"/>
  <c r="E60" i="1"/>
  <c r="E59" i="1"/>
  <c r="D61" i="1"/>
  <c r="D60" i="1"/>
  <c r="D59" i="1"/>
  <c r="N53" i="1"/>
  <c r="M53" i="1"/>
  <c r="J53" i="1"/>
  <c r="F53" i="1"/>
  <c r="E53" i="1"/>
  <c r="L53" i="1" s="1"/>
  <c r="N52" i="1"/>
  <c r="M52" i="1"/>
  <c r="K52" i="1"/>
  <c r="J52" i="1"/>
  <c r="F52" i="1"/>
  <c r="E52" i="1"/>
  <c r="L52" i="1" s="1"/>
  <c r="F51" i="1"/>
  <c r="E51" i="1"/>
  <c r="N51" i="1" s="1"/>
  <c r="F50" i="1"/>
  <c r="E50" i="1"/>
  <c r="K50" i="1" s="1"/>
  <c r="N49" i="1"/>
  <c r="M49" i="1"/>
  <c r="J49" i="1"/>
  <c r="F49" i="1"/>
  <c r="E49" i="1"/>
  <c r="L49" i="1" s="1"/>
  <c r="N48" i="1"/>
  <c r="K48" i="1"/>
  <c r="J48" i="1"/>
  <c r="F48" i="1"/>
  <c r="E48" i="1"/>
  <c r="M48" i="1" s="1"/>
  <c r="K47" i="1"/>
  <c r="F47" i="1"/>
  <c r="E47" i="1"/>
  <c r="N47" i="1" s="1"/>
  <c r="F46" i="1"/>
  <c r="E46" i="1"/>
  <c r="K46" i="1" s="1"/>
  <c r="N45" i="1"/>
  <c r="M45" i="1"/>
  <c r="J45" i="1"/>
  <c r="F45" i="1"/>
  <c r="E45" i="1"/>
  <c r="L45" i="1" s="1"/>
  <c r="M40" i="1"/>
  <c r="F40" i="1"/>
  <c r="E40" i="1"/>
  <c r="L40" i="1" s="1"/>
  <c r="N39" i="1"/>
  <c r="M39" i="1"/>
  <c r="J39" i="1"/>
  <c r="F39" i="1"/>
  <c r="E39" i="1"/>
  <c r="L39" i="1" s="1"/>
  <c r="K38" i="1"/>
  <c r="J38" i="1"/>
  <c r="F38" i="1"/>
  <c r="E38" i="1"/>
  <c r="L38" i="1" s="1"/>
  <c r="F37" i="1"/>
  <c r="E37" i="1"/>
  <c r="K37" i="1" s="1"/>
  <c r="M36" i="1"/>
  <c r="F36" i="1"/>
  <c r="E36" i="1"/>
  <c r="L36" i="1" s="1"/>
  <c r="N35" i="1"/>
  <c r="M35" i="1"/>
  <c r="J35" i="1"/>
  <c r="F35" i="1"/>
  <c r="E35" i="1"/>
  <c r="L35" i="1" s="1"/>
  <c r="N34" i="1"/>
  <c r="K34" i="1"/>
  <c r="J34" i="1"/>
  <c r="F34" i="1"/>
  <c r="E34" i="1"/>
  <c r="M34" i="1" s="1"/>
  <c r="F33" i="1"/>
  <c r="E33" i="1"/>
  <c r="K33" i="1" s="1"/>
  <c r="M32" i="1"/>
  <c r="F32" i="1"/>
  <c r="E32" i="1"/>
  <c r="L32" i="1" s="1"/>
  <c r="N27" i="1"/>
  <c r="M27" i="1"/>
  <c r="J27" i="1"/>
  <c r="F27" i="1"/>
  <c r="K27" i="1" s="1"/>
  <c r="E27" i="1"/>
  <c r="L27" i="1" s="1"/>
  <c r="N26" i="1"/>
  <c r="K26" i="1"/>
  <c r="J26" i="1"/>
  <c r="F26" i="1"/>
  <c r="E26" i="1"/>
  <c r="M26" i="1" s="1"/>
  <c r="F25" i="1"/>
  <c r="E25" i="1"/>
  <c r="N25" i="1" s="1"/>
  <c r="F24" i="1"/>
  <c r="E24" i="1"/>
  <c r="K24" i="1" s="1"/>
  <c r="N23" i="1"/>
  <c r="M23" i="1"/>
  <c r="J23" i="1"/>
  <c r="F23" i="1"/>
  <c r="K23" i="1" s="1"/>
  <c r="E23" i="1"/>
  <c r="L23" i="1" s="1"/>
  <c r="N22" i="1"/>
  <c r="K22" i="1"/>
  <c r="J22" i="1"/>
  <c r="F22" i="1"/>
  <c r="E22" i="1"/>
  <c r="M22" i="1" s="1"/>
  <c r="K21" i="1"/>
  <c r="F21" i="1"/>
  <c r="E21" i="1"/>
  <c r="N21" i="1" s="1"/>
  <c r="F20" i="1"/>
  <c r="E20" i="1"/>
  <c r="K20" i="1" s="1"/>
  <c r="N19" i="1"/>
  <c r="M19" i="1"/>
  <c r="J19" i="1"/>
  <c r="F19" i="1"/>
  <c r="K19" i="1" s="1"/>
  <c r="E19" i="1"/>
  <c r="L19" i="1" s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6" i="1"/>
  <c r="N7" i="1"/>
  <c r="N8" i="1"/>
  <c r="N9" i="1"/>
  <c r="N10" i="1"/>
  <c r="N11" i="1"/>
  <c r="N13" i="1"/>
  <c r="N14" i="1"/>
  <c r="N6" i="1"/>
  <c r="M7" i="1"/>
  <c r="M8" i="1"/>
  <c r="M9" i="1"/>
  <c r="M10" i="1"/>
  <c r="M11" i="1"/>
  <c r="M13" i="1"/>
  <c r="M14" i="1"/>
  <c r="M6" i="1"/>
  <c r="L7" i="1"/>
  <c r="L8" i="1"/>
  <c r="L9" i="1"/>
  <c r="L10" i="1"/>
  <c r="L11" i="1"/>
  <c r="L13" i="1"/>
  <c r="L14" i="1"/>
  <c r="L6" i="1"/>
  <c r="K7" i="1"/>
  <c r="K8" i="1"/>
  <c r="K9" i="1"/>
  <c r="K10" i="1"/>
  <c r="K11" i="1"/>
  <c r="K13" i="1"/>
  <c r="K14" i="1"/>
  <c r="K6" i="1"/>
  <c r="J7" i="1"/>
  <c r="J8" i="1"/>
  <c r="J9" i="1"/>
  <c r="J10" i="1"/>
  <c r="J11" i="1"/>
  <c r="J13" i="1"/>
  <c r="J14" i="1"/>
  <c r="J6" i="1"/>
  <c r="K51" i="1" l="1"/>
  <c r="M38" i="1"/>
  <c r="N38" i="1"/>
  <c r="K25" i="2"/>
  <c r="K38" i="2"/>
  <c r="I51" i="2"/>
  <c r="K25" i="1"/>
  <c r="J53" i="2"/>
  <c r="L45" i="2"/>
  <c r="L47" i="2"/>
  <c r="I48" i="2"/>
  <c r="L49" i="2"/>
  <c r="I52" i="2"/>
  <c r="L53" i="2"/>
  <c r="J45" i="2"/>
  <c r="J49" i="2"/>
  <c r="K51" i="2"/>
  <c r="O51" i="2" s="1"/>
  <c r="M51" i="2"/>
  <c r="J33" i="2"/>
  <c r="I34" i="2"/>
  <c r="I35" i="2"/>
  <c r="J37" i="2"/>
  <c r="I38" i="2"/>
  <c r="I39" i="2"/>
  <c r="I32" i="2"/>
  <c r="L33" i="2"/>
  <c r="L35" i="2"/>
  <c r="I36" i="2"/>
  <c r="L37" i="2"/>
  <c r="I40" i="2"/>
  <c r="K39" i="2"/>
  <c r="M39" i="2"/>
  <c r="I19" i="2"/>
  <c r="J21" i="2"/>
  <c r="I22" i="2"/>
  <c r="I23" i="2"/>
  <c r="N23" i="2" s="1"/>
  <c r="J25" i="2"/>
  <c r="I26" i="2"/>
  <c r="I27" i="2"/>
  <c r="I20" i="2"/>
  <c r="L21" i="2"/>
  <c r="L23" i="2"/>
  <c r="I24" i="2"/>
  <c r="L25" i="2"/>
  <c r="K19" i="2"/>
  <c r="M19" i="2"/>
  <c r="K27" i="2"/>
  <c r="M27" i="2"/>
  <c r="O27" i="2" s="1"/>
  <c r="K13" i="2"/>
  <c r="L13" i="2"/>
  <c r="I11" i="2"/>
  <c r="L11" i="2"/>
  <c r="K10" i="2"/>
  <c r="I10" i="2"/>
  <c r="K9" i="2"/>
  <c r="J9" i="2"/>
  <c r="L9" i="2"/>
  <c r="M7" i="2"/>
  <c r="J7" i="2"/>
  <c r="I7" i="2"/>
  <c r="J6" i="2"/>
  <c r="L6" i="2"/>
  <c r="M6" i="2"/>
  <c r="J10" i="2"/>
  <c r="L10" i="2"/>
  <c r="M10" i="2"/>
  <c r="N19" i="2"/>
  <c r="N39" i="2"/>
  <c r="N68" i="2"/>
  <c r="K7" i="2"/>
  <c r="K11" i="2"/>
  <c r="K23" i="2"/>
  <c r="K35" i="2"/>
  <c r="O35" i="2" s="1"/>
  <c r="K47" i="2"/>
  <c r="K60" i="2"/>
  <c r="O60" i="2" s="1"/>
  <c r="K80" i="2"/>
  <c r="N80" i="2" s="1"/>
  <c r="J14" i="2"/>
  <c r="L14" i="2"/>
  <c r="M14" i="2"/>
  <c r="O19" i="2"/>
  <c r="J22" i="2"/>
  <c r="L22" i="2"/>
  <c r="M22" i="2"/>
  <c r="O22" i="2" s="1"/>
  <c r="J26" i="2"/>
  <c r="L26" i="2"/>
  <c r="M26" i="2"/>
  <c r="J34" i="2"/>
  <c r="L34" i="2"/>
  <c r="M34" i="2"/>
  <c r="J38" i="2"/>
  <c r="L38" i="2"/>
  <c r="M38" i="2"/>
  <c r="O39" i="2"/>
  <c r="J46" i="2"/>
  <c r="L46" i="2"/>
  <c r="M46" i="2"/>
  <c r="O46" i="2" s="1"/>
  <c r="J50" i="2"/>
  <c r="L50" i="2"/>
  <c r="M50" i="2"/>
  <c r="J59" i="2"/>
  <c r="L59" i="2"/>
  <c r="M59" i="2"/>
  <c r="J67" i="2"/>
  <c r="L67" i="2"/>
  <c r="N67" i="2" s="1"/>
  <c r="M67" i="2"/>
  <c r="O68" i="2"/>
  <c r="J75" i="2"/>
  <c r="L75" i="2"/>
  <c r="N75" i="2" s="1"/>
  <c r="M75" i="2"/>
  <c r="O75" i="2" s="1"/>
  <c r="O80" i="2"/>
  <c r="L8" i="2"/>
  <c r="J8" i="2"/>
  <c r="M8" i="2"/>
  <c r="L12" i="2"/>
  <c r="N12" i="2" s="1"/>
  <c r="J12" i="2"/>
  <c r="M12" i="2"/>
  <c r="L20" i="2"/>
  <c r="J20" i="2"/>
  <c r="M20" i="2"/>
  <c r="L24" i="2"/>
  <c r="J24" i="2"/>
  <c r="M24" i="2"/>
  <c r="L32" i="2"/>
  <c r="J32" i="2"/>
  <c r="N32" i="2" s="1"/>
  <c r="M32" i="2"/>
  <c r="O32" i="2" s="1"/>
  <c r="L36" i="2"/>
  <c r="J36" i="2"/>
  <c r="M36" i="2"/>
  <c r="L40" i="2"/>
  <c r="J40" i="2"/>
  <c r="M40" i="2"/>
  <c r="L48" i="2"/>
  <c r="J48" i="2"/>
  <c r="M48" i="2"/>
  <c r="L52" i="2"/>
  <c r="J52" i="2"/>
  <c r="M52" i="2"/>
  <c r="L61" i="2"/>
  <c r="J61" i="2"/>
  <c r="M61" i="2"/>
  <c r="L73" i="2"/>
  <c r="N73" i="2" s="1"/>
  <c r="J73" i="2"/>
  <c r="O73" i="2" s="1"/>
  <c r="M73" i="2"/>
  <c r="L81" i="2"/>
  <c r="J81" i="2"/>
  <c r="M81" i="2"/>
  <c r="I9" i="2"/>
  <c r="M9" i="2"/>
  <c r="I13" i="2"/>
  <c r="M13" i="2"/>
  <c r="I21" i="2"/>
  <c r="M21" i="2"/>
  <c r="I25" i="2"/>
  <c r="M25" i="2"/>
  <c r="I33" i="2"/>
  <c r="M33" i="2"/>
  <c r="I37" i="2"/>
  <c r="M37" i="2"/>
  <c r="I45" i="2"/>
  <c r="M45" i="2"/>
  <c r="I49" i="2"/>
  <c r="M49" i="2"/>
  <c r="I53" i="2"/>
  <c r="M53" i="2"/>
  <c r="I66" i="2"/>
  <c r="M66" i="2"/>
  <c r="I74" i="2"/>
  <c r="M74" i="2"/>
  <c r="I82" i="2"/>
  <c r="M82" i="2"/>
  <c r="P80" i="1"/>
  <c r="O80" i="1"/>
  <c r="K81" i="1"/>
  <c r="O81" i="1"/>
  <c r="J82" i="1"/>
  <c r="N82" i="1"/>
  <c r="L81" i="1"/>
  <c r="K82" i="1"/>
  <c r="M75" i="1"/>
  <c r="L73" i="1"/>
  <c r="P73" i="1" s="1"/>
  <c r="K74" i="1"/>
  <c r="P74" i="1" s="1"/>
  <c r="J75" i="1"/>
  <c r="N75" i="1"/>
  <c r="K75" i="1"/>
  <c r="P67" i="1"/>
  <c r="L66" i="1"/>
  <c r="P66" i="1" s="1"/>
  <c r="K67" i="1"/>
  <c r="O67" i="1"/>
  <c r="J68" i="1"/>
  <c r="N68" i="1"/>
  <c r="K68" i="1"/>
  <c r="P45" i="1"/>
  <c r="O52" i="1"/>
  <c r="M50" i="1"/>
  <c r="L51" i="1"/>
  <c r="K45" i="1"/>
  <c r="O45" i="1" s="1"/>
  <c r="J46" i="1"/>
  <c r="N46" i="1"/>
  <c r="M47" i="1"/>
  <c r="L48" i="1"/>
  <c r="O48" i="1" s="1"/>
  <c r="K49" i="1"/>
  <c r="P49" i="1" s="1"/>
  <c r="O49" i="1"/>
  <c r="J50" i="1"/>
  <c r="N50" i="1"/>
  <c r="M51" i="1"/>
  <c r="P52" i="1"/>
  <c r="K53" i="1"/>
  <c r="P53" i="1" s="1"/>
  <c r="L46" i="1"/>
  <c r="L50" i="1"/>
  <c r="M46" i="1"/>
  <c r="L47" i="1"/>
  <c r="J47" i="1"/>
  <c r="J51" i="1"/>
  <c r="P38" i="1"/>
  <c r="O38" i="1"/>
  <c r="L33" i="1"/>
  <c r="J32" i="1"/>
  <c r="N32" i="1"/>
  <c r="M33" i="1"/>
  <c r="L34" i="1"/>
  <c r="P34" i="1" s="1"/>
  <c r="K35" i="1"/>
  <c r="P35" i="1" s="1"/>
  <c r="J36" i="1"/>
  <c r="N36" i="1"/>
  <c r="M37" i="1"/>
  <c r="K39" i="1"/>
  <c r="P39" i="1" s="1"/>
  <c r="O39" i="1"/>
  <c r="J40" i="1"/>
  <c r="N40" i="1"/>
  <c r="L37" i="1"/>
  <c r="K32" i="1"/>
  <c r="J33" i="1"/>
  <c r="N33" i="1"/>
  <c r="K36" i="1"/>
  <c r="J37" i="1"/>
  <c r="N37" i="1"/>
  <c r="K40" i="1"/>
  <c r="P27" i="1"/>
  <c r="P23" i="1"/>
  <c r="P19" i="1"/>
  <c r="L21" i="1"/>
  <c r="L25" i="1"/>
  <c r="L20" i="1"/>
  <c r="L24" i="1"/>
  <c r="M20" i="1"/>
  <c r="O26" i="1"/>
  <c r="J20" i="1"/>
  <c r="L22" i="1"/>
  <c r="P22" i="1" s="1"/>
  <c r="M25" i="1"/>
  <c r="M24" i="1"/>
  <c r="O19" i="1"/>
  <c r="N20" i="1"/>
  <c r="M21" i="1"/>
  <c r="O23" i="1"/>
  <c r="J24" i="1"/>
  <c r="N24" i="1"/>
  <c r="L26" i="1"/>
  <c r="P26" i="1" s="1"/>
  <c r="O27" i="1"/>
  <c r="J21" i="1"/>
  <c r="J25" i="1"/>
  <c r="N81" i="2" l="1"/>
  <c r="O67" i="2"/>
  <c r="N61" i="2"/>
  <c r="N59" i="2"/>
  <c r="N51" i="2"/>
  <c r="O47" i="2"/>
  <c r="N34" i="2"/>
  <c r="N50" i="2"/>
  <c r="N46" i="2"/>
  <c r="O48" i="2"/>
  <c r="N47" i="2"/>
  <c r="N52" i="2"/>
  <c r="O50" i="2"/>
  <c r="N40" i="2"/>
  <c r="N38" i="2"/>
  <c r="O26" i="2"/>
  <c r="N22" i="2"/>
  <c r="N27" i="2"/>
  <c r="O20" i="2"/>
  <c r="N26" i="2"/>
  <c r="O24" i="2"/>
  <c r="N20" i="2"/>
  <c r="O23" i="2"/>
  <c r="N14" i="2"/>
  <c r="N11" i="2"/>
  <c r="O14" i="2"/>
  <c r="O10" i="2"/>
  <c r="N7" i="2"/>
  <c r="O6" i="2"/>
  <c r="N6" i="2"/>
  <c r="O82" i="2"/>
  <c r="N82" i="2"/>
  <c r="O66" i="2"/>
  <c r="N66" i="2"/>
  <c r="O49" i="2"/>
  <c r="N49" i="2"/>
  <c r="O37" i="2"/>
  <c r="N37" i="2"/>
  <c r="O25" i="2"/>
  <c r="N25" i="2"/>
  <c r="O13" i="2"/>
  <c r="N13" i="2"/>
  <c r="N48" i="2"/>
  <c r="N10" i="2"/>
  <c r="O8" i="2"/>
  <c r="O81" i="2"/>
  <c r="O40" i="2"/>
  <c r="O74" i="2"/>
  <c r="N74" i="2"/>
  <c r="O33" i="2"/>
  <c r="N33" i="2"/>
  <c r="O61" i="2"/>
  <c r="O36" i="2"/>
  <c r="O12" i="2"/>
  <c r="O52" i="2"/>
  <c r="O53" i="2"/>
  <c r="N53" i="2"/>
  <c r="O45" i="2"/>
  <c r="N45" i="2"/>
  <c r="O21" i="2"/>
  <c r="N21" i="2"/>
  <c r="O9" i="2"/>
  <c r="N9" i="2"/>
  <c r="O38" i="2"/>
  <c r="N24" i="2"/>
  <c r="O59" i="2"/>
  <c r="O34" i="2"/>
  <c r="O11" i="2"/>
  <c r="N60" i="2"/>
  <c r="N35" i="2"/>
  <c r="N8" i="2"/>
  <c r="N36" i="2"/>
  <c r="O7" i="2"/>
  <c r="P81" i="1"/>
  <c r="O66" i="1"/>
  <c r="P82" i="1"/>
  <c r="O82" i="1"/>
  <c r="P75" i="1"/>
  <c r="O75" i="1"/>
  <c r="O74" i="1"/>
  <c r="O73" i="1"/>
  <c r="P68" i="1"/>
  <c r="O68" i="1"/>
  <c r="P48" i="1"/>
  <c r="O34" i="1"/>
  <c r="P47" i="1"/>
  <c r="O47" i="1"/>
  <c r="O46" i="1"/>
  <c r="P46" i="1"/>
  <c r="P51" i="1"/>
  <c r="O51" i="1"/>
  <c r="O53" i="1"/>
  <c r="O50" i="1"/>
  <c r="P50" i="1"/>
  <c r="P32" i="1"/>
  <c r="O32" i="1"/>
  <c r="P40" i="1"/>
  <c r="O40" i="1"/>
  <c r="O37" i="1"/>
  <c r="P37" i="1"/>
  <c r="P36" i="1"/>
  <c r="O36" i="1"/>
  <c r="O33" i="1"/>
  <c r="P33" i="1"/>
  <c r="O35" i="1"/>
  <c r="O22" i="1"/>
  <c r="P25" i="1"/>
  <c r="O25" i="1"/>
  <c r="P21" i="1"/>
  <c r="O21" i="1"/>
  <c r="O24" i="1"/>
  <c r="P24" i="1"/>
  <c r="O20" i="1"/>
  <c r="P20" i="1"/>
  <c r="F7" i="1" l="1"/>
  <c r="F8" i="1"/>
  <c r="F9" i="1"/>
  <c r="F10" i="1"/>
  <c r="F11" i="1"/>
  <c r="F12" i="1"/>
  <c r="F13" i="1"/>
  <c r="F14" i="1"/>
  <c r="F6" i="1"/>
  <c r="E7" i="1"/>
  <c r="E8" i="1"/>
  <c r="E9" i="1"/>
  <c r="E10" i="1"/>
  <c r="E11" i="1"/>
  <c r="E12" i="1"/>
  <c r="E13" i="1"/>
  <c r="E14" i="1"/>
  <c r="E6" i="1"/>
  <c r="K12" i="1" l="1"/>
  <c r="N12" i="1"/>
  <c r="J12" i="1"/>
  <c r="M12" i="1"/>
  <c r="L12" i="1"/>
  <c r="O12" i="1" l="1"/>
  <c r="P12" i="1"/>
</calcChain>
</file>

<file path=xl/sharedStrings.xml><?xml version="1.0" encoding="utf-8"?>
<sst xmlns="http://schemas.openxmlformats.org/spreadsheetml/2006/main" count="330" uniqueCount="39">
  <si>
    <t>تیر B1-B2</t>
  </si>
  <si>
    <t>تیر B2-B3</t>
  </si>
  <si>
    <t xml:space="preserve">تیر B3-B4 </t>
  </si>
  <si>
    <t>D</t>
  </si>
  <si>
    <t>L</t>
  </si>
  <si>
    <t>Ey</t>
  </si>
  <si>
    <t>M+</t>
  </si>
  <si>
    <t>M ext-</t>
  </si>
  <si>
    <t>M in-</t>
  </si>
  <si>
    <t>1.4D</t>
  </si>
  <si>
    <t>1.2D+L+Ey</t>
  </si>
  <si>
    <t>0.9D+Ey</t>
  </si>
  <si>
    <t>0.9D-Ey</t>
  </si>
  <si>
    <t>MIN(t.m)</t>
  </si>
  <si>
    <t>MAX(t.m)</t>
  </si>
  <si>
    <t>1.2D+1.6L</t>
  </si>
  <si>
    <t>محور B - بام</t>
  </si>
  <si>
    <t>محور B - طبقه اول</t>
  </si>
  <si>
    <t>محور B - طبقه سوم</t>
  </si>
  <si>
    <t>محور B - طبقه دوم</t>
  </si>
  <si>
    <t>Vu</t>
  </si>
  <si>
    <t>محور B - طبقه 3</t>
  </si>
  <si>
    <t>محور B - طبقه 2</t>
  </si>
  <si>
    <t>محور B - طبقه 1</t>
  </si>
  <si>
    <t>محور 2 - بام</t>
  </si>
  <si>
    <t>محور 2 - طبقه 3</t>
  </si>
  <si>
    <t>محور 2 - طبقه 2</t>
  </si>
  <si>
    <t>محور 2 - طبقه 1</t>
  </si>
  <si>
    <t>تیر A2-B2</t>
  </si>
  <si>
    <t>تیر B2-C2</t>
  </si>
  <si>
    <t xml:space="preserve">تیر C2-D2 </t>
  </si>
  <si>
    <t>Ex</t>
  </si>
  <si>
    <t>تیر C2-D2</t>
  </si>
  <si>
    <t>bot</t>
  </si>
  <si>
    <t>top</t>
  </si>
  <si>
    <t>تیر طره</t>
  </si>
  <si>
    <t>محور 2 - طبقه سوم</t>
  </si>
  <si>
    <t>محور 2 - طبقه دوم</t>
  </si>
  <si>
    <t>محور 2 - طبقه اول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</si>
</sst>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Border="1" applyAlignment="1"/>
    <xf numFmtId="0" fontId="0" fillId="0" borderId="21" xfId="0" applyBorder="1"/>
    <xf numFmtId="0" fontId="0" fillId="0" borderId="2" xfId="0" applyBorder="1" applyAlignment="1"/>
    <xf numFmtId="0" fontId="0" fillId="0" borderId="7" xfId="0" applyBorder="1" applyAlignment="1"/>
    <xf numFmtId="0" fontId="0" fillId="0" borderId="0" xfId="0"/>
    <xf numFmtId="0" fontId="3" fillId="3" borderId="5" xfId="2" applyBorder="1"/>
    <xf numFmtId="0" fontId="3" fillId="3" borderId="8" xfId="2" applyBorder="1"/>
    <xf numFmtId="0" fontId="3" fillId="3" borderId="1" xfId="2" applyBorder="1"/>
    <xf numFmtId="0" fontId="3" fillId="3" borderId="7" xfId="2" applyBorder="1"/>
    <xf numFmtId="0" fontId="0" fillId="0" borderId="0" xfId="0"/>
    <xf numFmtId="0" fontId="0" fillId="0" borderId="0" xfId="0"/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2"/>
  <sheetViews>
    <sheetView topLeftCell="E61" workbookViewId="0">
      <selection activeCell="P61" sqref="P61"/>
    </sheetView>
  </sheetViews>
  <sheetFormatPr defaultRowHeight="14.4" x14ac:dyDescent="0.3"/>
  <cols>
    <col min="8" max="8" width="2.88671875" customWidth="1"/>
    <col min="9" max="9" width="1.109375" customWidth="1"/>
    <col min="11" max="11" width="10.77734375" customWidth="1"/>
    <col min="12" max="12" width="10" customWidth="1"/>
  </cols>
  <sheetData>
    <row r="3" spans="2:16" ht="15" thickBot="1" x14ac:dyDescent="0.35"/>
    <row r="4" spans="2:16" ht="15" thickBot="1" x14ac:dyDescent="0.35">
      <c r="B4" s="30" t="s">
        <v>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/>
    </row>
    <row r="5" spans="2:16" x14ac:dyDescent="0.3">
      <c r="B5" s="36"/>
      <c r="C5" s="37"/>
      <c r="D5" s="38"/>
      <c r="E5" s="2" t="s">
        <v>3</v>
      </c>
      <c r="F5" s="2" t="s">
        <v>4</v>
      </c>
      <c r="G5" s="2" t="s">
        <v>5</v>
      </c>
      <c r="H5" s="21"/>
      <c r="I5" s="23"/>
      <c r="J5" s="2" t="s">
        <v>9</v>
      </c>
      <c r="K5" s="2" t="s">
        <v>15</v>
      </c>
      <c r="L5" s="2" t="s">
        <v>10</v>
      </c>
      <c r="M5" s="2" t="s">
        <v>11</v>
      </c>
      <c r="N5" s="2" t="s">
        <v>12</v>
      </c>
      <c r="O5" s="2" t="s">
        <v>13</v>
      </c>
      <c r="P5" s="3" t="s">
        <v>14</v>
      </c>
    </row>
    <row r="6" spans="2:16" ht="16.8" customHeight="1" x14ac:dyDescent="0.3">
      <c r="B6" s="4">
        <v>-2.96</v>
      </c>
      <c r="C6" s="33" t="s">
        <v>0</v>
      </c>
      <c r="D6" s="1" t="s">
        <v>7</v>
      </c>
      <c r="E6" s="1">
        <f>(913.33/1465.8)*B6</f>
        <v>-1.8443558466366492</v>
      </c>
      <c r="F6" s="1">
        <f>(231.13/1465.8)*B6</f>
        <v>-0.46673816346022645</v>
      </c>
      <c r="G6" s="1">
        <v>5.7119999999999997</v>
      </c>
      <c r="H6" s="24"/>
      <c r="I6" s="26"/>
      <c r="J6" s="1">
        <f>1.4*E6</f>
        <v>-2.5820981852913087</v>
      </c>
      <c r="K6" s="1">
        <f>1.2*E6+1.6*F6</f>
        <v>-2.9600080775003415</v>
      </c>
      <c r="L6" s="1">
        <f>1.2*E6+F6+G6</f>
        <v>3.0320348205757943</v>
      </c>
      <c r="M6" s="1">
        <f>0.9*E6+G6</f>
        <v>4.0520797380270155</v>
      </c>
      <c r="N6" s="1">
        <f>0.9*E6-G6</f>
        <v>-7.371920261972984</v>
      </c>
      <c r="O6" s="17">
        <f>MIN(J6:N6)</f>
        <v>-7.371920261972984</v>
      </c>
      <c r="P6" s="5">
        <f>MAX(J6:N6)</f>
        <v>4.0520797380270155</v>
      </c>
    </row>
    <row r="7" spans="2:16" x14ac:dyDescent="0.3">
      <c r="B7" s="4">
        <v>10.57</v>
      </c>
      <c r="C7" s="33"/>
      <c r="D7" s="1" t="s">
        <v>6</v>
      </c>
      <c r="E7" s="1">
        <f t="shared" ref="E7:E14" si="0">(913.33/1465.8)*B7</f>
        <v>6.5860950334288448</v>
      </c>
      <c r="F7" s="1">
        <f t="shared" ref="F7:F14" si="1">(231.13/1465.8)*B7</f>
        <v>1.6666967526265519</v>
      </c>
      <c r="G7" s="1">
        <v>0</v>
      </c>
      <c r="H7" s="24"/>
      <c r="I7" s="26"/>
      <c r="J7" s="1">
        <f t="shared" ref="J7:J14" si="2">1.4*E7</f>
        <v>9.2205330468003819</v>
      </c>
      <c r="K7" s="1">
        <f t="shared" ref="K7:K14" si="3">1.2*E7+1.6*F7</f>
        <v>10.570028844317097</v>
      </c>
      <c r="L7" s="1">
        <f t="shared" ref="L7:L14" si="4">1.2*E7+F7+G7</f>
        <v>9.5700107927411651</v>
      </c>
      <c r="M7" s="1">
        <f t="shared" ref="M7:M14" si="5">0.9*E7+G7</f>
        <v>5.9274855300859608</v>
      </c>
      <c r="N7" s="1">
        <f t="shared" ref="N7:N14" si="6">0.9*E7-G7</f>
        <v>5.9274855300859608</v>
      </c>
      <c r="O7" s="1">
        <f t="shared" ref="O7:O14" si="7">MIN(J7:N7)</f>
        <v>5.9274855300859608</v>
      </c>
      <c r="P7" s="15">
        <f t="shared" ref="P7:P14" si="8">MAX(J7:N7)</f>
        <v>10.570028844317097</v>
      </c>
    </row>
    <row r="8" spans="2:16" x14ac:dyDescent="0.3">
      <c r="B8" s="4">
        <v>-12.98</v>
      </c>
      <c r="C8" s="33"/>
      <c r="D8" s="1" t="s">
        <v>8</v>
      </c>
      <c r="E8" s="1">
        <f t="shared" si="0"/>
        <v>-8.0877496247782794</v>
      </c>
      <c r="F8" s="1">
        <f t="shared" si="1"/>
        <v>-2.0467099194978853</v>
      </c>
      <c r="G8" s="1">
        <v>5.7119999999999997</v>
      </c>
      <c r="H8" s="24"/>
      <c r="I8" s="26"/>
      <c r="J8" s="1">
        <f t="shared" si="2"/>
        <v>-11.32284947468959</v>
      </c>
      <c r="K8" s="1">
        <f t="shared" si="3"/>
        <v>-12.980035420930552</v>
      </c>
      <c r="L8" s="1">
        <f t="shared" si="4"/>
        <v>-6.0400094692318209</v>
      </c>
      <c r="M8" s="1">
        <f t="shared" si="5"/>
        <v>-1.5669746623004519</v>
      </c>
      <c r="N8" s="1">
        <f t="shared" si="6"/>
        <v>-12.990974662300452</v>
      </c>
      <c r="O8" s="17">
        <f t="shared" si="7"/>
        <v>-12.990974662300452</v>
      </c>
      <c r="P8" s="5">
        <f t="shared" si="8"/>
        <v>-1.5669746623004519</v>
      </c>
    </row>
    <row r="9" spans="2:16" x14ac:dyDescent="0.3">
      <c r="B9" s="4">
        <v>-12.05</v>
      </c>
      <c r="C9" s="33" t="s">
        <v>1</v>
      </c>
      <c r="D9" s="1" t="s">
        <v>7</v>
      </c>
      <c r="E9" s="1">
        <f t="shared" si="0"/>
        <v>-7.5082729567471702</v>
      </c>
      <c r="F9" s="1">
        <f t="shared" si="1"/>
        <v>-1.9000658343566654</v>
      </c>
      <c r="G9" s="1">
        <v>11.423999999999999</v>
      </c>
      <c r="H9" s="24"/>
      <c r="I9" s="26"/>
      <c r="J9" s="1">
        <f t="shared" si="2"/>
        <v>-10.511582139446038</v>
      </c>
      <c r="K9" s="1">
        <f t="shared" si="3"/>
        <v>-12.050032883067269</v>
      </c>
      <c r="L9" s="1">
        <f t="shared" si="4"/>
        <v>0.51400661754673038</v>
      </c>
      <c r="M9" s="1">
        <f t="shared" si="5"/>
        <v>4.6665543389275461</v>
      </c>
      <c r="N9" s="1">
        <f t="shared" si="6"/>
        <v>-18.181445661072452</v>
      </c>
      <c r="O9" s="17">
        <f t="shared" si="7"/>
        <v>-18.181445661072452</v>
      </c>
      <c r="P9" s="5">
        <f t="shared" si="8"/>
        <v>4.6665543389275461</v>
      </c>
    </row>
    <row r="10" spans="2:16" x14ac:dyDescent="0.3">
      <c r="B10" s="4">
        <v>6.49</v>
      </c>
      <c r="C10" s="33"/>
      <c r="D10" s="1" t="s">
        <v>6</v>
      </c>
      <c r="E10" s="1">
        <f t="shared" si="0"/>
        <v>4.0438748123891397</v>
      </c>
      <c r="F10" s="1">
        <f t="shared" si="1"/>
        <v>1.0233549597489426</v>
      </c>
      <c r="G10" s="1">
        <v>0</v>
      </c>
      <c r="H10" s="24"/>
      <c r="I10" s="26"/>
      <c r="J10" s="1">
        <f t="shared" si="2"/>
        <v>5.6614247373447952</v>
      </c>
      <c r="K10" s="1">
        <f t="shared" si="3"/>
        <v>6.4900177104652759</v>
      </c>
      <c r="L10" s="1">
        <f t="shared" si="4"/>
        <v>5.8760047346159103</v>
      </c>
      <c r="M10" s="1">
        <f t="shared" si="5"/>
        <v>3.6394873311502258</v>
      </c>
      <c r="N10" s="1">
        <f t="shared" si="6"/>
        <v>3.6394873311502258</v>
      </c>
      <c r="O10" s="1">
        <f t="shared" si="7"/>
        <v>3.6394873311502258</v>
      </c>
      <c r="P10" s="15">
        <f t="shared" si="8"/>
        <v>6.4900177104652759</v>
      </c>
    </row>
    <row r="11" spans="2:16" x14ac:dyDescent="0.3">
      <c r="B11" s="4">
        <v>-12.02</v>
      </c>
      <c r="C11" s="33"/>
      <c r="D11" s="1" t="s">
        <v>8</v>
      </c>
      <c r="E11" s="1">
        <f t="shared" si="0"/>
        <v>-7.4895801610042305</v>
      </c>
      <c r="F11" s="1">
        <f t="shared" si="1"/>
        <v>-1.895335379997271</v>
      </c>
      <c r="G11" s="1">
        <v>11.423999999999999</v>
      </c>
      <c r="H11" s="24"/>
      <c r="I11" s="26"/>
      <c r="J11" s="1">
        <f t="shared" si="2"/>
        <v>-10.485412225405922</v>
      </c>
      <c r="K11" s="1">
        <f t="shared" si="3"/>
        <v>-12.02003280120071</v>
      </c>
      <c r="L11" s="1">
        <f t="shared" si="4"/>
        <v>0.5411684267976522</v>
      </c>
      <c r="M11" s="1">
        <f t="shared" si="5"/>
        <v>4.6833778550961922</v>
      </c>
      <c r="N11" s="1">
        <f t="shared" si="6"/>
        <v>-18.164622144903806</v>
      </c>
      <c r="O11" s="17">
        <f t="shared" si="7"/>
        <v>-18.164622144903806</v>
      </c>
      <c r="P11" s="5">
        <f t="shared" si="8"/>
        <v>4.6833778550961922</v>
      </c>
    </row>
    <row r="12" spans="2:16" x14ac:dyDescent="0.3">
      <c r="B12" s="4">
        <v>-7.9</v>
      </c>
      <c r="C12" s="33" t="s">
        <v>2</v>
      </c>
      <c r="D12" s="1" t="s">
        <v>8</v>
      </c>
      <c r="E12" s="1">
        <f t="shared" si="0"/>
        <v>-4.9224362123072734</v>
      </c>
      <c r="F12" s="1">
        <f t="shared" si="1"/>
        <v>-1.2456863146404693</v>
      </c>
      <c r="G12" s="1">
        <v>10.281000000000001</v>
      </c>
      <c r="H12" s="24"/>
      <c r="I12" s="26"/>
      <c r="J12" s="1">
        <f t="shared" si="2"/>
        <v>-6.8914106972301825</v>
      </c>
      <c r="K12" s="1">
        <f t="shared" si="3"/>
        <v>-7.9000215581934787</v>
      </c>
      <c r="L12" s="1">
        <f t="shared" si="4"/>
        <v>3.1283902305908038</v>
      </c>
      <c r="M12" s="1">
        <f t="shared" si="5"/>
        <v>5.8508074089234547</v>
      </c>
      <c r="N12" s="1">
        <f t="shared" si="6"/>
        <v>-14.711192591076546</v>
      </c>
      <c r="O12" s="17">
        <f t="shared" si="7"/>
        <v>-14.711192591076546</v>
      </c>
      <c r="P12" s="1">
        <f t="shared" si="8"/>
        <v>5.8508074089234547</v>
      </c>
    </row>
    <row r="13" spans="2:16" x14ac:dyDescent="0.3">
      <c r="B13" s="4">
        <v>6.42</v>
      </c>
      <c r="C13" s="33"/>
      <c r="D13" s="1" t="s">
        <v>6</v>
      </c>
      <c r="E13" s="1">
        <f t="shared" si="0"/>
        <v>4.000258288988948</v>
      </c>
      <c r="F13" s="1">
        <f t="shared" si="1"/>
        <v>1.012317232910356</v>
      </c>
      <c r="G13" s="1">
        <v>0</v>
      </c>
      <c r="H13" s="24"/>
      <c r="I13" s="26"/>
      <c r="J13" s="1">
        <f t="shared" si="2"/>
        <v>5.6003616045845268</v>
      </c>
      <c r="K13" s="1">
        <f t="shared" si="3"/>
        <v>6.4200175194433076</v>
      </c>
      <c r="L13" s="1">
        <f t="shared" si="4"/>
        <v>5.8126271796970936</v>
      </c>
      <c r="M13" s="1">
        <f t="shared" si="5"/>
        <v>3.6002324600900533</v>
      </c>
      <c r="N13" s="1">
        <f t="shared" si="6"/>
        <v>3.6002324600900533</v>
      </c>
      <c r="O13" s="1">
        <f t="shared" si="7"/>
        <v>3.6002324600900533</v>
      </c>
      <c r="P13" s="15">
        <f t="shared" si="8"/>
        <v>6.4200175194433076</v>
      </c>
    </row>
    <row r="14" spans="2:16" ht="15" thickBot="1" x14ac:dyDescent="0.35">
      <c r="B14" s="6">
        <v>-1.8</v>
      </c>
      <c r="C14" s="34"/>
      <c r="D14" s="7" t="s">
        <v>7</v>
      </c>
      <c r="E14" s="7">
        <f t="shared" si="0"/>
        <v>-1.1215677445763408</v>
      </c>
      <c r="F14" s="7">
        <f t="shared" si="1"/>
        <v>-0.28382726156365123</v>
      </c>
      <c r="G14" s="7">
        <v>10.281000000000001</v>
      </c>
      <c r="H14" s="27"/>
      <c r="I14" s="29"/>
      <c r="J14" s="7">
        <f t="shared" si="2"/>
        <v>-1.570194842406877</v>
      </c>
      <c r="K14" s="7">
        <f t="shared" si="3"/>
        <v>-1.8000049119934509</v>
      </c>
      <c r="L14" s="7">
        <f t="shared" si="4"/>
        <v>8.6512914449447411</v>
      </c>
      <c r="M14" s="7">
        <f t="shared" si="5"/>
        <v>9.2715890298812944</v>
      </c>
      <c r="N14" s="7">
        <f t="shared" si="6"/>
        <v>-11.290410970118707</v>
      </c>
      <c r="O14" s="18">
        <f t="shared" si="7"/>
        <v>-11.290410970118707</v>
      </c>
      <c r="P14" s="8">
        <f t="shared" si="8"/>
        <v>9.2715890298812944</v>
      </c>
    </row>
    <row r="15" spans="2:16" x14ac:dyDescent="0.3">
      <c r="C15" s="35"/>
    </row>
    <row r="16" spans="2:16" ht="15" thickBot="1" x14ac:dyDescent="0.35">
      <c r="C16" s="35"/>
    </row>
    <row r="17" spans="2:16" ht="15" thickBot="1" x14ac:dyDescent="0.35">
      <c r="B17" s="30" t="s">
        <v>18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/>
    </row>
    <row r="18" spans="2:16" x14ac:dyDescent="0.3">
      <c r="B18" s="36"/>
      <c r="C18" s="37"/>
      <c r="D18" s="38"/>
      <c r="E18" s="2" t="s">
        <v>3</v>
      </c>
      <c r="F18" s="2" t="s">
        <v>4</v>
      </c>
      <c r="G18" s="2" t="s">
        <v>5</v>
      </c>
      <c r="H18" s="21"/>
      <c r="I18" s="23"/>
      <c r="J18" s="2" t="s">
        <v>9</v>
      </c>
      <c r="K18" s="2" t="s">
        <v>15</v>
      </c>
      <c r="L18" s="2" t="s">
        <v>10</v>
      </c>
      <c r="M18" s="2" t="s">
        <v>11</v>
      </c>
      <c r="N18" s="2" t="s">
        <v>12</v>
      </c>
      <c r="O18" s="2" t="s">
        <v>13</v>
      </c>
      <c r="P18" s="3" t="s">
        <v>14</v>
      </c>
    </row>
    <row r="19" spans="2:16" x14ac:dyDescent="0.3">
      <c r="B19" s="4">
        <v>-2.96</v>
      </c>
      <c r="C19" s="33" t="s">
        <v>0</v>
      </c>
      <c r="D19" s="1" t="s">
        <v>7</v>
      </c>
      <c r="E19" s="1">
        <f>(913.33/1465.8)*B19</f>
        <v>-1.8443558466366492</v>
      </c>
      <c r="F19" s="1">
        <f>(231.13/1465.8)*B19</f>
        <v>-0.46673816346022645</v>
      </c>
      <c r="G19" s="1">
        <v>10.99</v>
      </c>
      <c r="H19" s="24"/>
      <c r="I19" s="26"/>
      <c r="J19" s="1">
        <f>1.4*E19</f>
        <v>-2.5820981852913087</v>
      </c>
      <c r="K19" s="1">
        <f>1.2*E19+1.6*F19</f>
        <v>-2.9600080775003415</v>
      </c>
      <c r="L19" s="1">
        <f>1.2*E19+F19+G19</f>
        <v>8.3100348205757939</v>
      </c>
      <c r="M19" s="1">
        <f>0.9*E19+G19</f>
        <v>9.3300797380270168</v>
      </c>
      <c r="N19" s="1">
        <f>0.9*E19-G19</f>
        <v>-12.649920261972984</v>
      </c>
      <c r="O19" s="17">
        <f>MIN(J19:N19)</f>
        <v>-12.649920261972984</v>
      </c>
      <c r="P19" s="5">
        <f>MAX(J19:N19)</f>
        <v>9.3300797380270168</v>
      </c>
    </row>
    <row r="20" spans="2:16" x14ac:dyDescent="0.3">
      <c r="B20" s="4">
        <v>10.57</v>
      </c>
      <c r="C20" s="33"/>
      <c r="D20" s="1" t="s">
        <v>6</v>
      </c>
      <c r="E20" s="1">
        <f t="shared" ref="E20:E27" si="9">(913.33/1465.8)*B20</f>
        <v>6.5860950334288448</v>
      </c>
      <c r="F20" s="1">
        <f t="shared" ref="F20:F27" si="10">(231.13/1465.8)*B20</f>
        <v>1.6666967526265519</v>
      </c>
      <c r="G20" s="1">
        <v>0</v>
      </c>
      <c r="H20" s="24"/>
      <c r="I20" s="26"/>
      <c r="J20" s="1">
        <f t="shared" ref="J20:J27" si="11">1.4*E20</f>
        <v>9.2205330468003819</v>
      </c>
      <c r="K20" s="1">
        <f t="shared" ref="K20:K27" si="12">1.2*E20+1.6*F20</f>
        <v>10.570028844317097</v>
      </c>
      <c r="L20" s="1">
        <f t="shared" ref="L20:L27" si="13">1.2*E20+F20+G20</f>
        <v>9.5700107927411651</v>
      </c>
      <c r="M20" s="1">
        <f t="shared" ref="M20:M27" si="14">0.9*E20+G20</f>
        <v>5.9274855300859608</v>
      </c>
      <c r="N20" s="1">
        <f t="shared" ref="N20:N27" si="15">0.9*E20-G20</f>
        <v>5.9274855300859608</v>
      </c>
      <c r="O20" s="1">
        <f t="shared" ref="O20:O27" si="16">MIN(J20:N20)</f>
        <v>5.9274855300859608</v>
      </c>
      <c r="P20" s="15">
        <f t="shared" ref="P20:P27" si="17">MAX(J20:N20)</f>
        <v>10.570028844317097</v>
      </c>
    </row>
    <row r="21" spans="2:16" x14ac:dyDescent="0.3">
      <c r="B21" s="4">
        <v>-12.98</v>
      </c>
      <c r="C21" s="33"/>
      <c r="D21" s="1" t="s">
        <v>8</v>
      </c>
      <c r="E21" s="1">
        <f t="shared" si="9"/>
        <v>-8.0877496247782794</v>
      </c>
      <c r="F21" s="1">
        <f t="shared" si="10"/>
        <v>-2.0467099194978853</v>
      </c>
      <c r="G21" s="1">
        <v>10.99</v>
      </c>
      <c r="H21" s="24"/>
      <c r="I21" s="26"/>
      <c r="J21" s="1">
        <f t="shared" si="11"/>
        <v>-11.32284947468959</v>
      </c>
      <c r="K21" s="1">
        <f t="shared" si="12"/>
        <v>-12.980035420930552</v>
      </c>
      <c r="L21" s="1">
        <f t="shared" si="13"/>
        <v>-0.76200946923182045</v>
      </c>
      <c r="M21" s="1">
        <f t="shared" si="14"/>
        <v>3.7110253376995486</v>
      </c>
      <c r="N21" s="1">
        <f t="shared" si="15"/>
        <v>-18.268974662300451</v>
      </c>
      <c r="O21" s="17">
        <f t="shared" si="16"/>
        <v>-18.268974662300451</v>
      </c>
      <c r="P21" s="5">
        <f t="shared" si="17"/>
        <v>3.7110253376995486</v>
      </c>
    </row>
    <row r="22" spans="2:16" x14ac:dyDescent="0.3">
      <c r="B22" s="4">
        <v>-12.05</v>
      </c>
      <c r="C22" s="33" t="s">
        <v>1</v>
      </c>
      <c r="D22" s="1" t="s">
        <v>7</v>
      </c>
      <c r="E22" s="1">
        <f t="shared" si="9"/>
        <v>-7.5082729567471702</v>
      </c>
      <c r="F22" s="1">
        <f t="shared" si="10"/>
        <v>-1.9000658343566654</v>
      </c>
      <c r="G22" s="1">
        <v>21.99</v>
      </c>
      <c r="H22" s="24"/>
      <c r="I22" s="26"/>
      <c r="J22" s="1">
        <f t="shared" si="11"/>
        <v>-10.511582139446038</v>
      </c>
      <c r="K22" s="1">
        <f t="shared" si="12"/>
        <v>-12.050032883067269</v>
      </c>
      <c r="L22" s="1">
        <f t="shared" si="13"/>
        <v>11.080006617546729</v>
      </c>
      <c r="M22" s="1">
        <f t="shared" si="14"/>
        <v>15.232554338927546</v>
      </c>
      <c r="N22" s="1">
        <f t="shared" si="15"/>
        <v>-28.747445661072451</v>
      </c>
      <c r="O22" s="17">
        <f t="shared" si="16"/>
        <v>-28.747445661072451</v>
      </c>
      <c r="P22" s="5">
        <f t="shared" si="17"/>
        <v>15.232554338927546</v>
      </c>
    </row>
    <row r="23" spans="2:16" x14ac:dyDescent="0.3">
      <c r="B23" s="4">
        <v>6.49</v>
      </c>
      <c r="C23" s="33"/>
      <c r="D23" s="1" t="s">
        <v>6</v>
      </c>
      <c r="E23" s="1">
        <f t="shared" si="9"/>
        <v>4.0438748123891397</v>
      </c>
      <c r="F23" s="1">
        <f t="shared" si="10"/>
        <v>1.0233549597489426</v>
      </c>
      <c r="G23" s="1">
        <v>0</v>
      </c>
      <c r="H23" s="24"/>
      <c r="I23" s="26"/>
      <c r="J23" s="1">
        <f t="shared" si="11"/>
        <v>5.6614247373447952</v>
      </c>
      <c r="K23" s="1">
        <f t="shared" si="12"/>
        <v>6.4900177104652759</v>
      </c>
      <c r="L23" s="1">
        <f t="shared" si="13"/>
        <v>5.8760047346159103</v>
      </c>
      <c r="M23" s="1">
        <f t="shared" si="14"/>
        <v>3.6394873311502258</v>
      </c>
      <c r="N23" s="1">
        <f t="shared" si="15"/>
        <v>3.6394873311502258</v>
      </c>
      <c r="O23" s="1">
        <f t="shared" si="16"/>
        <v>3.6394873311502258</v>
      </c>
      <c r="P23" s="15">
        <f t="shared" si="17"/>
        <v>6.4900177104652759</v>
      </c>
    </row>
    <row r="24" spans="2:16" x14ac:dyDescent="0.3">
      <c r="B24" s="4">
        <v>-12.02</v>
      </c>
      <c r="C24" s="33"/>
      <c r="D24" s="1" t="s">
        <v>8</v>
      </c>
      <c r="E24" s="1">
        <f t="shared" si="9"/>
        <v>-7.4895801610042305</v>
      </c>
      <c r="F24" s="1">
        <f t="shared" si="10"/>
        <v>-1.895335379997271</v>
      </c>
      <c r="G24" s="1">
        <v>21.99</v>
      </c>
      <c r="H24" s="24"/>
      <c r="I24" s="26"/>
      <c r="J24" s="1">
        <f t="shared" si="11"/>
        <v>-10.485412225405922</v>
      </c>
      <c r="K24" s="1">
        <f t="shared" si="12"/>
        <v>-12.02003280120071</v>
      </c>
      <c r="L24" s="1">
        <f t="shared" si="13"/>
        <v>11.107168426797651</v>
      </c>
      <c r="M24" s="1">
        <f t="shared" si="14"/>
        <v>15.249377855096192</v>
      </c>
      <c r="N24" s="1">
        <f t="shared" si="15"/>
        <v>-28.730622144903805</v>
      </c>
      <c r="O24" s="17">
        <f t="shared" si="16"/>
        <v>-28.730622144903805</v>
      </c>
      <c r="P24" s="5">
        <f t="shared" si="17"/>
        <v>15.249377855096192</v>
      </c>
    </row>
    <row r="25" spans="2:16" x14ac:dyDescent="0.3">
      <c r="B25" s="4">
        <v>-7.9</v>
      </c>
      <c r="C25" s="33" t="s">
        <v>2</v>
      </c>
      <c r="D25" s="1" t="s">
        <v>8</v>
      </c>
      <c r="E25" s="1">
        <f t="shared" si="9"/>
        <v>-4.9224362123072734</v>
      </c>
      <c r="F25" s="1">
        <f t="shared" si="10"/>
        <v>-1.2456863146404693</v>
      </c>
      <c r="G25" s="1">
        <v>19.798999999999999</v>
      </c>
      <c r="H25" s="24"/>
      <c r="I25" s="26"/>
      <c r="J25" s="1">
        <f t="shared" si="11"/>
        <v>-6.8914106972301825</v>
      </c>
      <c r="K25" s="1">
        <f t="shared" si="12"/>
        <v>-7.9000215581934787</v>
      </c>
      <c r="L25" s="1">
        <f t="shared" si="13"/>
        <v>12.646390230590804</v>
      </c>
      <c r="M25" s="1">
        <f t="shared" si="14"/>
        <v>15.368807408923454</v>
      </c>
      <c r="N25" s="1">
        <f t="shared" si="15"/>
        <v>-24.229192591076547</v>
      </c>
      <c r="O25" s="17">
        <f t="shared" si="16"/>
        <v>-24.229192591076547</v>
      </c>
      <c r="P25" s="19">
        <f t="shared" si="17"/>
        <v>15.368807408923454</v>
      </c>
    </row>
    <row r="26" spans="2:16" x14ac:dyDescent="0.3">
      <c r="B26" s="4">
        <v>6.42</v>
      </c>
      <c r="C26" s="33"/>
      <c r="D26" s="1" t="s">
        <v>6</v>
      </c>
      <c r="E26" s="1">
        <f t="shared" si="9"/>
        <v>4.000258288988948</v>
      </c>
      <c r="F26" s="1">
        <f t="shared" si="10"/>
        <v>1.012317232910356</v>
      </c>
      <c r="G26" s="1">
        <v>0</v>
      </c>
      <c r="H26" s="24"/>
      <c r="I26" s="26"/>
      <c r="J26" s="1">
        <f t="shared" si="11"/>
        <v>5.6003616045845268</v>
      </c>
      <c r="K26" s="1">
        <f t="shared" si="12"/>
        <v>6.4200175194433076</v>
      </c>
      <c r="L26" s="1">
        <f t="shared" si="13"/>
        <v>5.8126271796970936</v>
      </c>
      <c r="M26" s="1">
        <f t="shared" si="14"/>
        <v>3.6002324600900533</v>
      </c>
      <c r="N26" s="1">
        <f t="shared" si="15"/>
        <v>3.6002324600900533</v>
      </c>
      <c r="O26" s="1">
        <f t="shared" si="16"/>
        <v>3.6002324600900533</v>
      </c>
      <c r="P26" s="15">
        <f t="shared" si="17"/>
        <v>6.4200175194433076</v>
      </c>
    </row>
    <row r="27" spans="2:16" ht="15" thickBot="1" x14ac:dyDescent="0.35">
      <c r="B27" s="6">
        <v>-1.8</v>
      </c>
      <c r="C27" s="34"/>
      <c r="D27" s="7" t="s">
        <v>7</v>
      </c>
      <c r="E27" s="7">
        <f t="shared" si="9"/>
        <v>-1.1215677445763408</v>
      </c>
      <c r="F27" s="7">
        <f t="shared" si="10"/>
        <v>-0.28382726156365123</v>
      </c>
      <c r="G27" s="7">
        <v>19.798999999999999</v>
      </c>
      <c r="H27" s="27"/>
      <c r="I27" s="29"/>
      <c r="J27" s="7">
        <f t="shared" si="11"/>
        <v>-1.570194842406877</v>
      </c>
      <c r="K27" s="7">
        <f t="shared" si="12"/>
        <v>-1.8000049119934509</v>
      </c>
      <c r="L27" s="7">
        <f t="shared" si="13"/>
        <v>18.16929144494474</v>
      </c>
      <c r="M27" s="7">
        <f t="shared" si="14"/>
        <v>18.789589029881292</v>
      </c>
      <c r="N27" s="7">
        <f t="shared" si="15"/>
        <v>-20.808410970118707</v>
      </c>
      <c r="O27" s="18">
        <f t="shared" si="16"/>
        <v>-20.808410970118707</v>
      </c>
      <c r="P27" s="8">
        <f t="shared" si="17"/>
        <v>18.789589029881292</v>
      </c>
    </row>
    <row r="29" spans="2:16" ht="15" thickBot="1" x14ac:dyDescent="0.35"/>
    <row r="30" spans="2:16" ht="15" thickBot="1" x14ac:dyDescent="0.35">
      <c r="B30" s="30" t="s">
        <v>19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</row>
    <row r="31" spans="2:16" x14ac:dyDescent="0.3">
      <c r="B31" s="36"/>
      <c r="C31" s="37"/>
      <c r="D31" s="38"/>
      <c r="E31" s="2" t="s">
        <v>3</v>
      </c>
      <c r="F31" s="2" t="s">
        <v>4</v>
      </c>
      <c r="G31" s="2" t="s">
        <v>5</v>
      </c>
      <c r="H31" s="21"/>
      <c r="I31" s="23"/>
      <c r="J31" s="2" t="s">
        <v>9</v>
      </c>
      <c r="K31" s="2" t="s">
        <v>15</v>
      </c>
      <c r="L31" s="2" t="s">
        <v>10</v>
      </c>
      <c r="M31" s="2" t="s">
        <v>11</v>
      </c>
      <c r="N31" s="2" t="s">
        <v>12</v>
      </c>
      <c r="O31" s="2" t="s">
        <v>13</v>
      </c>
      <c r="P31" s="3" t="s">
        <v>14</v>
      </c>
    </row>
    <row r="32" spans="2:16" x14ac:dyDescent="0.3">
      <c r="B32" s="4">
        <v>-2.96</v>
      </c>
      <c r="C32" s="33" t="s">
        <v>0</v>
      </c>
      <c r="D32" s="1" t="s">
        <v>7</v>
      </c>
      <c r="E32" s="1">
        <f>(913.33/1465.8)*B32</f>
        <v>-1.8443558466366492</v>
      </c>
      <c r="F32" s="1">
        <f>(231.13/1465.8)*B32</f>
        <v>-0.46673816346022645</v>
      </c>
      <c r="G32" s="1">
        <v>14.192</v>
      </c>
      <c r="H32" s="24"/>
      <c r="I32" s="26"/>
      <c r="J32" s="1">
        <f>1.4*E32</f>
        <v>-2.5820981852913087</v>
      </c>
      <c r="K32" s="1">
        <f>1.2*E32+1.6*F32</f>
        <v>-2.9600080775003415</v>
      </c>
      <c r="L32" s="1">
        <f>1.2*E32+F32+G32</f>
        <v>11.512034820575796</v>
      </c>
      <c r="M32" s="1">
        <f>0.9*E32+G32</f>
        <v>12.532079738027015</v>
      </c>
      <c r="N32" s="1">
        <f>0.9*E32-G32</f>
        <v>-15.851920261972985</v>
      </c>
      <c r="O32" s="17">
        <f>MIN(J32:N32)</f>
        <v>-15.851920261972985</v>
      </c>
      <c r="P32" s="5">
        <f>MAX(J32:N32)</f>
        <v>12.532079738027015</v>
      </c>
    </row>
    <row r="33" spans="2:16" x14ac:dyDescent="0.3">
      <c r="B33" s="4">
        <v>10.57</v>
      </c>
      <c r="C33" s="33"/>
      <c r="D33" s="1" t="s">
        <v>6</v>
      </c>
      <c r="E33" s="1">
        <f t="shared" ref="E33:E40" si="18">(913.33/1465.8)*B33</f>
        <v>6.5860950334288448</v>
      </c>
      <c r="F33" s="1">
        <f t="shared" ref="F33:F40" si="19">(231.13/1465.8)*B33</f>
        <v>1.6666967526265519</v>
      </c>
      <c r="G33" s="1">
        <v>0</v>
      </c>
      <c r="H33" s="24"/>
      <c r="I33" s="26"/>
      <c r="J33" s="1">
        <f t="shared" ref="J33:J40" si="20">1.4*E33</f>
        <v>9.2205330468003819</v>
      </c>
      <c r="K33" s="1">
        <f t="shared" ref="K33:K40" si="21">1.2*E33+1.6*F33</f>
        <v>10.570028844317097</v>
      </c>
      <c r="L33" s="1">
        <f t="shared" ref="L33:L40" si="22">1.2*E33+F33+G33</f>
        <v>9.5700107927411651</v>
      </c>
      <c r="M33" s="1">
        <f t="shared" ref="M33:M40" si="23">0.9*E33+G33</f>
        <v>5.9274855300859608</v>
      </c>
      <c r="N33" s="1">
        <f t="shared" ref="N33:N40" si="24">0.9*E33-G33</f>
        <v>5.9274855300859608</v>
      </c>
      <c r="O33" s="1">
        <f t="shared" ref="O33:O40" si="25">MIN(J33:N33)</f>
        <v>5.9274855300859608</v>
      </c>
      <c r="P33" s="15">
        <f t="shared" ref="P33:P40" si="26">MAX(J33:N33)</f>
        <v>10.570028844317097</v>
      </c>
    </row>
    <row r="34" spans="2:16" x14ac:dyDescent="0.3">
      <c r="B34" s="4">
        <v>-12.98</v>
      </c>
      <c r="C34" s="33"/>
      <c r="D34" s="1" t="s">
        <v>8</v>
      </c>
      <c r="E34" s="1">
        <f t="shared" si="18"/>
        <v>-8.0877496247782794</v>
      </c>
      <c r="F34" s="1">
        <f t="shared" si="19"/>
        <v>-2.0467099194978853</v>
      </c>
      <c r="G34" s="1">
        <v>14.192</v>
      </c>
      <c r="H34" s="24"/>
      <c r="I34" s="26"/>
      <c r="J34" s="1">
        <f t="shared" si="20"/>
        <v>-11.32284947468959</v>
      </c>
      <c r="K34" s="1">
        <f t="shared" si="21"/>
        <v>-12.980035420930552</v>
      </c>
      <c r="L34" s="1">
        <f t="shared" si="22"/>
        <v>2.4399905307681795</v>
      </c>
      <c r="M34" s="1">
        <f t="shared" si="23"/>
        <v>6.9130253376995485</v>
      </c>
      <c r="N34" s="1">
        <f t="shared" si="24"/>
        <v>-21.470974662300453</v>
      </c>
      <c r="O34" s="17">
        <f t="shared" si="25"/>
        <v>-21.470974662300453</v>
      </c>
      <c r="P34" s="5">
        <f t="shared" si="26"/>
        <v>6.9130253376995485</v>
      </c>
    </row>
    <row r="35" spans="2:16" x14ac:dyDescent="0.3">
      <c r="B35" s="4">
        <v>-12.05</v>
      </c>
      <c r="C35" s="33" t="s">
        <v>1</v>
      </c>
      <c r="D35" s="1" t="s">
        <v>7</v>
      </c>
      <c r="E35" s="1">
        <f t="shared" si="18"/>
        <v>-7.5082729567471702</v>
      </c>
      <c r="F35" s="1">
        <f t="shared" si="19"/>
        <v>-1.9000658343566654</v>
      </c>
      <c r="G35" s="1">
        <v>28.382999999999999</v>
      </c>
      <c r="H35" s="24"/>
      <c r="I35" s="26"/>
      <c r="J35" s="1">
        <f t="shared" si="20"/>
        <v>-10.511582139446038</v>
      </c>
      <c r="K35" s="1">
        <f t="shared" si="21"/>
        <v>-12.050032883067269</v>
      </c>
      <c r="L35" s="1">
        <f t="shared" si="22"/>
        <v>17.47300661754673</v>
      </c>
      <c r="M35" s="1">
        <f t="shared" si="23"/>
        <v>21.625554338927547</v>
      </c>
      <c r="N35" s="1">
        <f t="shared" si="24"/>
        <v>-35.140445661072455</v>
      </c>
      <c r="O35" s="17">
        <f t="shared" si="25"/>
        <v>-35.140445661072455</v>
      </c>
      <c r="P35" s="5">
        <f t="shared" si="26"/>
        <v>21.625554338927547</v>
      </c>
    </row>
    <row r="36" spans="2:16" x14ac:dyDescent="0.3">
      <c r="B36" s="4">
        <v>6.49</v>
      </c>
      <c r="C36" s="33"/>
      <c r="D36" s="1" t="s">
        <v>6</v>
      </c>
      <c r="E36" s="1">
        <f t="shared" si="18"/>
        <v>4.0438748123891397</v>
      </c>
      <c r="F36" s="1">
        <f t="shared" si="19"/>
        <v>1.0233549597489426</v>
      </c>
      <c r="G36" s="1">
        <v>0</v>
      </c>
      <c r="H36" s="24"/>
      <c r="I36" s="26"/>
      <c r="J36" s="1">
        <f t="shared" si="20"/>
        <v>5.6614247373447952</v>
      </c>
      <c r="K36" s="1">
        <f t="shared" si="21"/>
        <v>6.4900177104652759</v>
      </c>
      <c r="L36" s="1">
        <f t="shared" si="22"/>
        <v>5.8760047346159103</v>
      </c>
      <c r="M36" s="1">
        <f t="shared" si="23"/>
        <v>3.6394873311502258</v>
      </c>
      <c r="N36" s="1">
        <f t="shared" si="24"/>
        <v>3.6394873311502258</v>
      </c>
      <c r="O36" s="1">
        <f t="shared" si="25"/>
        <v>3.6394873311502258</v>
      </c>
      <c r="P36" s="15">
        <f t="shared" si="26"/>
        <v>6.4900177104652759</v>
      </c>
    </row>
    <row r="37" spans="2:16" x14ac:dyDescent="0.3">
      <c r="B37" s="4">
        <v>-12.02</v>
      </c>
      <c r="C37" s="33"/>
      <c r="D37" s="1" t="s">
        <v>8</v>
      </c>
      <c r="E37" s="1">
        <f t="shared" si="18"/>
        <v>-7.4895801610042305</v>
      </c>
      <c r="F37" s="1">
        <f t="shared" si="19"/>
        <v>-1.895335379997271</v>
      </c>
      <c r="G37" s="1">
        <v>28.382999999999999</v>
      </c>
      <c r="H37" s="24"/>
      <c r="I37" s="26"/>
      <c r="J37" s="1">
        <f t="shared" si="20"/>
        <v>-10.485412225405922</v>
      </c>
      <c r="K37" s="1">
        <f t="shared" si="21"/>
        <v>-12.02003280120071</v>
      </c>
      <c r="L37" s="1">
        <f t="shared" si="22"/>
        <v>17.50016842679765</v>
      </c>
      <c r="M37" s="1">
        <f t="shared" si="23"/>
        <v>21.642377855096193</v>
      </c>
      <c r="N37" s="1">
        <f t="shared" si="24"/>
        <v>-35.123622144903806</v>
      </c>
      <c r="O37" s="17">
        <f t="shared" si="25"/>
        <v>-35.123622144903806</v>
      </c>
      <c r="P37" s="5">
        <f t="shared" si="26"/>
        <v>21.642377855096193</v>
      </c>
    </row>
    <row r="38" spans="2:16" x14ac:dyDescent="0.3">
      <c r="B38" s="4">
        <v>-7.9</v>
      </c>
      <c r="C38" s="33" t="s">
        <v>2</v>
      </c>
      <c r="D38" s="1" t="s">
        <v>8</v>
      </c>
      <c r="E38" s="1">
        <f t="shared" si="18"/>
        <v>-4.9224362123072734</v>
      </c>
      <c r="F38" s="1">
        <f t="shared" si="19"/>
        <v>-1.2456863146404693</v>
      </c>
      <c r="G38" s="1">
        <v>25.545999999999999</v>
      </c>
      <c r="H38" s="24"/>
      <c r="I38" s="26"/>
      <c r="J38" s="1">
        <f t="shared" si="20"/>
        <v>-6.8914106972301825</v>
      </c>
      <c r="K38" s="1">
        <f t="shared" si="21"/>
        <v>-7.9000215581934787</v>
      </c>
      <c r="L38" s="1">
        <f t="shared" si="22"/>
        <v>18.393390230590803</v>
      </c>
      <c r="M38" s="1">
        <f t="shared" si="23"/>
        <v>21.115807408923452</v>
      </c>
      <c r="N38" s="1">
        <f t="shared" si="24"/>
        <v>-29.976192591076547</v>
      </c>
      <c r="O38" s="17">
        <f t="shared" si="25"/>
        <v>-29.976192591076547</v>
      </c>
      <c r="P38" s="19">
        <f t="shared" si="26"/>
        <v>21.115807408923452</v>
      </c>
    </row>
    <row r="39" spans="2:16" x14ac:dyDescent="0.3">
      <c r="B39" s="4">
        <v>6.42</v>
      </c>
      <c r="C39" s="33"/>
      <c r="D39" s="1" t="s">
        <v>6</v>
      </c>
      <c r="E39" s="1">
        <f t="shared" si="18"/>
        <v>4.000258288988948</v>
      </c>
      <c r="F39" s="1">
        <f t="shared" si="19"/>
        <v>1.012317232910356</v>
      </c>
      <c r="G39" s="1">
        <v>0</v>
      </c>
      <c r="H39" s="24"/>
      <c r="I39" s="26"/>
      <c r="J39" s="1">
        <f t="shared" si="20"/>
        <v>5.6003616045845268</v>
      </c>
      <c r="K39" s="1">
        <f t="shared" si="21"/>
        <v>6.4200175194433076</v>
      </c>
      <c r="L39" s="1">
        <f t="shared" si="22"/>
        <v>5.8126271796970936</v>
      </c>
      <c r="M39" s="1">
        <f t="shared" si="23"/>
        <v>3.6002324600900533</v>
      </c>
      <c r="N39" s="1">
        <f t="shared" si="24"/>
        <v>3.6002324600900533</v>
      </c>
      <c r="O39" s="1">
        <f t="shared" si="25"/>
        <v>3.6002324600900533</v>
      </c>
      <c r="P39" s="15">
        <f t="shared" si="26"/>
        <v>6.4200175194433076</v>
      </c>
    </row>
    <row r="40" spans="2:16" ht="15" thickBot="1" x14ac:dyDescent="0.35">
      <c r="B40" s="6">
        <v>-1.8</v>
      </c>
      <c r="C40" s="34"/>
      <c r="D40" s="7" t="s">
        <v>7</v>
      </c>
      <c r="E40" s="7">
        <f t="shared" si="18"/>
        <v>-1.1215677445763408</v>
      </c>
      <c r="F40" s="7">
        <f t="shared" si="19"/>
        <v>-0.28382726156365123</v>
      </c>
      <c r="G40" s="7">
        <v>25.545999999999999</v>
      </c>
      <c r="H40" s="27"/>
      <c r="I40" s="29"/>
      <c r="J40" s="7">
        <f t="shared" si="20"/>
        <v>-1.570194842406877</v>
      </c>
      <c r="K40" s="7">
        <f t="shared" si="21"/>
        <v>-1.8000049119934509</v>
      </c>
      <c r="L40" s="7">
        <f t="shared" si="22"/>
        <v>23.91629144494474</v>
      </c>
      <c r="M40" s="7">
        <f t="shared" si="23"/>
        <v>24.536589029881291</v>
      </c>
      <c r="N40" s="7">
        <f t="shared" si="24"/>
        <v>-26.555410970118707</v>
      </c>
      <c r="O40" s="18">
        <f t="shared" si="25"/>
        <v>-26.555410970118707</v>
      </c>
      <c r="P40" s="8">
        <f t="shared" si="26"/>
        <v>24.536589029881291</v>
      </c>
    </row>
    <row r="42" spans="2:16" ht="15" thickBot="1" x14ac:dyDescent="0.35"/>
    <row r="43" spans="2:16" ht="15" thickBot="1" x14ac:dyDescent="0.35">
      <c r="B43" s="30" t="s">
        <v>17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2"/>
    </row>
    <row r="44" spans="2:16" x14ac:dyDescent="0.3">
      <c r="B44" s="36"/>
      <c r="C44" s="37"/>
      <c r="D44" s="38"/>
      <c r="E44" s="2" t="s">
        <v>3</v>
      </c>
      <c r="F44" s="2" t="s">
        <v>4</v>
      </c>
      <c r="G44" s="2" t="s">
        <v>5</v>
      </c>
      <c r="H44" s="21"/>
      <c r="I44" s="23"/>
      <c r="J44" s="2" t="s">
        <v>9</v>
      </c>
      <c r="K44" s="2" t="s">
        <v>15</v>
      </c>
      <c r="L44" s="2" t="s">
        <v>10</v>
      </c>
      <c r="M44" s="2" t="s">
        <v>11</v>
      </c>
      <c r="N44" s="2" t="s">
        <v>12</v>
      </c>
      <c r="O44" s="2" t="s">
        <v>13</v>
      </c>
      <c r="P44" s="3" t="s">
        <v>14</v>
      </c>
    </row>
    <row r="45" spans="2:16" x14ac:dyDescent="0.3">
      <c r="B45" s="4">
        <v>-2.96</v>
      </c>
      <c r="C45" s="33" t="s">
        <v>0</v>
      </c>
      <c r="D45" s="1" t="s">
        <v>7</v>
      </c>
      <c r="E45" s="1">
        <f>(913.33/1465.8)*B45</f>
        <v>-1.8443558466366492</v>
      </c>
      <c r="F45" s="1">
        <f>(231.13/1465.8)*B45</f>
        <v>-0.46673816346022645</v>
      </c>
      <c r="G45" s="1">
        <v>15.372</v>
      </c>
      <c r="H45" s="24"/>
      <c r="I45" s="26"/>
      <c r="J45" s="1">
        <f>1.4*E45</f>
        <v>-2.5820981852913087</v>
      </c>
      <c r="K45" s="1">
        <f>1.2*E45+1.6*F45</f>
        <v>-2.9600080775003415</v>
      </c>
      <c r="L45" s="1">
        <f>1.2*E45+F45+G45</f>
        <v>12.692034820575795</v>
      </c>
      <c r="M45" s="1">
        <f>0.9*E45+G45</f>
        <v>13.712079738027015</v>
      </c>
      <c r="N45" s="1">
        <f>0.9*E45-G45</f>
        <v>-17.031920261972985</v>
      </c>
      <c r="O45" s="17">
        <f>MIN(J45:N45)</f>
        <v>-17.031920261972985</v>
      </c>
      <c r="P45" s="5">
        <f>MAX(J45:N45)</f>
        <v>13.712079738027015</v>
      </c>
    </row>
    <row r="46" spans="2:16" x14ac:dyDescent="0.3">
      <c r="B46" s="4">
        <v>10.57</v>
      </c>
      <c r="C46" s="33"/>
      <c r="D46" s="1" t="s">
        <v>6</v>
      </c>
      <c r="E46" s="1">
        <f t="shared" ref="E46:E53" si="27">(913.33/1465.8)*B46</f>
        <v>6.5860950334288448</v>
      </c>
      <c r="F46" s="1">
        <f t="shared" ref="F46:F53" si="28">(231.13/1465.8)*B46</f>
        <v>1.6666967526265519</v>
      </c>
      <c r="G46" s="1">
        <v>0</v>
      </c>
      <c r="H46" s="24"/>
      <c r="I46" s="26"/>
      <c r="J46" s="1">
        <f t="shared" ref="J46:J53" si="29">1.4*E46</f>
        <v>9.2205330468003819</v>
      </c>
      <c r="K46" s="1">
        <f t="shared" ref="K46:K53" si="30">1.2*E46+1.6*F46</f>
        <v>10.570028844317097</v>
      </c>
      <c r="L46" s="1">
        <f t="shared" ref="L46:L53" si="31">1.2*E46+F46+G46</f>
        <v>9.5700107927411651</v>
      </c>
      <c r="M46" s="1">
        <f t="shared" ref="M46:M53" si="32">0.9*E46+G46</f>
        <v>5.9274855300859608</v>
      </c>
      <c r="N46" s="1">
        <f t="shared" ref="N46:N53" si="33">0.9*E46-G46</f>
        <v>5.9274855300859608</v>
      </c>
      <c r="O46" s="1">
        <f t="shared" ref="O46:O53" si="34">MIN(J46:N46)</f>
        <v>5.9274855300859608</v>
      </c>
      <c r="P46" s="15">
        <f t="shared" ref="P46:P53" si="35">MAX(J46:N46)</f>
        <v>10.570028844317097</v>
      </c>
    </row>
    <row r="47" spans="2:16" x14ac:dyDescent="0.3">
      <c r="B47" s="4">
        <v>-12.98</v>
      </c>
      <c r="C47" s="33"/>
      <c r="D47" s="1" t="s">
        <v>8</v>
      </c>
      <c r="E47" s="1">
        <f t="shared" si="27"/>
        <v>-8.0877496247782794</v>
      </c>
      <c r="F47" s="1">
        <f t="shared" si="28"/>
        <v>-2.0467099194978853</v>
      </c>
      <c r="G47" s="1">
        <v>15.372</v>
      </c>
      <c r="H47" s="24"/>
      <c r="I47" s="26"/>
      <c r="J47" s="1">
        <f t="shared" si="29"/>
        <v>-11.32284947468959</v>
      </c>
      <c r="K47" s="1">
        <f t="shared" si="30"/>
        <v>-12.980035420930552</v>
      </c>
      <c r="L47" s="1">
        <f t="shared" si="31"/>
        <v>3.6199905307681792</v>
      </c>
      <c r="M47" s="1">
        <f t="shared" si="32"/>
        <v>8.0930253376995474</v>
      </c>
      <c r="N47" s="1">
        <f t="shared" si="33"/>
        <v>-22.650974662300452</v>
      </c>
      <c r="O47" s="17">
        <f t="shared" si="34"/>
        <v>-22.650974662300452</v>
      </c>
      <c r="P47" s="5">
        <f t="shared" si="35"/>
        <v>8.0930253376995474</v>
      </c>
    </row>
    <row r="48" spans="2:16" x14ac:dyDescent="0.3">
      <c r="B48" s="4">
        <v>-12.05</v>
      </c>
      <c r="C48" s="33" t="s">
        <v>1</v>
      </c>
      <c r="D48" s="1" t="s">
        <v>7</v>
      </c>
      <c r="E48" s="1">
        <f t="shared" si="27"/>
        <v>-7.5082729567471702</v>
      </c>
      <c r="F48" s="1">
        <f t="shared" si="28"/>
        <v>-1.9000658343566654</v>
      </c>
      <c r="G48" s="1">
        <v>30.745000000000001</v>
      </c>
      <c r="H48" s="24"/>
      <c r="I48" s="26"/>
      <c r="J48" s="1">
        <f t="shared" si="29"/>
        <v>-10.511582139446038</v>
      </c>
      <c r="K48" s="1">
        <f t="shared" si="30"/>
        <v>-12.050032883067269</v>
      </c>
      <c r="L48" s="1">
        <f t="shared" si="31"/>
        <v>19.835006617546732</v>
      </c>
      <c r="M48" s="1">
        <f t="shared" si="32"/>
        <v>23.987554338927549</v>
      </c>
      <c r="N48" s="1">
        <f t="shared" si="33"/>
        <v>-37.502445661072457</v>
      </c>
      <c r="O48" s="17">
        <f t="shared" si="34"/>
        <v>-37.502445661072457</v>
      </c>
      <c r="P48" s="5">
        <f t="shared" si="35"/>
        <v>23.987554338927549</v>
      </c>
    </row>
    <row r="49" spans="2:16" x14ac:dyDescent="0.3">
      <c r="B49" s="4">
        <v>6.49</v>
      </c>
      <c r="C49" s="33"/>
      <c r="D49" s="1" t="s">
        <v>6</v>
      </c>
      <c r="E49" s="1">
        <f t="shared" si="27"/>
        <v>4.0438748123891397</v>
      </c>
      <c r="F49" s="1">
        <f t="shared" si="28"/>
        <v>1.0233549597489426</v>
      </c>
      <c r="G49" s="1">
        <v>0</v>
      </c>
      <c r="H49" s="24"/>
      <c r="I49" s="26"/>
      <c r="J49" s="1">
        <f t="shared" si="29"/>
        <v>5.6614247373447952</v>
      </c>
      <c r="K49" s="1">
        <f t="shared" si="30"/>
        <v>6.4900177104652759</v>
      </c>
      <c r="L49" s="1">
        <f t="shared" si="31"/>
        <v>5.8760047346159103</v>
      </c>
      <c r="M49" s="1">
        <f t="shared" si="32"/>
        <v>3.6394873311502258</v>
      </c>
      <c r="N49" s="1">
        <f t="shared" si="33"/>
        <v>3.6394873311502258</v>
      </c>
      <c r="O49" s="1">
        <f t="shared" si="34"/>
        <v>3.6394873311502258</v>
      </c>
      <c r="P49" s="15">
        <f t="shared" si="35"/>
        <v>6.4900177104652759</v>
      </c>
    </row>
    <row r="50" spans="2:16" x14ac:dyDescent="0.3">
      <c r="B50" s="4">
        <v>-12.02</v>
      </c>
      <c r="C50" s="33"/>
      <c r="D50" s="1" t="s">
        <v>8</v>
      </c>
      <c r="E50" s="1">
        <f t="shared" si="27"/>
        <v>-7.4895801610042305</v>
      </c>
      <c r="F50" s="1">
        <f t="shared" si="28"/>
        <v>-1.895335379997271</v>
      </c>
      <c r="G50" s="1">
        <v>30.745000000000001</v>
      </c>
      <c r="H50" s="24"/>
      <c r="I50" s="26"/>
      <c r="J50" s="1">
        <f t="shared" si="29"/>
        <v>-10.485412225405922</v>
      </c>
      <c r="K50" s="1">
        <f t="shared" si="30"/>
        <v>-12.02003280120071</v>
      </c>
      <c r="L50" s="1">
        <f t="shared" si="31"/>
        <v>19.862168426797652</v>
      </c>
      <c r="M50" s="1">
        <f t="shared" si="32"/>
        <v>24.004377855096195</v>
      </c>
      <c r="N50" s="1">
        <f t="shared" si="33"/>
        <v>-37.485622144903807</v>
      </c>
      <c r="O50" s="17">
        <f t="shared" si="34"/>
        <v>-37.485622144903807</v>
      </c>
      <c r="P50" s="5">
        <f t="shared" si="35"/>
        <v>24.004377855096195</v>
      </c>
    </row>
    <row r="51" spans="2:16" x14ac:dyDescent="0.3">
      <c r="B51" s="4">
        <v>-7.9</v>
      </c>
      <c r="C51" s="33" t="s">
        <v>2</v>
      </c>
      <c r="D51" s="1" t="s">
        <v>8</v>
      </c>
      <c r="E51" s="1">
        <f t="shared" si="27"/>
        <v>-4.9224362123072734</v>
      </c>
      <c r="F51" s="1">
        <f t="shared" si="28"/>
        <v>-1.2456863146404693</v>
      </c>
      <c r="G51" s="1">
        <v>27.670999999999999</v>
      </c>
      <c r="H51" s="24"/>
      <c r="I51" s="26"/>
      <c r="J51" s="1">
        <f t="shared" si="29"/>
        <v>-6.8914106972301825</v>
      </c>
      <c r="K51" s="1">
        <f t="shared" si="30"/>
        <v>-7.9000215581934787</v>
      </c>
      <c r="L51" s="1">
        <f t="shared" si="31"/>
        <v>20.518390230590803</v>
      </c>
      <c r="M51" s="1">
        <f t="shared" si="32"/>
        <v>23.240807408923452</v>
      </c>
      <c r="N51" s="1">
        <f t="shared" si="33"/>
        <v>-32.101192591076547</v>
      </c>
      <c r="O51" s="17">
        <f t="shared" si="34"/>
        <v>-32.101192591076547</v>
      </c>
      <c r="P51" s="19">
        <f t="shared" si="35"/>
        <v>23.240807408923452</v>
      </c>
    </row>
    <row r="52" spans="2:16" x14ac:dyDescent="0.3">
      <c r="B52" s="4">
        <v>6.42</v>
      </c>
      <c r="C52" s="33"/>
      <c r="D52" s="1" t="s">
        <v>6</v>
      </c>
      <c r="E52" s="1">
        <f t="shared" si="27"/>
        <v>4.000258288988948</v>
      </c>
      <c r="F52" s="1">
        <f t="shared" si="28"/>
        <v>1.012317232910356</v>
      </c>
      <c r="G52" s="1">
        <v>0</v>
      </c>
      <c r="H52" s="24"/>
      <c r="I52" s="26"/>
      <c r="J52" s="1">
        <f t="shared" si="29"/>
        <v>5.6003616045845268</v>
      </c>
      <c r="K52" s="1">
        <f t="shared" si="30"/>
        <v>6.4200175194433076</v>
      </c>
      <c r="L52" s="1">
        <f t="shared" si="31"/>
        <v>5.8126271796970936</v>
      </c>
      <c r="M52" s="1">
        <f t="shared" si="32"/>
        <v>3.6002324600900533</v>
      </c>
      <c r="N52" s="1">
        <f t="shared" si="33"/>
        <v>3.6002324600900533</v>
      </c>
      <c r="O52" s="1">
        <f t="shared" si="34"/>
        <v>3.6002324600900533</v>
      </c>
      <c r="P52" s="15">
        <f t="shared" si="35"/>
        <v>6.4200175194433076</v>
      </c>
    </row>
    <row r="53" spans="2:16" ht="15" thickBot="1" x14ac:dyDescent="0.35">
      <c r="B53" s="6">
        <v>-1.8</v>
      </c>
      <c r="C53" s="34"/>
      <c r="D53" s="7" t="s">
        <v>7</v>
      </c>
      <c r="E53" s="7">
        <f t="shared" si="27"/>
        <v>-1.1215677445763408</v>
      </c>
      <c r="F53" s="7">
        <f t="shared" si="28"/>
        <v>-0.28382726156365123</v>
      </c>
      <c r="G53" s="7">
        <v>27.670999999999999</v>
      </c>
      <c r="H53" s="27"/>
      <c r="I53" s="29"/>
      <c r="J53" s="7">
        <f t="shared" si="29"/>
        <v>-1.570194842406877</v>
      </c>
      <c r="K53" s="7">
        <f t="shared" si="30"/>
        <v>-1.8000049119934509</v>
      </c>
      <c r="L53" s="7">
        <f t="shared" si="31"/>
        <v>26.04129144494474</v>
      </c>
      <c r="M53" s="7">
        <f t="shared" si="32"/>
        <v>26.661589029881291</v>
      </c>
      <c r="N53" s="7">
        <f t="shared" si="33"/>
        <v>-28.680410970118707</v>
      </c>
      <c r="O53" s="18">
        <f t="shared" si="34"/>
        <v>-28.680410970118707</v>
      </c>
      <c r="P53" s="8">
        <f t="shared" si="35"/>
        <v>26.661589029881291</v>
      </c>
    </row>
    <row r="56" spans="2:16" ht="15" thickBot="1" x14ac:dyDescent="0.3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2:16" ht="15" thickBot="1" x14ac:dyDescent="0.35">
      <c r="B57" s="30" t="s">
        <v>16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2"/>
    </row>
    <row r="58" spans="2:16" x14ac:dyDescent="0.3">
      <c r="B58" s="11"/>
      <c r="C58" s="12"/>
      <c r="D58" s="2" t="s">
        <v>3</v>
      </c>
      <c r="E58" s="2" t="s">
        <v>4</v>
      </c>
      <c r="F58" s="2" t="s">
        <v>5</v>
      </c>
      <c r="G58" s="21"/>
      <c r="H58" s="22"/>
      <c r="I58" s="23"/>
      <c r="J58" s="2" t="s">
        <v>9</v>
      </c>
      <c r="K58" s="2" t="s">
        <v>15</v>
      </c>
      <c r="L58" s="2" t="s">
        <v>10</v>
      </c>
      <c r="M58" s="2" t="s">
        <v>11</v>
      </c>
      <c r="N58" s="2" t="s">
        <v>12</v>
      </c>
      <c r="O58" s="2" t="s">
        <v>13</v>
      </c>
      <c r="P58" s="3" t="s">
        <v>14</v>
      </c>
    </row>
    <row r="59" spans="2:16" x14ac:dyDescent="0.3">
      <c r="B59" s="4" t="s">
        <v>0</v>
      </c>
      <c r="C59" s="10" t="s">
        <v>20</v>
      </c>
      <c r="D59" s="1">
        <f>18.4*(913.33/1465.8)</f>
        <v>11.464914722335926</v>
      </c>
      <c r="E59" s="1">
        <f>18.4*(231.13/1465.8)</f>
        <v>2.9013453404284344</v>
      </c>
      <c r="F59" s="1">
        <v>3.2639999999999998</v>
      </c>
      <c r="G59" s="24"/>
      <c r="H59" s="25"/>
      <c r="I59" s="26"/>
      <c r="J59" s="1">
        <f>1.4*D59</f>
        <v>16.050880611270298</v>
      </c>
      <c r="K59" s="1">
        <f>1.2*D59+1.6*E59</f>
        <v>18.400050211488608</v>
      </c>
      <c r="L59" s="1">
        <f>1.2*D59+E59+F59</f>
        <v>19.923243007231545</v>
      </c>
      <c r="M59" s="1">
        <f>0.9*D59+F59</f>
        <v>13.582423250102334</v>
      </c>
      <c r="N59" s="1">
        <f>0.9*D59-F59</f>
        <v>7.0544232501023352</v>
      </c>
      <c r="O59" s="1">
        <f>MIN(J59:N59)</f>
        <v>7.0544232501023352</v>
      </c>
      <c r="P59" s="15">
        <f>MAX(J59:N59)</f>
        <v>19.923243007231545</v>
      </c>
    </row>
    <row r="60" spans="2:16" x14ac:dyDescent="0.3">
      <c r="B60" s="4" t="s">
        <v>1</v>
      </c>
      <c r="C60" s="10" t="s">
        <v>20</v>
      </c>
      <c r="D60" s="1">
        <f>18.4*(913.33/1465.8)</f>
        <v>11.464914722335926</v>
      </c>
      <c r="E60" s="1">
        <f>18.4*(231.13/1465.8)</f>
        <v>2.9013453404284344</v>
      </c>
      <c r="F60" s="1">
        <v>6.5279999999999996</v>
      </c>
      <c r="G60" s="24"/>
      <c r="H60" s="25"/>
      <c r="I60" s="26"/>
      <c r="J60" s="1">
        <f t="shared" ref="J60:J61" si="36">1.4*D60</f>
        <v>16.050880611270298</v>
      </c>
      <c r="K60" s="1">
        <f t="shared" ref="K60:K61" si="37">1.2*D60+1.6*E60</f>
        <v>18.400050211488608</v>
      </c>
      <c r="L60" s="1">
        <f t="shared" ref="L60:L61" si="38">1.2*D60+E60+F60</f>
        <v>23.187243007231544</v>
      </c>
      <c r="M60" s="1">
        <f t="shared" ref="M60:M61" si="39">0.9*D60+F60</f>
        <v>16.846423250102333</v>
      </c>
      <c r="N60" s="1">
        <f t="shared" ref="N60:N61" si="40">0.9*D60-F60</f>
        <v>3.7904232501023349</v>
      </c>
      <c r="O60" s="1">
        <f t="shared" ref="O60:O61" si="41">MIN(J60:N60)</f>
        <v>3.7904232501023349</v>
      </c>
      <c r="P60" s="15">
        <f t="shared" ref="P60:P61" si="42">MAX(J60:N60)</f>
        <v>23.187243007231544</v>
      </c>
    </row>
    <row r="61" spans="2:16" ht="15" thickBot="1" x14ac:dyDescent="0.35">
      <c r="B61" s="6" t="s">
        <v>2</v>
      </c>
      <c r="C61" s="13" t="s">
        <v>20</v>
      </c>
      <c r="D61" s="7">
        <f>11.52*(913.33/1465.8)</f>
        <v>7.1780335652885805</v>
      </c>
      <c r="E61" s="7">
        <f>11.52*(231.13/1465.8)</f>
        <v>1.8164944740073679</v>
      </c>
      <c r="F61" s="7">
        <v>5.875</v>
      </c>
      <c r="G61" s="27"/>
      <c r="H61" s="28"/>
      <c r="I61" s="29"/>
      <c r="J61" s="7">
        <f t="shared" si="36"/>
        <v>10.049246991404011</v>
      </c>
      <c r="K61" s="7">
        <f t="shared" si="37"/>
        <v>11.520031436758085</v>
      </c>
      <c r="L61" s="7">
        <f t="shared" si="38"/>
        <v>16.305134752353663</v>
      </c>
      <c r="M61" s="7">
        <f t="shared" si="39"/>
        <v>12.335230208759722</v>
      </c>
      <c r="N61" s="7">
        <f t="shared" si="40"/>
        <v>0.58523020875972254</v>
      </c>
      <c r="O61" s="7">
        <f t="shared" si="41"/>
        <v>0.58523020875972254</v>
      </c>
      <c r="P61" s="16">
        <f t="shared" si="42"/>
        <v>16.305134752353663</v>
      </c>
    </row>
    <row r="62" spans="2:16" x14ac:dyDescent="0.3">
      <c r="C62" s="9"/>
      <c r="H62" s="9"/>
      <c r="I62" s="9"/>
    </row>
    <row r="63" spans="2:16" ht="15" thickBot="1" x14ac:dyDescent="0.35">
      <c r="C63" s="9"/>
      <c r="H63" s="9"/>
      <c r="I63" s="9"/>
    </row>
    <row r="64" spans="2:16" ht="15" thickBot="1" x14ac:dyDescent="0.35">
      <c r="B64" s="30" t="s">
        <v>21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2"/>
    </row>
    <row r="65" spans="2:16" x14ac:dyDescent="0.3">
      <c r="B65" s="11"/>
      <c r="C65" s="12"/>
      <c r="D65" s="2" t="s">
        <v>3</v>
      </c>
      <c r="E65" s="2" t="s">
        <v>4</v>
      </c>
      <c r="F65" s="2" t="s">
        <v>5</v>
      </c>
      <c r="G65" s="21"/>
      <c r="H65" s="22"/>
      <c r="I65" s="23"/>
      <c r="J65" s="2" t="s">
        <v>9</v>
      </c>
      <c r="K65" s="2" t="s">
        <v>15</v>
      </c>
      <c r="L65" s="2" t="s">
        <v>10</v>
      </c>
      <c r="M65" s="2" t="s">
        <v>11</v>
      </c>
      <c r="N65" s="2" t="s">
        <v>12</v>
      </c>
      <c r="O65" s="2" t="s">
        <v>13</v>
      </c>
      <c r="P65" s="3" t="s">
        <v>14</v>
      </c>
    </row>
    <row r="66" spans="2:16" x14ac:dyDescent="0.3">
      <c r="B66" s="4" t="s">
        <v>0</v>
      </c>
      <c r="C66" s="10" t="s">
        <v>20</v>
      </c>
      <c r="D66" s="1">
        <f>18.4*(913.33/1465.8)</f>
        <v>11.464914722335926</v>
      </c>
      <c r="E66" s="1">
        <f>18.4*(231.13/1465.8)</f>
        <v>2.9013453404284344</v>
      </c>
      <c r="F66" s="1">
        <v>6.2850000000000001</v>
      </c>
      <c r="G66" s="24"/>
      <c r="H66" s="25"/>
      <c r="I66" s="26"/>
      <c r="J66" s="1">
        <f>1.4*D66</f>
        <v>16.050880611270298</v>
      </c>
      <c r="K66" s="1">
        <f>1.2*D66+1.6*E66</f>
        <v>18.400050211488608</v>
      </c>
      <c r="L66" s="1">
        <f>1.2*D66+E66+F66</f>
        <v>22.944243007231545</v>
      </c>
      <c r="M66" s="1">
        <f>0.9*D66+F66</f>
        <v>16.603423250102335</v>
      </c>
      <c r="N66" s="1">
        <f>0.9*D66-F66</f>
        <v>4.0334232501023344</v>
      </c>
      <c r="O66" s="1">
        <f>MIN(J66:N66)</f>
        <v>4.0334232501023344</v>
      </c>
      <c r="P66" s="15">
        <f>MAX(J66:N66)</f>
        <v>22.944243007231545</v>
      </c>
    </row>
    <row r="67" spans="2:16" x14ac:dyDescent="0.3">
      <c r="B67" s="4" t="s">
        <v>1</v>
      </c>
      <c r="C67" s="10" t="s">
        <v>20</v>
      </c>
      <c r="D67" s="1">
        <f>18.4*(913.33/1465.8)</f>
        <v>11.464914722335926</v>
      </c>
      <c r="E67" s="1">
        <f>18.4*(231.13/1465.8)</f>
        <v>2.9013453404284344</v>
      </c>
      <c r="F67" s="1">
        <v>12.571</v>
      </c>
      <c r="G67" s="24"/>
      <c r="H67" s="25"/>
      <c r="I67" s="26"/>
      <c r="J67" s="1">
        <f t="shared" ref="J67:J68" si="43">1.4*D67</f>
        <v>16.050880611270298</v>
      </c>
      <c r="K67" s="1">
        <f t="shared" ref="K67:K68" si="44">1.2*D67+1.6*E67</f>
        <v>18.400050211488608</v>
      </c>
      <c r="L67" s="1">
        <f t="shared" ref="L67:L68" si="45">1.2*D67+E67+F67</f>
        <v>29.230243007231543</v>
      </c>
      <c r="M67" s="1">
        <f t="shared" ref="M67:M68" si="46">0.9*D67+F67</f>
        <v>22.889423250102332</v>
      </c>
      <c r="N67" s="1">
        <f t="shared" ref="N67:N68" si="47">0.9*D67-F67</f>
        <v>-2.2525767498976652</v>
      </c>
      <c r="O67" s="1">
        <f t="shared" ref="O67:O68" si="48">MIN(J67:N67)</f>
        <v>-2.2525767498976652</v>
      </c>
      <c r="P67" s="15">
        <f t="shared" ref="P67:P68" si="49">MAX(J67:N67)</f>
        <v>29.230243007231543</v>
      </c>
    </row>
    <row r="68" spans="2:16" ht="15" thickBot="1" x14ac:dyDescent="0.35">
      <c r="B68" s="6" t="s">
        <v>2</v>
      </c>
      <c r="C68" s="13" t="s">
        <v>20</v>
      </c>
      <c r="D68" s="7">
        <f>11.52*(913.33/1465.8)</f>
        <v>7.1780335652885805</v>
      </c>
      <c r="E68" s="7">
        <f>11.52*(231.13/1465.8)</f>
        <v>1.8164944740073679</v>
      </c>
      <c r="F68" s="7">
        <v>11.313000000000001</v>
      </c>
      <c r="G68" s="27"/>
      <c r="H68" s="28"/>
      <c r="I68" s="29"/>
      <c r="J68" s="7">
        <f t="shared" si="43"/>
        <v>10.049246991404011</v>
      </c>
      <c r="K68" s="7">
        <f t="shared" si="44"/>
        <v>11.520031436758085</v>
      </c>
      <c r="L68" s="7">
        <f t="shared" si="45"/>
        <v>21.743134752353662</v>
      </c>
      <c r="M68" s="7">
        <f t="shared" si="46"/>
        <v>17.773230208759724</v>
      </c>
      <c r="N68" s="7">
        <f t="shared" si="47"/>
        <v>-4.8527697912402781</v>
      </c>
      <c r="O68" s="7">
        <f t="shared" si="48"/>
        <v>-4.8527697912402781</v>
      </c>
      <c r="P68" s="16">
        <f t="shared" si="49"/>
        <v>21.743134752353662</v>
      </c>
    </row>
    <row r="70" spans="2:16" ht="15" thickBot="1" x14ac:dyDescent="0.35"/>
    <row r="71" spans="2:16" ht="15" thickBot="1" x14ac:dyDescent="0.35">
      <c r="B71" s="30" t="s">
        <v>22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2"/>
    </row>
    <row r="72" spans="2:16" x14ac:dyDescent="0.3">
      <c r="B72" s="11"/>
      <c r="C72" s="12"/>
      <c r="D72" s="2" t="s">
        <v>3</v>
      </c>
      <c r="E72" s="2" t="s">
        <v>4</v>
      </c>
      <c r="F72" s="2" t="s">
        <v>5</v>
      </c>
      <c r="G72" s="21"/>
      <c r="H72" s="22"/>
      <c r="I72" s="23"/>
      <c r="J72" s="2" t="s">
        <v>9</v>
      </c>
      <c r="K72" s="2" t="s">
        <v>15</v>
      </c>
      <c r="L72" s="2" t="s">
        <v>10</v>
      </c>
      <c r="M72" s="2" t="s">
        <v>11</v>
      </c>
      <c r="N72" s="2" t="s">
        <v>12</v>
      </c>
      <c r="O72" s="2" t="s">
        <v>13</v>
      </c>
      <c r="P72" s="3" t="s">
        <v>14</v>
      </c>
    </row>
    <row r="73" spans="2:16" x14ac:dyDescent="0.3">
      <c r="B73" s="4" t="s">
        <v>0</v>
      </c>
      <c r="C73" s="10" t="s">
        <v>20</v>
      </c>
      <c r="D73" s="1">
        <f>18.4*(913.33/1465.8)</f>
        <v>11.464914722335926</v>
      </c>
      <c r="E73" s="1">
        <f>18.4*(231.13/1465.8)</f>
        <v>2.9013453404284344</v>
      </c>
      <c r="F73" s="1">
        <v>8.109</v>
      </c>
      <c r="G73" s="24"/>
      <c r="H73" s="25"/>
      <c r="I73" s="26"/>
      <c r="J73" s="1">
        <f>1.4*D73</f>
        <v>16.050880611270298</v>
      </c>
      <c r="K73" s="1">
        <f>1.2*D73+1.6*E73</f>
        <v>18.400050211488608</v>
      </c>
      <c r="L73" s="1">
        <f>1.2*D73+E73+F73</f>
        <v>24.768243007231547</v>
      </c>
      <c r="M73" s="1">
        <f>0.9*D73+F73</f>
        <v>18.427423250102336</v>
      </c>
      <c r="N73" s="1">
        <f>0.9*D73-F73</f>
        <v>2.2094232501023345</v>
      </c>
      <c r="O73" s="1">
        <f>MIN(J73:N73)</f>
        <v>2.2094232501023345</v>
      </c>
      <c r="P73" s="15">
        <f>MAX(J73:N73)</f>
        <v>24.768243007231547</v>
      </c>
    </row>
    <row r="74" spans="2:16" x14ac:dyDescent="0.3">
      <c r="B74" s="4" t="s">
        <v>1</v>
      </c>
      <c r="C74" s="10" t="s">
        <v>20</v>
      </c>
      <c r="D74" s="1">
        <f>18.4*(913.33/1465.8)</f>
        <v>11.464914722335926</v>
      </c>
      <c r="E74" s="1">
        <f>18.4*(231.13/1465.8)</f>
        <v>2.9013453404284344</v>
      </c>
      <c r="F74" s="1">
        <v>16.219000000000001</v>
      </c>
      <c r="G74" s="24"/>
      <c r="H74" s="25"/>
      <c r="I74" s="26"/>
      <c r="J74" s="1">
        <f t="shared" ref="J74:J75" si="50">1.4*D74</f>
        <v>16.050880611270298</v>
      </c>
      <c r="K74" s="1">
        <f t="shared" ref="K74:K75" si="51">1.2*D74+1.6*E74</f>
        <v>18.400050211488608</v>
      </c>
      <c r="L74" s="1">
        <f t="shared" ref="L74:L75" si="52">1.2*D74+E74+F74</f>
        <v>32.878243007231546</v>
      </c>
      <c r="M74" s="1">
        <f t="shared" ref="M74:M75" si="53">0.9*D74+F74</f>
        <v>26.537423250102336</v>
      </c>
      <c r="N74" s="1">
        <f t="shared" ref="N74:N75" si="54">0.9*D74-F74</f>
        <v>-5.9005767498976667</v>
      </c>
      <c r="O74" s="1">
        <f t="shared" ref="O74:O75" si="55">MIN(J74:N74)</f>
        <v>-5.9005767498976667</v>
      </c>
      <c r="P74" s="15">
        <f t="shared" ref="P74:P75" si="56">MAX(J74:N74)</f>
        <v>32.878243007231546</v>
      </c>
    </row>
    <row r="75" spans="2:16" ht="15" thickBot="1" x14ac:dyDescent="0.35">
      <c r="B75" s="6" t="s">
        <v>2</v>
      </c>
      <c r="C75" s="13" t="s">
        <v>20</v>
      </c>
      <c r="D75" s="7">
        <f>11.52*(913.33/1465.8)</f>
        <v>7.1780335652885805</v>
      </c>
      <c r="E75" s="7">
        <f>11.52*(231.13/1465.8)</f>
        <v>1.8164944740073679</v>
      </c>
      <c r="F75" s="7">
        <v>14.597</v>
      </c>
      <c r="G75" s="27"/>
      <c r="H75" s="28"/>
      <c r="I75" s="29"/>
      <c r="J75" s="7">
        <f t="shared" si="50"/>
        <v>10.049246991404011</v>
      </c>
      <c r="K75" s="7">
        <f t="shared" si="51"/>
        <v>11.520031436758085</v>
      </c>
      <c r="L75" s="7">
        <f t="shared" si="52"/>
        <v>25.02713475235366</v>
      </c>
      <c r="M75" s="7">
        <f t="shared" si="53"/>
        <v>21.057230208759723</v>
      </c>
      <c r="N75" s="7">
        <f t="shared" si="54"/>
        <v>-8.1367697912402761</v>
      </c>
      <c r="O75" s="7">
        <f t="shared" si="55"/>
        <v>-8.1367697912402761</v>
      </c>
      <c r="P75" s="16">
        <f t="shared" si="56"/>
        <v>25.02713475235366</v>
      </c>
    </row>
    <row r="77" spans="2:16" ht="15" thickBot="1" x14ac:dyDescent="0.35"/>
    <row r="78" spans="2:16" ht="15" thickBot="1" x14ac:dyDescent="0.35">
      <c r="B78" s="30" t="s">
        <v>23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2"/>
    </row>
    <row r="79" spans="2:16" x14ac:dyDescent="0.3">
      <c r="B79" s="11"/>
      <c r="C79" s="12"/>
      <c r="D79" s="2" t="s">
        <v>3</v>
      </c>
      <c r="E79" s="2" t="s">
        <v>4</v>
      </c>
      <c r="F79" s="2" t="s">
        <v>5</v>
      </c>
      <c r="G79" s="21"/>
      <c r="H79" s="22"/>
      <c r="I79" s="23"/>
      <c r="J79" s="2" t="s">
        <v>9</v>
      </c>
      <c r="K79" s="2" t="s">
        <v>15</v>
      </c>
      <c r="L79" s="2" t="s">
        <v>10</v>
      </c>
      <c r="M79" s="2" t="s">
        <v>11</v>
      </c>
      <c r="N79" s="2" t="s">
        <v>12</v>
      </c>
      <c r="O79" s="2" t="s">
        <v>13</v>
      </c>
      <c r="P79" s="3" t="s">
        <v>14</v>
      </c>
    </row>
    <row r="80" spans="2:16" x14ac:dyDescent="0.3">
      <c r="B80" s="4" t="s">
        <v>0</v>
      </c>
      <c r="C80" s="10" t="s">
        <v>20</v>
      </c>
      <c r="D80" s="1">
        <f>18.4*(913.33/1465.8)</f>
        <v>11.464914722335926</v>
      </c>
      <c r="E80" s="1">
        <f>18.4*(231.13/1465.8)</f>
        <v>2.9013453404284344</v>
      </c>
      <c r="F80" s="1">
        <v>8.7840000000000007</v>
      </c>
      <c r="G80" s="24"/>
      <c r="H80" s="25"/>
      <c r="I80" s="26"/>
      <c r="J80" s="1">
        <f>1.4*D80</f>
        <v>16.050880611270298</v>
      </c>
      <c r="K80" s="1">
        <f>1.2*D80+1.6*E80</f>
        <v>18.400050211488608</v>
      </c>
      <c r="L80" s="1">
        <f>1.2*D80+E80+F80</f>
        <v>25.443243007231544</v>
      </c>
      <c r="M80" s="1">
        <f>0.9*D80+F80</f>
        <v>19.102423250102333</v>
      </c>
      <c r="N80" s="1">
        <f>0.9*D80-F80</f>
        <v>1.5344232501023338</v>
      </c>
      <c r="O80" s="1">
        <f>MIN(J80:N80)</f>
        <v>1.5344232501023338</v>
      </c>
      <c r="P80" s="15">
        <f>MAX(J80:N80)</f>
        <v>25.443243007231544</v>
      </c>
    </row>
    <row r="81" spans="2:16" x14ac:dyDescent="0.3">
      <c r="B81" s="4" t="s">
        <v>1</v>
      </c>
      <c r="C81" s="10" t="s">
        <v>20</v>
      </c>
      <c r="D81" s="1">
        <f>18.4*(913.33/1465.8)</f>
        <v>11.464914722335926</v>
      </c>
      <c r="E81" s="1">
        <f>18.4*(231.13/1465.8)</f>
        <v>2.9013453404284344</v>
      </c>
      <c r="F81" s="1">
        <v>17.568999999999999</v>
      </c>
      <c r="G81" s="24"/>
      <c r="H81" s="25"/>
      <c r="I81" s="26"/>
      <c r="J81" s="1">
        <f t="shared" ref="J81:J82" si="57">1.4*D81</f>
        <v>16.050880611270298</v>
      </c>
      <c r="K81" s="1">
        <f t="shared" ref="K81:K82" si="58">1.2*D81+1.6*E81</f>
        <v>18.400050211488608</v>
      </c>
      <c r="L81" s="1">
        <f t="shared" ref="L81:L82" si="59">1.2*D81+E81+F81</f>
        <v>34.228243007231541</v>
      </c>
      <c r="M81" s="1">
        <f t="shared" ref="M81:M82" si="60">0.9*D81+F81</f>
        <v>27.887423250102334</v>
      </c>
      <c r="N81" s="1">
        <f t="shared" ref="N81:N82" si="61">0.9*D81-F81</f>
        <v>-7.2505767498976645</v>
      </c>
      <c r="O81" s="1">
        <f t="shared" ref="O81:O82" si="62">MIN(J81:N81)</f>
        <v>-7.2505767498976645</v>
      </c>
      <c r="P81" s="15">
        <f t="shared" ref="P81:P82" si="63">MAX(J81:N81)</f>
        <v>34.228243007231541</v>
      </c>
    </row>
    <row r="82" spans="2:16" ht="15" thickBot="1" x14ac:dyDescent="0.35">
      <c r="B82" s="6" t="s">
        <v>2</v>
      </c>
      <c r="C82" s="13" t="s">
        <v>20</v>
      </c>
      <c r="D82" s="7">
        <f>11.52*(913.33/1465.8)</f>
        <v>7.1780335652885805</v>
      </c>
      <c r="E82" s="7">
        <f>11.52*(231.13/1465.8)</f>
        <v>1.8164944740073679</v>
      </c>
      <c r="F82" s="7">
        <v>15.811999999999999</v>
      </c>
      <c r="G82" s="27"/>
      <c r="H82" s="28"/>
      <c r="I82" s="29"/>
      <c r="J82" s="7">
        <f t="shared" si="57"/>
        <v>10.049246991404011</v>
      </c>
      <c r="K82" s="7">
        <f t="shared" si="58"/>
        <v>11.520031436758085</v>
      </c>
      <c r="L82" s="7">
        <f t="shared" si="59"/>
        <v>26.242134752353664</v>
      </c>
      <c r="M82" s="7">
        <f t="shared" si="60"/>
        <v>22.272230208759723</v>
      </c>
      <c r="N82" s="7">
        <f t="shared" si="61"/>
        <v>-9.351769791240276</v>
      </c>
      <c r="O82" s="7">
        <f t="shared" si="62"/>
        <v>-9.351769791240276</v>
      </c>
      <c r="P82" s="16">
        <f t="shared" si="63"/>
        <v>26.242134752353664</v>
      </c>
    </row>
  </sheetData>
  <mergeCells count="34">
    <mergeCell ref="B56:P56"/>
    <mergeCell ref="B43:P43"/>
    <mergeCell ref="B44:D44"/>
    <mergeCell ref="H44:I53"/>
    <mergeCell ref="C45:C47"/>
    <mergeCell ref="C48:C50"/>
    <mergeCell ref="C51:C53"/>
    <mergeCell ref="B30:P30"/>
    <mergeCell ref="B31:D31"/>
    <mergeCell ref="H31:I40"/>
    <mergeCell ref="C32:C34"/>
    <mergeCell ref="C35:C37"/>
    <mergeCell ref="C38:C40"/>
    <mergeCell ref="B4:P4"/>
    <mergeCell ref="H5:I14"/>
    <mergeCell ref="B57:P57"/>
    <mergeCell ref="G58:I61"/>
    <mergeCell ref="B64:P64"/>
    <mergeCell ref="C6:C8"/>
    <mergeCell ref="C9:C11"/>
    <mergeCell ref="C12:C14"/>
    <mergeCell ref="C15:C16"/>
    <mergeCell ref="B5:D5"/>
    <mergeCell ref="B17:P17"/>
    <mergeCell ref="B18:D18"/>
    <mergeCell ref="H18:I27"/>
    <mergeCell ref="C19:C21"/>
    <mergeCell ref="C22:C24"/>
    <mergeCell ref="C25:C27"/>
    <mergeCell ref="G65:I68"/>
    <mergeCell ref="B71:P71"/>
    <mergeCell ref="G72:I75"/>
    <mergeCell ref="B78:P78"/>
    <mergeCell ref="G79:I8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07A5-8D97-41A4-8F66-4E78CC7BC4F8}">
  <dimension ref="A1:O84"/>
  <sheetViews>
    <sheetView tabSelected="1" topLeftCell="C55" zoomScale="85" zoomScaleNormal="85" workbookViewId="0">
      <selection activeCell="O80" sqref="O80:O82"/>
    </sheetView>
  </sheetViews>
  <sheetFormatPr defaultRowHeight="14.4" x14ac:dyDescent="0.3"/>
  <sheetData>
    <row r="1" spans="1:15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 t="s">
        <v>33</v>
      </c>
      <c r="O3" s="14" t="s">
        <v>34</v>
      </c>
    </row>
    <row r="4" spans="1:15" ht="15" thickBot="1" x14ac:dyDescent="0.35">
      <c r="A4" s="30" t="s">
        <v>24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1:15" x14ac:dyDescent="0.3">
      <c r="A5" s="36"/>
      <c r="B5" s="37"/>
      <c r="C5" s="38"/>
      <c r="D5" s="2" t="s">
        <v>3</v>
      </c>
      <c r="E5" s="2" t="s">
        <v>4</v>
      </c>
      <c r="F5" s="2" t="s">
        <v>31</v>
      </c>
      <c r="G5" s="21"/>
      <c r="H5" s="23"/>
      <c r="I5" s="2" t="s">
        <v>9</v>
      </c>
      <c r="J5" s="2" t="s">
        <v>15</v>
      </c>
      <c r="K5" s="2" t="s">
        <v>10</v>
      </c>
      <c r="L5" s="2" t="s">
        <v>11</v>
      </c>
      <c r="M5" s="2" t="s">
        <v>12</v>
      </c>
      <c r="N5" s="2" t="s">
        <v>13</v>
      </c>
      <c r="O5" s="3" t="s">
        <v>14</v>
      </c>
    </row>
    <row r="6" spans="1:15" x14ac:dyDescent="0.3">
      <c r="A6" s="4">
        <v>-3.17</v>
      </c>
      <c r="B6" s="33" t="s">
        <v>28</v>
      </c>
      <c r="C6" s="1" t="s">
        <v>7</v>
      </c>
      <c r="D6" s="1">
        <f>(913.33/1465.8)*A6</f>
        <v>-1.9752054168372222</v>
      </c>
      <c r="E6" s="1">
        <f>(231.13/1465.8)*A6</f>
        <v>-0.4998513439759858</v>
      </c>
      <c r="F6" s="1">
        <v>4.7939999999999996</v>
      </c>
      <c r="G6" s="24"/>
      <c r="H6" s="26"/>
      <c r="I6" s="1">
        <f>1.4*D6</f>
        <v>-2.7652875835721109</v>
      </c>
      <c r="J6" s="1">
        <f>1.2*D6+1.6*E6</f>
        <v>-3.1700086505662437</v>
      </c>
      <c r="K6" s="1">
        <f>1.2*D6+E6+F6</f>
        <v>1.9239021558193472</v>
      </c>
      <c r="L6" s="1">
        <f>0.9*D6+F6</f>
        <v>3.0163151248464999</v>
      </c>
      <c r="M6" s="1">
        <f>0.9*D6-F6</f>
        <v>-6.5716848751534993</v>
      </c>
      <c r="N6" s="17">
        <f>MIN(I6:M6)</f>
        <v>-6.5716848751534993</v>
      </c>
      <c r="O6" s="5">
        <f>MAX(I6:M6)</f>
        <v>3.0163151248464999</v>
      </c>
    </row>
    <row r="7" spans="1:15" x14ac:dyDescent="0.3">
      <c r="A7" s="4">
        <v>11.32</v>
      </c>
      <c r="B7" s="33"/>
      <c r="C7" s="1" t="s">
        <v>6</v>
      </c>
      <c r="D7" s="1">
        <f t="shared" ref="D7:D14" si="0">(913.33/1465.8)*A7</f>
        <v>7.0534149270023203</v>
      </c>
      <c r="E7" s="1">
        <f t="shared" ref="E7:E14" si="1">(231.13/1465.8)*A7</f>
        <v>1.7849581116114066</v>
      </c>
      <c r="F7" s="1">
        <v>0</v>
      </c>
      <c r="G7" s="24"/>
      <c r="H7" s="26"/>
      <c r="I7" s="1">
        <f t="shared" ref="I7:I14" si="2">1.4*D7</f>
        <v>9.8747808978032481</v>
      </c>
      <c r="J7" s="1">
        <f t="shared" ref="J7:J14" si="3">1.2*D7+1.6*E7</f>
        <v>11.320030890981034</v>
      </c>
      <c r="K7" s="1">
        <f t="shared" ref="K7:K14" si="4">1.2*D7+E7+F7</f>
        <v>10.249056024014189</v>
      </c>
      <c r="L7" s="1">
        <f t="shared" ref="L7:L14" si="5">0.9*D7+F7</f>
        <v>6.3480734343020888</v>
      </c>
      <c r="M7" s="1">
        <f t="shared" ref="M7:M14" si="6">0.9*D7-F7</f>
        <v>6.3480734343020888</v>
      </c>
      <c r="N7" s="1">
        <f t="shared" ref="N7:N14" si="7">MIN(I7:M7)</f>
        <v>6.3480734343020888</v>
      </c>
      <c r="O7" s="15">
        <f t="shared" ref="O7:O14" si="8">MAX(I7:M7)</f>
        <v>11.320030890981034</v>
      </c>
    </row>
    <row r="8" spans="1:15" x14ac:dyDescent="0.3">
      <c r="A8" s="4">
        <v>-13.9</v>
      </c>
      <c r="B8" s="33"/>
      <c r="C8" s="1" t="s">
        <v>8</v>
      </c>
      <c r="D8" s="1">
        <f t="shared" si="0"/>
        <v>-8.6609953608950754</v>
      </c>
      <c r="E8" s="1">
        <f t="shared" si="1"/>
        <v>-2.1917771865193068</v>
      </c>
      <c r="F8" s="1">
        <v>4.7939999999999996</v>
      </c>
      <c r="G8" s="24"/>
      <c r="H8" s="26"/>
      <c r="I8" s="1">
        <f t="shared" si="2"/>
        <v>-12.125393505253104</v>
      </c>
      <c r="J8" s="1">
        <f t="shared" si="3"/>
        <v>-13.900037931504981</v>
      </c>
      <c r="K8" s="1">
        <f t="shared" si="4"/>
        <v>-7.7909716195933969</v>
      </c>
      <c r="L8" s="1">
        <f t="shared" si="5"/>
        <v>-3.0008958248055686</v>
      </c>
      <c r="M8" s="1">
        <f t="shared" si="6"/>
        <v>-12.588895824805569</v>
      </c>
      <c r="N8" s="17">
        <f t="shared" si="7"/>
        <v>-13.900037931504981</v>
      </c>
      <c r="O8" s="5">
        <f t="shared" si="8"/>
        <v>-3.0008958248055686</v>
      </c>
    </row>
    <row r="9" spans="1:15" x14ac:dyDescent="0.3">
      <c r="A9" s="4">
        <v>-15.59</v>
      </c>
      <c r="B9" s="33" t="s">
        <v>29</v>
      </c>
      <c r="C9" s="1" t="s">
        <v>7</v>
      </c>
      <c r="D9" s="1">
        <f t="shared" si="0"/>
        <v>-9.7140228544139724</v>
      </c>
      <c r="E9" s="1">
        <f t="shared" si="1"/>
        <v>-2.4582594487651792</v>
      </c>
      <c r="F9" s="1">
        <v>10.023999999999999</v>
      </c>
      <c r="G9" s="24"/>
      <c r="H9" s="26"/>
      <c r="I9" s="1">
        <f t="shared" si="2"/>
        <v>-13.599631996179561</v>
      </c>
      <c r="J9" s="1">
        <f t="shared" si="3"/>
        <v>-15.590042543321054</v>
      </c>
      <c r="K9" s="1">
        <f t="shared" si="4"/>
        <v>-4.091086874061947</v>
      </c>
      <c r="L9" s="1">
        <f t="shared" si="5"/>
        <v>1.2813794310274229</v>
      </c>
      <c r="M9" s="1">
        <f t="shared" si="6"/>
        <v>-18.766620568972577</v>
      </c>
      <c r="N9" s="17">
        <f t="shared" si="7"/>
        <v>-18.766620568972577</v>
      </c>
      <c r="O9" s="5">
        <f t="shared" si="8"/>
        <v>1.2813794310274229</v>
      </c>
    </row>
    <row r="10" spans="1:15" x14ac:dyDescent="0.3">
      <c r="A10" s="4">
        <v>8.39</v>
      </c>
      <c r="B10" s="33"/>
      <c r="C10" s="1" t="s">
        <v>6</v>
      </c>
      <c r="D10" s="1">
        <f t="shared" si="0"/>
        <v>5.2277518761086101</v>
      </c>
      <c r="E10" s="1">
        <f t="shared" si="1"/>
        <v>1.3229504025105745</v>
      </c>
      <c r="F10" s="1">
        <v>0</v>
      </c>
      <c r="G10" s="24"/>
      <c r="H10" s="26"/>
      <c r="I10" s="1">
        <f t="shared" si="2"/>
        <v>7.3188526265520535</v>
      </c>
      <c r="J10" s="1">
        <f t="shared" si="3"/>
        <v>8.3900228953472507</v>
      </c>
      <c r="K10" s="1">
        <f t="shared" si="4"/>
        <v>7.5962526538409065</v>
      </c>
      <c r="L10" s="1">
        <f t="shared" si="5"/>
        <v>4.7049766884977489</v>
      </c>
      <c r="M10" s="1">
        <f t="shared" si="6"/>
        <v>4.7049766884977489</v>
      </c>
      <c r="N10" s="1">
        <f t="shared" si="7"/>
        <v>4.7049766884977489</v>
      </c>
      <c r="O10" s="15">
        <f t="shared" si="8"/>
        <v>8.3900228953472507</v>
      </c>
    </row>
    <row r="11" spans="1:15" x14ac:dyDescent="0.3">
      <c r="A11" s="4">
        <v>-15.59</v>
      </c>
      <c r="B11" s="33"/>
      <c r="C11" s="1" t="s">
        <v>8</v>
      </c>
      <c r="D11" s="1">
        <f t="shared" si="0"/>
        <v>-9.7140228544139724</v>
      </c>
      <c r="E11" s="1">
        <f t="shared" si="1"/>
        <v>-2.4582594487651792</v>
      </c>
      <c r="F11" s="1">
        <v>10.023999999999999</v>
      </c>
      <c r="G11" s="24"/>
      <c r="H11" s="26"/>
      <c r="I11" s="1">
        <f t="shared" si="2"/>
        <v>-13.599631996179561</v>
      </c>
      <c r="J11" s="1">
        <f t="shared" si="3"/>
        <v>-15.590042543321054</v>
      </c>
      <c r="K11" s="1">
        <f t="shared" si="4"/>
        <v>-4.091086874061947</v>
      </c>
      <c r="L11" s="1">
        <f t="shared" si="5"/>
        <v>1.2813794310274229</v>
      </c>
      <c r="M11" s="1">
        <f t="shared" si="6"/>
        <v>-18.766620568972577</v>
      </c>
      <c r="N11" s="17">
        <f t="shared" si="7"/>
        <v>-18.766620568972577</v>
      </c>
      <c r="O11" s="5">
        <f t="shared" si="8"/>
        <v>1.2813794310274229</v>
      </c>
    </row>
    <row r="12" spans="1:15" x14ac:dyDescent="0.3">
      <c r="A12" s="4">
        <v>-19.940000000000001</v>
      </c>
      <c r="B12" s="33" t="s">
        <v>30</v>
      </c>
      <c r="C12" s="1" t="s">
        <v>7</v>
      </c>
      <c r="D12" s="1">
        <f t="shared" si="0"/>
        <v>-12.42447823714013</v>
      </c>
      <c r="E12" s="1">
        <f t="shared" si="1"/>
        <v>-3.1441753308773368</v>
      </c>
      <c r="F12" s="1">
        <v>10.023999999999999</v>
      </c>
      <c r="G12" s="24"/>
      <c r="H12" s="26"/>
      <c r="I12" s="1">
        <f t="shared" si="2"/>
        <v>-17.39426953199618</v>
      </c>
      <c r="J12" s="1">
        <f t="shared" si="3"/>
        <v>-19.940054413971893</v>
      </c>
      <c r="K12" s="1">
        <f t="shared" si="4"/>
        <v>-8.0295492154454937</v>
      </c>
      <c r="L12" s="1">
        <f t="shared" si="5"/>
        <v>-1.1580304134261183</v>
      </c>
      <c r="M12" s="1">
        <f t="shared" si="6"/>
        <v>-21.206030413426117</v>
      </c>
      <c r="N12" s="17">
        <f t="shared" si="7"/>
        <v>-21.206030413426117</v>
      </c>
      <c r="O12" s="19">
        <f t="shared" si="8"/>
        <v>-1.1580304134261183</v>
      </c>
    </row>
    <row r="13" spans="1:15" x14ac:dyDescent="0.3">
      <c r="A13" s="4">
        <v>16.239999999999998</v>
      </c>
      <c r="B13" s="33"/>
      <c r="C13" s="1" t="s">
        <v>6</v>
      </c>
      <c r="D13" s="1">
        <f t="shared" si="0"/>
        <v>10.119033428844316</v>
      </c>
      <c r="E13" s="1">
        <f t="shared" si="1"/>
        <v>2.5607526265520533</v>
      </c>
      <c r="F13" s="1">
        <v>0</v>
      </c>
      <c r="G13" s="24"/>
      <c r="H13" s="26"/>
      <c r="I13" s="1">
        <f t="shared" si="2"/>
        <v>14.166646800382042</v>
      </c>
      <c r="J13" s="1">
        <f t="shared" si="3"/>
        <v>16.240044317096466</v>
      </c>
      <c r="K13" s="1">
        <f t="shared" si="4"/>
        <v>14.703592741165233</v>
      </c>
      <c r="L13" s="1">
        <f t="shared" si="5"/>
        <v>9.1071300859598843</v>
      </c>
      <c r="M13" s="1">
        <f t="shared" si="6"/>
        <v>9.1071300859598843</v>
      </c>
      <c r="N13" s="1">
        <f t="shared" si="7"/>
        <v>9.1071300859598843</v>
      </c>
      <c r="O13" s="15">
        <f t="shared" si="8"/>
        <v>16.240044317096466</v>
      </c>
    </row>
    <row r="14" spans="1:15" ht="15" thickBot="1" x14ac:dyDescent="0.35">
      <c r="A14" s="6">
        <v>-4.5599999999999996</v>
      </c>
      <c r="B14" s="34"/>
      <c r="C14" s="7" t="s">
        <v>8</v>
      </c>
      <c r="D14" s="7">
        <f t="shared" si="0"/>
        <v>-2.8413049529267296</v>
      </c>
      <c r="E14" s="7">
        <f t="shared" si="1"/>
        <v>-0.71902906262791644</v>
      </c>
      <c r="F14" s="7">
        <v>10.023999999999999</v>
      </c>
      <c r="G14" s="27"/>
      <c r="H14" s="29"/>
      <c r="I14" s="7">
        <f t="shared" si="2"/>
        <v>-3.9778269340974211</v>
      </c>
      <c r="J14" s="7">
        <f t="shared" si="3"/>
        <v>-4.560012443716742</v>
      </c>
      <c r="K14" s="7">
        <f t="shared" si="4"/>
        <v>5.8954049938600077</v>
      </c>
      <c r="L14" s="7">
        <f t="shared" si="5"/>
        <v>7.4668255423659424</v>
      </c>
      <c r="M14" s="7">
        <f t="shared" si="6"/>
        <v>-12.581174457634056</v>
      </c>
      <c r="N14" s="18">
        <f t="shared" si="7"/>
        <v>-12.581174457634056</v>
      </c>
      <c r="O14" s="8">
        <f t="shared" si="8"/>
        <v>7.4668255423659424</v>
      </c>
    </row>
    <row r="15" spans="1:15" ht="15" thickBot="1" x14ac:dyDescent="0.35">
      <c r="A15" s="14"/>
      <c r="B15" s="9" t="s">
        <v>35</v>
      </c>
      <c r="C15" s="7" t="s">
        <v>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5" thickBot="1" x14ac:dyDescent="0.35">
      <c r="A16" s="14"/>
      <c r="B16" s="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5" thickBot="1" x14ac:dyDescent="0.35">
      <c r="A17" s="30" t="s">
        <v>36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</row>
    <row r="18" spans="1:15" x14ac:dyDescent="0.3">
      <c r="A18" s="36"/>
      <c r="B18" s="37"/>
      <c r="C18" s="38"/>
      <c r="D18" s="2" t="s">
        <v>3</v>
      </c>
      <c r="E18" s="2" t="s">
        <v>4</v>
      </c>
      <c r="F18" s="2" t="s">
        <v>31</v>
      </c>
      <c r="G18" s="21"/>
      <c r="H18" s="23"/>
      <c r="I18" s="2" t="s">
        <v>9</v>
      </c>
      <c r="J18" s="2" t="s">
        <v>15</v>
      </c>
      <c r="K18" s="2" t="s">
        <v>10</v>
      </c>
      <c r="L18" s="2" t="s">
        <v>11</v>
      </c>
      <c r="M18" s="2" t="s">
        <v>12</v>
      </c>
      <c r="N18" s="2" t="s">
        <v>13</v>
      </c>
      <c r="O18" s="3" t="s">
        <v>14</v>
      </c>
    </row>
    <row r="19" spans="1:15" ht="14.4" customHeight="1" x14ac:dyDescent="0.3">
      <c r="A19" s="4">
        <v>-3.17</v>
      </c>
      <c r="B19" s="33" t="s">
        <v>28</v>
      </c>
      <c r="C19" s="1" t="s">
        <v>7</v>
      </c>
      <c r="D19" s="1">
        <f>(913.33/1465.8)*A19</f>
        <v>-1.9752054168372222</v>
      </c>
      <c r="E19" s="1">
        <f>(231.13/1465.8)*A19</f>
        <v>-0.4998513439759858</v>
      </c>
      <c r="F19" s="1">
        <v>8.8339999999999996</v>
      </c>
      <c r="G19" s="24"/>
      <c r="H19" s="26"/>
      <c r="I19" s="1">
        <f>1.4*D19</f>
        <v>-2.7652875835721109</v>
      </c>
      <c r="J19" s="1">
        <f>1.2*D19+1.6*E19</f>
        <v>-3.1700086505662437</v>
      </c>
      <c r="K19" s="1">
        <f>1.2*D19+E19+F19</f>
        <v>5.9639021558193477</v>
      </c>
      <c r="L19" s="1">
        <f>0.9*D19+F19</f>
        <v>7.0563151248464999</v>
      </c>
      <c r="M19" s="1">
        <f>0.9*D19-F19</f>
        <v>-10.6116848751535</v>
      </c>
      <c r="N19" s="17">
        <f>MIN(I19:M19)</f>
        <v>-10.6116848751535</v>
      </c>
      <c r="O19" s="5">
        <f>MAX(I19:M19)</f>
        <v>7.0563151248464999</v>
      </c>
    </row>
    <row r="20" spans="1:15" x14ac:dyDescent="0.3">
      <c r="A20" s="4">
        <v>11.32</v>
      </c>
      <c r="B20" s="33"/>
      <c r="C20" s="1" t="s">
        <v>6</v>
      </c>
      <c r="D20" s="1">
        <f t="shared" ref="D20:D27" si="9">(913.33/1465.8)*A20</f>
        <v>7.0534149270023203</v>
      </c>
      <c r="E20" s="1">
        <f t="shared" ref="E20:E27" si="10">(231.13/1465.8)*A20</f>
        <v>1.7849581116114066</v>
      </c>
      <c r="F20" s="1">
        <v>0</v>
      </c>
      <c r="G20" s="24"/>
      <c r="H20" s="26"/>
      <c r="I20" s="1">
        <f t="shared" ref="I20:I27" si="11">1.4*D20</f>
        <v>9.8747808978032481</v>
      </c>
      <c r="J20" s="1">
        <f t="shared" ref="J20:J27" si="12">1.2*D20+1.6*E20</f>
        <v>11.320030890981034</v>
      </c>
      <c r="K20" s="1">
        <f t="shared" ref="K20:K27" si="13">1.2*D20+E20+F20</f>
        <v>10.249056024014189</v>
      </c>
      <c r="L20" s="1">
        <f t="shared" ref="L20:L27" si="14">0.9*D20+F20</f>
        <v>6.3480734343020888</v>
      </c>
      <c r="M20" s="1">
        <f t="shared" ref="M20:M27" si="15">0.9*D20-F20</f>
        <v>6.3480734343020888</v>
      </c>
      <c r="N20" s="1">
        <f t="shared" ref="N20:N27" si="16">MIN(I20:M20)</f>
        <v>6.3480734343020888</v>
      </c>
      <c r="O20" s="15">
        <f t="shared" ref="O20:O27" si="17">MAX(I20:M20)</f>
        <v>11.320030890981034</v>
      </c>
    </row>
    <row r="21" spans="1:15" x14ac:dyDescent="0.3">
      <c r="A21" s="4">
        <v>-13.9</v>
      </c>
      <c r="B21" s="33"/>
      <c r="C21" s="1" t="s">
        <v>8</v>
      </c>
      <c r="D21" s="1">
        <f t="shared" si="9"/>
        <v>-8.6609953608950754</v>
      </c>
      <c r="E21" s="1">
        <f t="shared" si="10"/>
        <v>-2.1917771865193068</v>
      </c>
      <c r="F21" s="1">
        <v>8.8339999999999996</v>
      </c>
      <c r="G21" s="24"/>
      <c r="H21" s="26"/>
      <c r="I21" s="1">
        <f t="shared" si="11"/>
        <v>-12.125393505253104</v>
      </c>
      <c r="J21" s="1">
        <f t="shared" si="12"/>
        <v>-13.900037931504981</v>
      </c>
      <c r="K21" s="1">
        <f t="shared" si="13"/>
        <v>-3.7509716195933969</v>
      </c>
      <c r="L21" s="1">
        <f t="shared" si="14"/>
        <v>1.0391041751944314</v>
      </c>
      <c r="M21" s="1">
        <f t="shared" si="15"/>
        <v>-16.628895824805568</v>
      </c>
      <c r="N21" s="17">
        <f t="shared" si="16"/>
        <v>-16.628895824805568</v>
      </c>
      <c r="O21" s="5">
        <f t="shared" si="17"/>
        <v>1.0391041751944314</v>
      </c>
    </row>
    <row r="22" spans="1:15" ht="14.4" customHeight="1" x14ac:dyDescent="0.3">
      <c r="A22" s="4">
        <v>-15.59</v>
      </c>
      <c r="B22" s="33" t="s">
        <v>29</v>
      </c>
      <c r="C22" s="1" t="s">
        <v>7</v>
      </c>
      <c r="D22" s="1">
        <f t="shared" si="9"/>
        <v>-9.7140228544139724</v>
      </c>
      <c r="E22" s="1">
        <f t="shared" si="10"/>
        <v>-2.4582594487651792</v>
      </c>
      <c r="F22" s="1">
        <v>18.472000000000001</v>
      </c>
      <c r="G22" s="24"/>
      <c r="H22" s="26"/>
      <c r="I22" s="1">
        <f t="shared" si="11"/>
        <v>-13.599631996179561</v>
      </c>
      <c r="J22" s="1">
        <f t="shared" si="12"/>
        <v>-15.590042543321054</v>
      </c>
      <c r="K22" s="1">
        <f t="shared" si="13"/>
        <v>4.3569131259380551</v>
      </c>
      <c r="L22" s="1">
        <f t="shared" si="14"/>
        <v>9.7293794310274251</v>
      </c>
      <c r="M22" s="1">
        <f t="shared" si="15"/>
        <v>-27.214620568972578</v>
      </c>
      <c r="N22" s="17">
        <f t="shared" si="16"/>
        <v>-27.214620568972578</v>
      </c>
      <c r="O22" s="5">
        <f t="shared" si="17"/>
        <v>9.7293794310274251</v>
      </c>
    </row>
    <row r="23" spans="1:15" x14ac:dyDescent="0.3">
      <c r="A23" s="4">
        <v>8.39</v>
      </c>
      <c r="B23" s="33"/>
      <c r="C23" s="1" t="s">
        <v>6</v>
      </c>
      <c r="D23" s="1">
        <f t="shared" si="9"/>
        <v>5.2277518761086101</v>
      </c>
      <c r="E23" s="1">
        <f t="shared" si="10"/>
        <v>1.3229504025105745</v>
      </c>
      <c r="F23" s="1">
        <v>0</v>
      </c>
      <c r="G23" s="24"/>
      <c r="H23" s="26"/>
      <c r="I23" s="1">
        <f t="shared" si="11"/>
        <v>7.3188526265520535</v>
      </c>
      <c r="J23" s="1">
        <f t="shared" si="12"/>
        <v>8.3900228953472507</v>
      </c>
      <c r="K23" s="1">
        <f t="shared" si="13"/>
        <v>7.5962526538409065</v>
      </c>
      <c r="L23" s="1">
        <f t="shared" si="14"/>
        <v>4.7049766884977489</v>
      </c>
      <c r="M23" s="1">
        <f t="shared" si="15"/>
        <v>4.7049766884977489</v>
      </c>
      <c r="N23" s="1">
        <f t="shared" si="16"/>
        <v>4.7049766884977489</v>
      </c>
      <c r="O23" s="15">
        <f t="shared" si="17"/>
        <v>8.3900228953472507</v>
      </c>
    </row>
    <row r="24" spans="1:15" x14ac:dyDescent="0.3">
      <c r="A24" s="4">
        <v>-15.59</v>
      </c>
      <c r="B24" s="33"/>
      <c r="C24" s="1" t="s">
        <v>8</v>
      </c>
      <c r="D24" s="1">
        <f t="shared" si="9"/>
        <v>-9.7140228544139724</v>
      </c>
      <c r="E24" s="1">
        <f t="shared" si="10"/>
        <v>-2.4582594487651792</v>
      </c>
      <c r="F24" s="1">
        <v>18.472000000000001</v>
      </c>
      <c r="G24" s="24"/>
      <c r="H24" s="26"/>
      <c r="I24" s="1">
        <f t="shared" si="11"/>
        <v>-13.599631996179561</v>
      </c>
      <c r="J24" s="1">
        <f t="shared" si="12"/>
        <v>-15.590042543321054</v>
      </c>
      <c r="K24" s="1">
        <f t="shared" si="13"/>
        <v>4.3569131259380551</v>
      </c>
      <c r="L24" s="1">
        <f t="shared" si="14"/>
        <v>9.7293794310274251</v>
      </c>
      <c r="M24" s="1">
        <f t="shared" si="15"/>
        <v>-27.214620568972578</v>
      </c>
      <c r="N24" s="17">
        <f t="shared" si="16"/>
        <v>-27.214620568972578</v>
      </c>
      <c r="O24" s="5">
        <f t="shared" si="17"/>
        <v>9.7293794310274251</v>
      </c>
    </row>
    <row r="25" spans="1:15" ht="14.4" customHeight="1" x14ac:dyDescent="0.3">
      <c r="A25" s="4">
        <v>-19.940000000000001</v>
      </c>
      <c r="B25" s="33" t="s">
        <v>30</v>
      </c>
      <c r="C25" s="1" t="s">
        <v>8</v>
      </c>
      <c r="D25" s="1">
        <f t="shared" si="9"/>
        <v>-12.42447823714013</v>
      </c>
      <c r="E25" s="1">
        <f t="shared" si="10"/>
        <v>-3.1441753308773368</v>
      </c>
      <c r="F25" s="1">
        <v>18.472000000000001</v>
      </c>
      <c r="G25" s="24"/>
      <c r="H25" s="26"/>
      <c r="I25" s="1">
        <f t="shared" si="11"/>
        <v>-17.39426953199618</v>
      </c>
      <c r="J25" s="1">
        <f t="shared" si="12"/>
        <v>-19.940054413971893</v>
      </c>
      <c r="K25" s="1">
        <f t="shared" si="13"/>
        <v>0.41845078455450846</v>
      </c>
      <c r="L25" s="1">
        <f t="shared" si="14"/>
        <v>7.2899695865738838</v>
      </c>
      <c r="M25" s="1">
        <f t="shared" si="15"/>
        <v>-29.654030413426121</v>
      </c>
      <c r="N25" s="17">
        <f t="shared" si="16"/>
        <v>-29.654030413426121</v>
      </c>
      <c r="O25" s="19">
        <f t="shared" si="17"/>
        <v>7.2899695865738838</v>
      </c>
    </row>
    <row r="26" spans="1:15" x14ac:dyDescent="0.3">
      <c r="A26" s="4">
        <v>16.239999999999998</v>
      </c>
      <c r="B26" s="33"/>
      <c r="C26" s="1" t="s">
        <v>6</v>
      </c>
      <c r="D26" s="1">
        <f t="shared" si="9"/>
        <v>10.119033428844316</v>
      </c>
      <c r="E26" s="1">
        <f t="shared" si="10"/>
        <v>2.5607526265520533</v>
      </c>
      <c r="F26" s="1">
        <v>0</v>
      </c>
      <c r="G26" s="24"/>
      <c r="H26" s="26"/>
      <c r="I26" s="1">
        <f t="shared" si="11"/>
        <v>14.166646800382042</v>
      </c>
      <c r="J26" s="1">
        <f t="shared" si="12"/>
        <v>16.240044317096466</v>
      </c>
      <c r="K26" s="1">
        <f t="shared" si="13"/>
        <v>14.703592741165233</v>
      </c>
      <c r="L26" s="1">
        <f t="shared" si="14"/>
        <v>9.1071300859598843</v>
      </c>
      <c r="M26" s="1">
        <f t="shared" si="15"/>
        <v>9.1071300859598843</v>
      </c>
      <c r="N26" s="1">
        <f t="shared" si="16"/>
        <v>9.1071300859598843</v>
      </c>
      <c r="O26" s="15">
        <f t="shared" si="17"/>
        <v>16.240044317096466</v>
      </c>
    </row>
    <row r="27" spans="1:15" ht="15" thickBot="1" x14ac:dyDescent="0.35">
      <c r="A27" s="6">
        <v>-4.5599999999999996</v>
      </c>
      <c r="B27" s="34"/>
      <c r="C27" s="7" t="s">
        <v>7</v>
      </c>
      <c r="D27" s="7">
        <f t="shared" si="9"/>
        <v>-2.8413049529267296</v>
      </c>
      <c r="E27" s="7">
        <f t="shared" si="10"/>
        <v>-0.71902906262791644</v>
      </c>
      <c r="F27" s="7">
        <v>18.472000000000001</v>
      </c>
      <c r="G27" s="27"/>
      <c r="H27" s="29"/>
      <c r="I27" s="7">
        <f t="shared" si="11"/>
        <v>-3.9778269340974211</v>
      </c>
      <c r="J27" s="7">
        <f t="shared" si="12"/>
        <v>-4.560012443716742</v>
      </c>
      <c r="K27" s="7">
        <f t="shared" si="13"/>
        <v>14.343404993860009</v>
      </c>
      <c r="L27" s="7">
        <f t="shared" si="14"/>
        <v>15.914825542365945</v>
      </c>
      <c r="M27" s="7">
        <f t="shared" si="15"/>
        <v>-21.029174457634056</v>
      </c>
      <c r="N27" s="18">
        <f t="shared" si="16"/>
        <v>-21.029174457634056</v>
      </c>
      <c r="O27" s="8">
        <f t="shared" si="17"/>
        <v>15.914825542365945</v>
      </c>
    </row>
    <row r="28" spans="1:15" ht="15" thickBot="1" x14ac:dyDescent="0.35">
      <c r="A28" s="20"/>
      <c r="B28" s="9" t="s">
        <v>35</v>
      </c>
      <c r="C28" s="7" t="s">
        <v>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5" thickBo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15" thickBot="1" x14ac:dyDescent="0.35">
      <c r="A30" s="30" t="s">
        <v>37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1:15" x14ac:dyDescent="0.3">
      <c r="A31" s="36"/>
      <c r="B31" s="37"/>
      <c r="C31" s="38"/>
      <c r="D31" s="2" t="s">
        <v>3</v>
      </c>
      <c r="E31" s="2" t="s">
        <v>4</v>
      </c>
      <c r="F31" s="2" t="s">
        <v>31</v>
      </c>
      <c r="G31" s="21"/>
      <c r="H31" s="23"/>
      <c r="I31" s="2" t="s">
        <v>9</v>
      </c>
      <c r="J31" s="2" t="s">
        <v>15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ht="14.4" customHeight="1" x14ac:dyDescent="0.3">
      <c r="A32" s="4">
        <v>-3.17</v>
      </c>
      <c r="B32" s="33" t="s">
        <v>28</v>
      </c>
      <c r="C32" s="1" t="s">
        <v>7</v>
      </c>
      <c r="D32" s="1">
        <f>(913.33/1465.8)*A32</f>
        <v>-1.9752054168372222</v>
      </c>
      <c r="E32" s="1">
        <f>(231.13/1465.8)*A32</f>
        <v>-0.4998513439759858</v>
      </c>
      <c r="F32" s="1">
        <v>10.731</v>
      </c>
      <c r="G32" s="24"/>
      <c r="H32" s="26"/>
      <c r="I32" s="1">
        <f>1.4*D32</f>
        <v>-2.7652875835721109</v>
      </c>
      <c r="J32" s="1">
        <f>1.2*D32+1.6*E32</f>
        <v>-3.1700086505662437</v>
      </c>
      <c r="K32" s="1">
        <f>1.2*D32+E32+F32</f>
        <v>7.8609021558193479</v>
      </c>
      <c r="L32" s="1">
        <f>0.9*D32+F32</f>
        <v>8.9533151248464993</v>
      </c>
      <c r="M32" s="1">
        <f>0.9*D32-F32</f>
        <v>-12.5086848751535</v>
      </c>
      <c r="N32" s="17">
        <f>MIN(I32:M32)</f>
        <v>-12.5086848751535</v>
      </c>
      <c r="O32" s="5">
        <f>MAX(I32:M32)</f>
        <v>8.9533151248464993</v>
      </c>
    </row>
    <row r="33" spans="1:15" x14ac:dyDescent="0.3">
      <c r="A33" s="4">
        <v>11.32</v>
      </c>
      <c r="B33" s="33"/>
      <c r="C33" s="1" t="s">
        <v>6</v>
      </c>
      <c r="D33" s="1">
        <f t="shared" ref="D33:D40" si="18">(913.33/1465.8)*A33</f>
        <v>7.0534149270023203</v>
      </c>
      <c r="E33" s="1">
        <f t="shared" ref="E33:E40" si="19">(231.13/1465.8)*A33</f>
        <v>1.7849581116114066</v>
      </c>
      <c r="F33" s="1">
        <v>0</v>
      </c>
      <c r="G33" s="24"/>
      <c r="H33" s="26"/>
      <c r="I33" s="1">
        <f t="shared" ref="I33:I40" si="20">1.4*D33</f>
        <v>9.8747808978032481</v>
      </c>
      <c r="J33" s="1">
        <f t="shared" ref="J33:J40" si="21">1.2*D33+1.6*E33</f>
        <v>11.320030890981034</v>
      </c>
      <c r="K33" s="1">
        <f t="shared" ref="K33:K40" si="22">1.2*D33+E33+F33</f>
        <v>10.249056024014189</v>
      </c>
      <c r="L33" s="1">
        <f t="shared" ref="L33:L40" si="23">0.9*D33+F33</f>
        <v>6.3480734343020888</v>
      </c>
      <c r="M33" s="1">
        <f t="shared" ref="M33:M40" si="24">0.9*D33-F33</f>
        <v>6.3480734343020888</v>
      </c>
      <c r="N33" s="1">
        <f t="shared" ref="N33:N40" si="25">MIN(I33:M33)</f>
        <v>6.3480734343020888</v>
      </c>
      <c r="O33" s="15">
        <f t="shared" ref="O33:O40" si="26">MAX(I33:M33)</f>
        <v>11.320030890981034</v>
      </c>
    </row>
    <row r="34" spans="1:15" x14ac:dyDescent="0.3">
      <c r="A34" s="4">
        <v>-13.9</v>
      </c>
      <c r="B34" s="33"/>
      <c r="C34" s="1" t="s">
        <v>8</v>
      </c>
      <c r="D34" s="1">
        <f t="shared" si="18"/>
        <v>-8.6609953608950754</v>
      </c>
      <c r="E34" s="1">
        <f t="shared" si="19"/>
        <v>-2.1917771865193068</v>
      </c>
      <c r="F34" s="1">
        <v>10.731</v>
      </c>
      <c r="G34" s="24"/>
      <c r="H34" s="26"/>
      <c r="I34" s="1">
        <f t="shared" si="20"/>
        <v>-12.125393505253104</v>
      </c>
      <c r="J34" s="1">
        <f t="shared" si="21"/>
        <v>-13.900037931504981</v>
      </c>
      <c r="K34" s="1">
        <f t="shared" si="22"/>
        <v>-1.8539716195933966</v>
      </c>
      <c r="L34" s="1">
        <f t="shared" si="23"/>
        <v>2.9361041751944317</v>
      </c>
      <c r="M34" s="1">
        <f t="shared" si="24"/>
        <v>-18.525895824805566</v>
      </c>
      <c r="N34" s="17">
        <f t="shared" si="25"/>
        <v>-18.525895824805566</v>
      </c>
      <c r="O34" s="5">
        <f t="shared" si="26"/>
        <v>2.9361041751944317</v>
      </c>
    </row>
    <row r="35" spans="1:15" ht="14.4" customHeight="1" x14ac:dyDescent="0.3">
      <c r="A35" s="4">
        <v>-15.59</v>
      </c>
      <c r="B35" s="33" t="s">
        <v>29</v>
      </c>
      <c r="C35" s="1" t="s">
        <v>7</v>
      </c>
      <c r="D35" s="1">
        <f t="shared" si="18"/>
        <v>-9.7140228544139724</v>
      </c>
      <c r="E35" s="1">
        <f t="shared" si="19"/>
        <v>-2.4582594487651792</v>
      </c>
      <c r="F35" s="1">
        <v>22.437000000000001</v>
      </c>
      <c r="G35" s="24"/>
      <c r="H35" s="26"/>
      <c r="I35" s="1">
        <f t="shared" si="20"/>
        <v>-13.599631996179561</v>
      </c>
      <c r="J35" s="1">
        <f t="shared" si="21"/>
        <v>-15.590042543321054</v>
      </c>
      <c r="K35" s="1">
        <f t="shared" si="22"/>
        <v>8.321913125938055</v>
      </c>
      <c r="L35" s="1">
        <f t="shared" si="23"/>
        <v>13.694379431027425</v>
      </c>
      <c r="M35" s="1">
        <f t="shared" si="24"/>
        <v>-31.179620568972577</v>
      </c>
      <c r="N35" s="17">
        <f t="shared" si="25"/>
        <v>-31.179620568972577</v>
      </c>
      <c r="O35" s="5">
        <f t="shared" si="26"/>
        <v>13.694379431027425</v>
      </c>
    </row>
    <row r="36" spans="1:15" x14ac:dyDescent="0.3">
      <c r="A36" s="4">
        <v>8.39</v>
      </c>
      <c r="B36" s="33"/>
      <c r="C36" s="1" t="s">
        <v>6</v>
      </c>
      <c r="D36" s="1">
        <f t="shared" si="18"/>
        <v>5.2277518761086101</v>
      </c>
      <c r="E36" s="1">
        <f t="shared" si="19"/>
        <v>1.3229504025105745</v>
      </c>
      <c r="F36" s="1">
        <v>0</v>
      </c>
      <c r="G36" s="24"/>
      <c r="H36" s="26"/>
      <c r="I36" s="1">
        <f t="shared" si="20"/>
        <v>7.3188526265520535</v>
      </c>
      <c r="J36" s="1">
        <f t="shared" si="21"/>
        <v>8.3900228953472507</v>
      </c>
      <c r="K36" s="1">
        <f t="shared" si="22"/>
        <v>7.5962526538409065</v>
      </c>
      <c r="L36" s="1">
        <f t="shared" si="23"/>
        <v>4.7049766884977489</v>
      </c>
      <c r="M36" s="1">
        <f t="shared" si="24"/>
        <v>4.7049766884977489</v>
      </c>
      <c r="N36" s="1">
        <f t="shared" si="25"/>
        <v>4.7049766884977489</v>
      </c>
      <c r="O36" s="15">
        <f t="shared" si="26"/>
        <v>8.3900228953472507</v>
      </c>
    </row>
    <row r="37" spans="1:15" x14ac:dyDescent="0.3">
      <c r="A37" s="4">
        <v>-15.59</v>
      </c>
      <c r="B37" s="33"/>
      <c r="C37" s="1" t="s">
        <v>8</v>
      </c>
      <c r="D37" s="1">
        <f t="shared" si="18"/>
        <v>-9.7140228544139724</v>
      </c>
      <c r="E37" s="1">
        <f t="shared" si="19"/>
        <v>-2.4582594487651792</v>
      </c>
      <c r="F37" s="1">
        <v>22.437000000000001</v>
      </c>
      <c r="G37" s="24"/>
      <c r="H37" s="26"/>
      <c r="I37" s="1">
        <f t="shared" si="20"/>
        <v>-13.599631996179561</v>
      </c>
      <c r="J37" s="1">
        <f t="shared" si="21"/>
        <v>-15.590042543321054</v>
      </c>
      <c r="K37" s="1">
        <f t="shared" si="22"/>
        <v>8.321913125938055</v>
      </c>
      <c r="L37" s="1">
        <f t="shared" si="23"/>
        <v>13.694379431027425</v>
      </c>
      <c r="M37" s="1">
        <f t="shared" si="24"/>
        <v>-31.179620568972577</v>
      </c>
      <c r="N37" s="17">
        <f t="shared" si="25"/>
        <v>-31.179620568972577</v>
      </c>
      <c r="O37" s="5">
        <f t="shared" si="26"/>
        <v>13.694379431027425</v>
      </c>
    </row>
    <row r="38" spans="1:15" ht="14.4" customHeight="1" x14ac:dyDescent="0.3">
      <c r="A38" s="4">
        <v>-19.940000000000001</v>
      </c>
      <c r="B38" s="33" t="s">
        <v>30</v>
      </c>
      <c r="C38" s="1" t="s">
        <v>8</v>
      </c>
      <c r="D38" s="1">
        <f t="shared" si="18"/>
        <v>-12.42447823714013</v>
      </c>
      <c r="E38" s="1">
        <f t="shared" si="19"/>
        <v>-3.1441753308773368</v>
      </c>
      <c r="F38" s="1">
        <v>22.437000000000001</v>
      </c>
      <c r="G38" s="24"/>
      <c r="H38" s="26"/>
      <c r="I38" s="1">
        <f t="shared" si="20"/>
        <v>-17.39426953199618</v>
      </c>
      <c r="J38" s="1">
        <f t="shared" si="21"/>
        <v>-19.940054413971893</v>
      </c>
      <c r="K38" s="1">
        <f t="shared" si="22"/>
        <v>4.3834507845545083</v>
      </c>
      <c r="L38" s="1">
        <f t="shared" si="23"/>
        <v>11.254969586573884</v>
      </c>
      <c r="M38" s="1">
        <f t="shared" si="24"/>
        <v>-33.619030413426117</v>
      </c>
      <c r="N38" s="17">
        <f t="shared" si="25"/>
        <v>-33.619030413426117</v>
      </c>
      <c r="O38" s="19">
        <f t="shared" si="26"/>
        <v>11.254969586573884</v>
      </c>
    </row>
    <row r="39" spans="1:15" x14ac:dyDescent="0.3">
      <c r="A39" s="4">
        <v>16.239999999999998</v>
      </c>
      <c r="B39" s="33"/>
      <c r="C39" s="1" t="s">
        <v>6</v>
      </c>
      <c r="D39" s="1">
        <f t="shared" si="18"/>
        <v>10.119033428844316</v>
      </c>
      <c r="E39" s="1">
        <f t="shared" si="19"/>
        <v>2.5607526265520533</v>
      </c>
      <c r="F39" s="1">
        <v>0</v>
      </c>
      <c r="G39" s="24"/>
      <c r="H39" s="26"/>
      <c r="I39" s="1">
        <f t="shared" si="20"/>
        <v>14.166646800382042</v>
      </c>
      <c r="J39" s="1">
        <f t="shared" si="21"/>
        <v>16.240044317096466</v>
      </c>
      <c r="K39" s="1">
        <f t="shared" si="22"/>
        <v>14.703592741165233</v>
      </c>
      <c r="L39" s="1">
        <f t="shared" si="23"/>
        <v>9.1071300859598843</v>
      </c>
      <c r="M39" s="1">
        <f t="shared" si="24"/>
        <v>9.1071300859598843</v>
      </c>
      <c r="N39" s="1">
        <f t="shared" si="25"/>
        <v>9.1071300859598843</v>
      </c>
      <c r="O39" s="15">
        <f t="shared" si="26"/>
        <v>16.240044317096466</v>
      </c>
    </row>
    <row r="40" spans="1:15" ht="15" thickBot="1" x14ac:dyDescent="0.35">
      <c r="A40" s="6">
        <v>-4.5599999999999996</v>
      </c>
      <c r="B40" s="34"/>
      <c r="C40" s="7" t="s">
        <v>7</v>
      </c>
      <c r="D40" s="7">
        <f t="shared" si="18"/>
        <v>-2.8413049529267296</v>
      </c>
      <c r="E40" s="7">
        <f t="shared" si="19"/>
        <v>-0.71902906262791644</v>
      </c>
      <c r="F40" s="7">
        <v>22.437000000000001</v>
      </c>
      <c r="G40" s="27"/>
      <c r="H40" s="29"/>
      <c r="I40" s="7">
        <f t="shared" si="20"/>
        <v>-3.9778269340974211</v>
      </c>
      <c r="J40" s="7">
        <f t="shared" si="21"/>
        <v>-4.560012443716742</v>
      </c>
      <c r="K40" s="7">
        <f t="shared" si="22"/>
        <v>18.308404993860009</v>
      </c>
      <c r="L40" s="7">
        <f t="shared" si="23"/>
        <v>19.879825542365943</v>
      </c>
      <c r="M40" s="7">
        <f t="shared" si="24"/>
        <v>-24.99417445763406</v>
      </c>
      <c r="N40" s="18">
        <f t="shared" si="25"/>
        <v>-24.99417445763406</v>
      </c>
      <c r="O40" s="8">
        <f t="shared" si="26"/>
        <v>19.879825542365943</v>
      </c>
    </row>
    <row r="41" spans="1:15" ht="15" thickBot="1" x14ac:dyDescent="0.35">
      <c r="A41" s="20"/>
      <c r="B41" s="9" t="s">
        <v>35</v>
      </c>
      <c r="C41" s="7" t="s">
        <v>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" thickBot="1" x14ac:dyDescent="0.35">
      <c r="A43" s="30" t="s">
        <v>38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2"/>
    </row>
    <row r="44" spans="1:15" x14ac:dyDescent="0.3">
      <c r="A44" s="36"/>
      <c r="B44" s="37"/>
      <c r="C44" s="38"/>
      <c r="D44" s="2" t="s">
        <v>3</v>
      </c>
      <c r="E44" s="2" t="s">
        <v>4</v>
      </c>
      <c r="F44" s="2" t="s">
        <v>31</v>
      </c>
      <c r="G44" s="21"/>
      <c r="H44" s="23"/>
      <c r="I44" s="2" t="s">
        <v>9</v>
      </c>
      <c r="J44" s="2" t="s">
        <v>15</v>
      </c>
      <c r="K44" s="2" t="s">
        <v>10</v>
      </c>
      <c r="L44" s="2" t="s">
        <v>11</v>
      </c>
      <c r="M44" s="2" t="s">
        <v>12</v>
      </c>
      <c r="N44" s="2" t="s">
        <v>13</v>
      </c>
      <c r="O44" s="3" t="s">
        <v>14</v>
      </c>
    </row>
    <row r="45" spans="1:15" ht="14.4" customHeight="1" x14ac:dyDescent="0.3">
      <c r="A45" s="4">
        <v>-3.17</v>
      </c>
      <c r="B45" s="33" t="s">
        <v>28</v>
      </c>
      <c r="C45" s="1" t="s">
        <v>7</v>
      </c>
      <c r="D45" s="1">
        <f>(913.33/1465.8)*A45</f>
        <v>-1.9752054168372222</v>
      </c>
      <c r="E45" s="1">
        <f>(231.13/1465.8)*A45</f>
        <v>-0.4998513439759858</v>
      </c>
      <c r="F45" s="1">
        <v>10.680999999999999</v>
      </c>
      <c r="G45" s="24"/>
      <c r="H45" s="26"/>
      <c r="I45" s="1">
        <f>1.4*D45</f>
        <v>-2.7652875835721109</v>
      </c>
      <c r="J45" s="1">
        <f>1.2*D45+1.6*E45</f>
        <v>-3.1700086505662437</v>
      </c>
      <c r="K45" s="1">
        <f>1.2*D45+E45+F45</f>
        <v>7.8109021558193472</v>
      </c>
      <c r="L45" s="1">
        <f>0.9*D45+F45</f>
        <v>8.9033151248464986</v>
      </c>
      <c r="M45" s="1">
        <f>0.9*D45-F45</f>
        <v>-12.4586848751535</v>
      </c>
      <c r="N45" s="17">
        <f>MIN(I45:M45)</f>
        <v>-12.4586848751535</v>
      </c>
      <c r="O45" s="5">
        <f>MAX(I45:M45)</f>
        <v>8.9033151248464986</v>
      </c>
    </row>
    <row r="46" spans="1:15" x14ac:dyDescent="0.3">
      <c r="A46" s="4">
        <v>11.32</v>
      </c>
      <c r="B46" s="33"/>
      <c r="C46" s="1" t="s">
        <v>6</v>
      </c>
      <c r="D46" s="1">
        <f t="shared" ref="D46:D53" si="27">(913.33/1465.8)*A46</f>
        <v>7.0534149270023203</v>
      </c>
      <c r="E46" s="1">
        <f t="shared" ref="E46:E53" si="28">(231.13/1465.8)*A46</f>
        <v>1.7849581116114066</v>
      </c>
      <c r="F46" s="1">
        <v>0</v>
      </c>
      <c r="G46" s="24"/>
      <c r="H46" s="26"/>
      <c r="I46" s="1">
        <f t="shared" ref="I46:I53" si="29">1.4*D46</f>
        <v>9.8747808978032481</v>
      </c>
      <c r="J46" s="1">
        <f t="shared" ref="J46:J53" si="30">1.2*D46+1.6*E46</f>
        <v>11.320030890981034</v>
      </c>
      <c r="K46" s="1">
        <f t="shared" ref="K46:K53" si="31">1.2*D46+E46+F46</f>
        <v>10.249056024014189</v>
      </c>
      <c r="L46" s="1">
        <f t="shared" ref="L46:L53" si="32">0.9*D46+F46</f>
        <v>6.3480734343020888</v>
      </c>
      <c r="M46" s="1">
        <f t="shared" ref="M46:M53" si="33">0.9*D46-F46</f>
        <v>6.3480734343020888</v>
      </c>
      <c r="N46" s="1">
        <f t="shared" ref="N46:N53" si="34">MIN(I46:M46)</f>
        <v>6.3480734343020888</v>
      </c>
      <c r="O46" s="15">
        <f t="shared" ref="O46:O53" si="35">MAX(I46:M46)</f>
        <v>11.320030890981034</v>
      </c>
    </row>
    <row r="47" spans="1:15" x14ac:dyDescent="0.3">
      <c r="A47" s="4">
        <v>-13.9</v>
      </c>
      <c r="B47" s="33"/>
      <c r="C47" s="1" t="s">
        <v>8</v>
      </c>
      <c r="D47" s="1">
        <f t="shared" si="27"/>
        <v>-8.6609953608950754</v>
      </c>
      <c r="E47" s="1">
        <f t="shared" si="28"/>
        <v>-2.1917771865193068</v>
      </c>
      <c r="F47" s="1">
        <v>10.680999999999999</v>
      </c>
      <c r="G47" s="24"/>
      <c r="H47" s="26"/>
      <c r="I47" s="1">
        <f t="shared" si="29"/>
        <v>-12.125393505253104</v>
      </c>
      <c r="J47" s="1">
        <f t="shared" si="30"/>
        <v>-13.900037931504981</v>
      </c>
      <c r="K47" s="1">
        <f t="shared" si="31"/>
        <v>-1.9039716195933973</v>
      </c>
      <c r="L47" s="1">
        <f t="shared" si="32"/>
        <v>2.886104175194431</v>
      </c>
      <c r="M47" s="1">
        <f t="shared" si="33"/>
        <v>-18.475895824805569</v>
      </c>
      <c r="N47" s="17">
        <f t="shared" si="34"/>
        <v>-18.475895824805569</v>
      </c>
      <c r="O47" s="5">
        <f t="shared" si="35"/>
        <v>2.886104175194431</v>
      </c>
    </row>
    <row r="48" spans="1:15" ht="14.4" customHeight="1" x14ac:dyDescent="0.3">
      <c r="A48" s="4">
        <v>-15.59</v>
      </c>
      <c r="B48" s="33" t="s">
        <v>29</v>
      </c>
      <c r="C48" s="1" t="s">
        <v>7</v>
      </c>
      <c r="D48" s="1">
        <f t="shared" si="27"/>
        <v>-9.7140228544139724</v>
      </c>
      <c r="E48" s="1">
        <f t="shared" si="28"/>
        <v>-2.4582594487651792</v>
      </c>
      <c r="F48" s="1">
        <v>22.335000000000001</v>
      </c>
      <c r="G48" s="24"/>
      <c r="H48" s="26"/>
      <c r="I48" s="1">
        <f t="shared" si="29"/>
        <v>-13.599631996179561</v>
      </c>
      <c r="J48" s="1">
        <f t="shared" si="30"/>
        <v>-15.590042543321054</v>
      </c>
      <c r="K48" s="1">
        <f t="shared" si="31"/>
        <v>8.2199131259380547</v>
      </c>
      <c r="L48" s="1">
        <f t="shared" si="32"/>
        <v>13.592379431027425</v>
      </c>
      <c r="M48" s="1">
        <f t="shared" si="33"/>
        <v>-31.077620568972577</v>
      </c>
      <c r="N48" s="17">
        <f t="shared" si="34"/>
        <v>-31.077620568972577</v>
      </c>
      <c r="O48" s="5">
        <f t="shared" si="35"/>
        <v>13.592379431027425</v>
      </c>
    </row>
    <row r="49" spans="1:15" x14ac:dyDescent="0.3">
      <c r="A49" s="4">
        <v>8.39</v>
      </c>
      <c r="B49" s="33"/>
      <c r="C49" s="1" t="s">
        <v>6</v>
      </c>
      <c r="D49" s="1">
        <f t="shared" si="27"/>
        <v>5.2277518761086101</v>
      </c>
      <c r="E49" s="1">
        <f t="shared" si="28"/>
        <v>1.3229504025105745</v>
      </c>
      <c r="F49" s="1">
        <v>0</v>
      </c>
      <c r="G49" s="24"/>
      <c r="H49" s="26"/>
      <c r="I49" s="1">
        <f t="shared" si="29"/>
        <v>7.3188526265520535</v>
      </c>
      <c r="J49" s="1">
        <f t="shared" si="30"/>
        <v>8.3900228953472507</v>
      </c>
      <c r="K49" s="1">
        <f t="shared" si="31"/>
        <v>7.5962526538409065</v>
      </c>
      <c r="L49" s="1">
        <f t="shared" si="32"/>
        <v>4.7049766884977489</v>
      </c>
      <c r="M49" s="1">
        <f t="shared" si="33"/>
        <v>4.7049766884977489</v>
      </c>
      <c r="N49" s="1">
        <f t="shared" si="34"/>
        <v>4.7049766884977489</v>
      </c>
      <c r="O49" s="15">
        <f t="shared" si="35"/>
        <v>8.3900228953472507</v>
      </c>
    </row>
    <row r="50" spans="1:15" x14ac:dyDescent="0.3">
      <c r="A50" s="4">
        <v>-15.59</v>
      </c>
      <c r="B50" s="33"/>
      <c r="C50" s="1" t="s">
        <v>8</v>
      </c>
      <c r="D50" s="1">
        <f t="shared" si="27"/>
        <v>-9.7140228544139724</v>
      </c>
      <c r="E50" s="1">
        <f t="shared" si="28"/>
        <v>-2.4582594487651792</v>
      </c>
      <c r="F50" s="1">
        <v>22.335000000000001</v>
      </c>
      <c r="G50" s="24"/>
      <c r="H50" s="26"/>
      <c r="I50" s="1">
        <f t="shared" si="29"/>
        <v>-13.599631996179561</v>
      </c>
      <c r="J50" s="1">
        <f t="shared" si="30"/>
        <v>-15.590042543321054</v>
      </c>
      <c r="K50" s="1">
        <f t="shared" si="31"/>
        <v>8.2199131259380547</v>
      </c>
      <c r="L50" s="1">
        <f t="shared" si="32"/>
        <v>13.592379431027425</v>
      </c>
      <c r="M50" s="1">
        <f t="shared" si="33"/>
        <v>-31.077620568972577</v>
      </c>
      <c r="N50" s="17">
        <f t="shared" si="34"/>
        <v>-31.077620568972577</v>
      </c>
      <c r="O50" s="5">
        <f t="shared" si="35"/>
        <v>13.592379431027425</v>
      </c>
    </row>
    <row r="51" spans="1:15" ht="14.4" customHeight="1" x14ac:dyDescent="0.3">
      <c r="A51" s="4">
        <v>-19.940000000000001</v>
      </c>
      <c r="B51" s="33" t="s">
        <v>30</v>
      </c>
      <c r="C51" s="1" t="s">
        <v>8</v>
      </c>
      <c r="D51" s="1">
        <f t="shared" si="27"/>
        <v>-12.42447823714013</v>
      </c>
      <c r="E51" s="1">
        <f t="shared" si="28"/>
        <v>-3.1441753308773368</v>
      </c>
      <c r="F51" s="1">
        <v>22.335000000000001</v>
      </c>
      <c r="G51" s="24"/>
      <c r="H51" s="26"/>
      <c r="I51" s="1">
        <f t="shared" si="29"/>
        <v>-17.39426953199618</v>
      </c>
      <c r="J51" s="1">
        <f t="shared" si="30"/>
        <v>-19.940054413971893</v>
      </c>
      <c r="K51" s="1">
        <f t="shared" si="31"/>
        <v>4.281450784554508</v>
      </c>
      <c r="L51" s="1">
        <f t="shared" si="32"/>
        <v>11.152969586573883</v>
      </c>
      <c r="M51" s="1">
        <f t="shared" si="33"/>
        <v>-33.51703041342612</v>
      </c>
      <c r="N51" s="17">
        <f t="shared" si="34"/>
        <v>-33.51703041342612</v>
      </c>
      <c r="O51" s="19">
        <f t="shared" si="35"/>
        <v>11.152969586573883</v>
      </c>
    </row>
    <row r="52" spans="1:15" x14ac:dyDescent="0.3">
      <c r="A52" s="4">
        <v>16.239999999999998</v>
      </c>
      <c r="B52" s="33"/>
      <c r="C52" s="1" t="s">
        <v>6</v>
      </c>
      <c r="D52" s="1">
        <f t="shared" si="27"/>
        <v>10.119033428844316</v>
      </c>
      <c r="E52" s="1">
        <f t="shared" si="28"/>
        <v>2.5607526265520533</v>
      </c>
      <c r="F52" s="1">
        <v>0</v>
      </c>
      <c r="G52" s="24"/>
      <c r="H52" s="26"/>
      <c r="I52" s="1">
        <f t="shared" si="29"/>
        <v>14.166646800382042</v>
      </c>
      <c r="J52" s="1">
        <f t="shared" si="30"/>
        <v>16.240044317096466</v>
      </c>
      <c r="K52" s="1">
        <f t="shared" si="31"/>
        <v>14.703592741165233</v>
      </c>
      <c r="L52" s="1">
        <f t="shared" si="32"/>
        <v>9.1071300859598843</v>
      </c>
      <c r="M52" s="1">
        <f t="shared" si="33"/>
        <v>9.1071300859598843</v>
      </c>
      <c r="N52" s="1">
        <f t="shared" si="34"/>
        <v>9.1071300859598843</v>
      </c>
      <c r="O52" s="15">
        <f t="shared" si="35"/>
        <v>16.240044317096466</v>
      </c>
    </row>
    <row r="53" spans="1:15" ht="15" thickBot="1" x14ac:dyDescent="0.35">
      <c r="A53" s="6">
        <v>-4.5599999999999996</v>
      </c>
      <c r="B53" s="34"/>
      <c r="C53" s="7" t="s">
        <v>7</v>
      </c>
      <c r="D53" s="7">
        <f t="shared" si="27"/>
        <v>-2.8413049529267296</v>
      </c>
      <c r="E53" s="7">
        <f t="shared" si="28"/>
        <v>-0.71902906262791644</v>
      </c>
      <c r="F53" s="7">
        <v>22.335000000000001</v>
      </c>
      <c r="G53" s="27"/>
      <c r="H53" s="29"/>
      <c r="I53" s="7">
        <f t="shared" si="29"/>
        <v>-3.9778269340974211</v>
      </c>
      <c r="J53" s="7">
        <f t="shared" si="30"/>
        <v>-4.560012443716742</v>
      </c>
      <c r="K53" s="7">
        <f t="shared" si="31"/>
        <v>18.206404993860009</v>
      </c>
      <c r="L53" s="7">
        <f t="shared" si="32"/>
        <v>19.777825542365946</v>
      </c>
      <c r="M53" s="7">
        <f t="shared" si="33"/>
        <v>-24.892174457634056</v>
      </c>
      <c r="N53" s="18">
        <f t="shared" si="34"/>
        <v>-24.892174457634056</v>
      </c>
      <c r="O53" s="8">
        <f t="shared" si="35"/>
        <v>19.777825542365946</v>
      </c>
    </row>
    <row r="54" spans="1:15" ht="15" thickBot="1" x14ac:dyDescent="0.35">
      <c r="A54" s="20"/>
      <c r="B54" s="9" t="s">
        <v>35</v>
      </c>
      <c r="C54" s="7" t="s">
        <v>8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" thickBot="1" x14ac:dyDescent="0.3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ht="15" thickBot="1" x14ac:dyDescent="0.35">
      <c r="A57" s="30" t="s">
        <v>24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2"/>
    </row>
    <row r="58" spans="1:15" x14ac:dyDescent="0.3">
      <c r="A58" s="11"/>
      <c r="B58" s="12"/>
      <c r="C58" s="2" t="s">
        <v>3</v>
      </c>
      <c r="D58" s="2" t="s">
        <v>4</v>
      </c>
      <c r="E58" s="2" t="s">
        <v>31</v>
      </c>
      <c r="F58" s="21"/>
      <c r="G58" s="22"/>
      <c r="H58" s="23"/>
      <c r="I58" s="2" t="s">
        <v>9</v>
      </c>
      <c r="J58" s="2" t="s">
        <v>15</v>
      </c>
      <c r="K58" s="2" t="s">
        <v>10</v>
      </c>
      <c r="L58" s="2" t="s">
        <v>11</v>
      </c>
      <c r="M58" s="2" t="s">
        <v>12</v>
      </c>
      <c r="N58" s="2" t="s">
        <v>13</v>
      </c>
      <c r="O58" s="3" t="s">
        <v>14</v>
      </c>
    </row>
    <row r="59" spans="1:15" x14ac:dyDescent="0.3">
      <c r="A59" s="4" t="s">
        <v>28</v>
      </c>
      <c r="B59" s="10" t="s">
        <v>20</v>
      </c>
      <c r="C59" s="1">
        <f>18.4*(913.33/1465.8)</f>
        <v>11.464914722335926</v>
      </c>
      <c r="D59" s="1">
        <f>18.4*(231.13/1465.8)</f>
        <v>2.9013453404284344</v>
      </c>
      <c r="E59" s="1">
        <v>2.7389999999999999</v>
      </c>
      <c r="F59" s="24"/>
      <c r="G59" s="25"/>
      <c r="H59" s="26"/>
      <c r="I59" s="1">
        <f>1.4*C59</f>
        <v>16.050880611270298</v>
      </c>
      <c r="J59" s="1">
        <f>1.2*C59+1.6*D59</f>
        <v>18.400050211488608</v>
      </c>
      <c r="K59" s="1">
        <f>1.2*C59+D59+E59</f>
        <v>19.398243007231546</v>
      </c>
      <c r="L59" s="1">
        <f>0.9*C59+E59</f>
        <v>13.057423250102335</v>
      </c>
      <c r="M59" s="1">
        <f>0.9*C59-E59</f>
        <v>7.5794232501023346</v>
      </c>
      <c r="N59" s="1">
        <f>MIN(I59:M59)</f>
        <v>7.5794232501023346</v>
      </c>
      <c r="O59" s="15">
        <f>MAX(I59:M59)</f>
        <v>19.398243007231546</v>
      </c>
    </row>
    <row r="60" spans="1:15" x14ac:dyDescent="0.3">
      <c r="A60" s="4" t="s">
        <v>29</v>
      </c>
      <c r="B60" s="10" t="s">
        <v>20</v>
      </c>
      <c r="C60" s="1">
        <f>18.4*(913.33/1465.8)</f>
        <v>11.464914722335926</v>
      </c>
      <c r="D60" s="1">
        <f>18.4*(231.13/1465.8)</f>
        <v>2.9013453404284344</v>
      </c>
      <c r="E60" s="1">
        <v>5.7279999999999998</v>
      </c>
      <c r="F60" s="24"/>
      <c r="G60" s="25"/>
      <c r="H60" s="26"/>
      <c r="I60" s="1">
        <f t="shared" ref="I60:I61" si="36">1.4*C60</f>
        <v>16.050880611270298</v>
      </c>
      <c r="J60" s="1">
        <f t="shared" ref="J60:J61" si="37">1.2*C60+1.6*D60</f>
        <v>18.400050211488608</v>
      </c>
      <c r="K60" s="1">
        <f t="shared" ref="K60:K61" si="38">1.2*C60+D60+E60</f>
        <v>22.387243007231547</v>
      </c>
      <c r="L60" s="1">
        <f t="shared" ref="L60:L61" si="39">0.9*C60+E60</f>
        <v>16.046423250102336</v>
      </c>
      <c r="M60" s="1">
        <f t="shared" ref="M60:M61" si="40">0.9*C60-E60</f>
        <v>4.5904232501023348</v>
      </c>
      <c r="N60" s="1">
        <f t="shared" ref="N60:N61" si="41">MIN(I60:M60)</f>
        <v>4.5904232501023348</v>
      </c>
      <c r="O60" s="15">
        <f t="shared" ref="O60:O61" si="42">MAX(I60:M60)</f>
        <v>22.387243007231547</v>
      </c>
    </row>
    <row r="61" spans="1:15" ht="15" thickBot="1" x14ac:dyDescent="0.35">
      <c r="A61" s="6" t="s">
        <v>32</v>
      </c>
      <c r="B61" s="13" t="s">
        <v>20</v>
      </c>
      <c r="C61" s="7">
        <f>11.52*(913.33/1465.8)</f>
        <v>7.1780335652885805</v>
      </c>
      <c r="D61" s="7">
        <f>11.52*(231.13/1465.8)</f>
        <v>1.8164944740073679</v>
      </c>
      <c r="E61" s="7">
        <v>5.7279999999999998</v>
      </c>
      <c r="F61" s="27"/>
      <c r="G61" s="28"/>
      <c r="H61" s="29"/>
      <c r="I61" s="7">
        <f t="shared" si="36"/>
        <v>10.049246991404011</v>
      </c>
      <c r="J61" s="7">
        <f t="shared" si="37"/>
        <v>11.520031436758085</v>
      </c>
      <c r="K61" s="7">
        <f t="shared" si="38"/>
        <v>16.158134752353661</v>
      </c>
      <c r="L61" s="7">
        <f t="shared" si="39"/>
        <v>12.188230208759723</v>
      </c>
      <c r="M61" s="7">
        <f t="shared" si="40"/>
        <v>0.73223020875972278</v>
      </c>
      <c r="N61" s="7">
        <f t="shared" si="41"/>
        <v>0.73223020875972278</v>
      </c>
      <c r="O61" s="16">
        <f t="shared" si="42"/>
        <v>16.158134752353661</v>
      </c>
    </row>
    <row r="62" spans="1:15" ht="15" thickBot="1" x14ac:dyDescent="0.35">
      <c r="A62" s="20"/>
      <c r="B62" s="9"/>
      <c r="C62" s="7"/>
      <c r="D62" s="14"/>
      <c r="E62" s="14"/>
      <c r="F62" s="14"/>
      <c r="G62" s="9"/>
      <c r="H62" s="9"/>
      <c r="I62" s="14"/>
      <c r="J62" s="14"/>
      <c r="K62" s="14"/>
      <c r="L62" s="14"/>
      <c r="M62" s="14"/>
      <c r="N62" s="14"/>
      <c r="O62" s="14"/>
    </row>
    <row r="63" spans="1:15" ht="15" thickBot="1" x14ac:dyDescent="0.35">
      <c r="A63" s="14"/>
      <c r="B63" s="9"/>
      <c r="C63" s="14"/>
      <c r="D63" s="14"/>
      <c r="E63" s="14"/>
      <c r="F63" s="14"/>
      <c r="G63" s="9"/>
      <c r="H63" s="9"/>
      <c r="I63" s="14"/>
      <c r="J63" s="14"/>
      <c r="K63" s="14"/>
      <c r="L63" s="14"/>
      <c r="M63" s="14"/>
      <c r="N63" s="14"/>
      <c r="O63" s="14"/>
    </row>
    <row r="64" spans="1:15" ht="15" thickBot="1" x14ac:dyDescent="0.35">
      <c r="A64" s="30" t="s">
        <v>25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/>
    </row>
    <row r="65" spans="1:15" x14ac:dyDescent="0.3">
      <c r="A65" s="11"/>
      <c r="B65" s="12"/>
      <c r="C65" s="2" t="s">
        <v>3</v>
      </c>
      <c r="D65" s="2" t="s">
        <v>4</v>
      </c>
      <c r="E65" s="2" t="s">
        <v>31</v>
      </c>
      <c r="F65" s="21"/>
      <c r="G65" s="22"/>
      <c r="H65" s="23"/>
      <c r="I65" s="2" t="s">
        <v>9</v>
      </c>
      <c r="J65" s="2" t="s">
        <v>15</v>
      </c>
      <c r="K65" s="2" t="s">
        <v>10</v>
      </c>
      <c r="L65" s="2" t="s">
        <v>11</v>
      </c>
      <c r="M65" s="2" t="s">
        <v>12</v>
      </c>
      <c r="N65" s="2" t="s">
        <v>13</v>
      </c>
      <c r="O65" s="3" t="s">
        <v>14</v>
      </c>
    </row>
    <row r="66" spans="1:15" x14ac:dyDescent="0.3">
      <c r="A66" s="4" t="s">
        <v>0</v>
      </c>
      <c r="B66" s="10" t="s">
        <v>20</v>
      </c>
      <c r="C66" s="1">
        <f>18.4*(913.33/1465.8)</f>
        <v>11.464914722335926</v>
      </c>
      <c r="D66" s="1">
        <f>18.4*(231.13/1465.8)</f>
        <v>2.9013453404284344</v>
      </c>
      <c r="E66" s="1">
        <v>5.048</v>
      </c>
      <c r="F66" s="24"/>
      <c r="G66" s="25"/>
      <c r="H66" s="26"/>
      <c r="I66" s="1">
        <f>1.4*C66</f>
        <v>16.050880611270298</v>
      </c>
      <c r="J66" s="1">
        <f>1.2*C66+1.6*D66</f>
        <v>18.400050211488608</v>
      </c>
      <c r="K66" s="1">
        <f>1.2*C66+D66+E66</f>
        <v>21.707243007231547</v>
      </c>
      <c r="L66" s="1">
        <f>0.9*C66+E66</f>
        <v>15.366423250102335</v>
      </c>
      <c r="M66" s="1">
        <f>0.9*C66-E66</f>
        <v>5.2704232501023345</v>
      </c>
      <c r="N66" s="1">
        <f>MIN(I66:M66)</f>
        <v>5.2704232501023345</v>
      </c>
      <c r="O66" s="15">
        <f>MAX(I66:M66)</f>
        <v>21.707243007231547</v>
      </c>
    </row>
    <row r="67" spans="1:15" x14ac:dyDescent="0.3">
      <c r="A67" s="4" t="s">
        <v>1</v>
      </c>
      <c r="B67" s="10" t="s">
        <v>20</v>
      </c>
      <c r="C67" s="1">
        <f>18.4*(913.33/1465.8)</f>
        <v>11.464914722335926</v>
      </c>
      <c r="D67" s="1">
        <f>18.4*(231.13/1465.8)</f>
        <v>2.9013453404284344</v>
      </c>
      <c r="E67" s="1">
        <v>10.555</v>
      </c>
      <c r="F67" s="24"/>
      <c r="G67" s="25"/>
      <c r="H67" s="26"/>
      <c r="I67" s="1">
        <f t="shared" ref="I67:I68" si="43">1.4*C67</f>
        <v>16.050880611270298</v>
      </c>
      <c r="J67" s="1">
        <f t="shared" ref="J67:J68" si="44">1.2*C67+1.6*D67</f>
        <v>18.400050211488608</v>
      </c>
      <c r="K67" s="1">
        <f t="shared" ref="K67:K68" si="45">1.2*C67+D67+E67</f>
        <v>27.214243007231545</v>
      </c>
      <c r="L67" s="1">
        <f t="shared" ref="L67:L68" si="46">0.9*C67+E67</f>
        <v>20.873423250102334</v>
      </c>
      <c r="M67" s="1">
        <f t="shared" ref="M67:M68" si="47">0.9*C67-E67</f>
        <v>-0.2365767498976652</v>
      </c>
      <c r="N67" s="1">
        <f t="shared" ref="N67:N68" si="48">MIN(I67:M67)</f>
        <v>-0.2365767498976652</v>
      </c>
      <c r="O67" s="15">
        <f t="shared" ref="O67:O68" si="49">MAX(I67:M67)</f>
        <v>27.214243007231545</v>
      </c>
    </row>
    <row r="68" spans="1:15" ht="15" thickBot="1" x14ac:dyDescent="0.35">
      <c r="A68" s="6" t="s">
        <v>2</v>
      </c>
      <c r="B68" s="13" t="s">
        <v>20</v>
      </c>
      <c r="C68" s="7">
        <f>11.52*(913.33/1465.8)</f>
        <v>7.1780335652885805</v>
      </c>
      <c r="D68" s="7">
        <f>11.52*(231.13/1465.8)</f>
        <v>1.8164944740073679</v>
      </c>
      <c r="E68" s="1">
        <v>10.555</v>
      </c>
      <c r="F68" s="27"/>
      <c r="G68" s="28"/>
      <c r="H68" s="29"/>
      <c r="I68" s="7">
        <f t="shared" si="43"/>
        <v>10.049246991404011</v>
      </c>
      <c r="J68" s="7">
        <f t="shared" si="44"/>
        <v>11.520031436758085</v>
      </c>
      <c r="K68" s="7">
        <f t="shared" si="45"/>
        <v>20.985134752353662</v>
      </c>
      <c r="L68" s="7">
        <f t="shared" si="46"/>
        <v>17.015230208759721</v>
      </c>
      <c r="M68" s="7">
        <f t="shared" si="47"/>
        <v>-4.0947697912402772</v>
      </c>
      <c r="N68" s="7">
        <f t="shared" si="48"/>
        <v>-4.0947697912402772</v>
      </c>
      <c r="O68" s="16">
        <f t="shared" si="49"/>
        <v>20.985134752353662</v>
      </c>
    </row>
    <row r="69" spans="1:15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" thickBot="1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" thickBot="1" x14ac:dyDescent="0.35">
      <c r="A71" s="30" t="s">
        <v>26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</row>
    <row r="72" spans="1:15" x14ac:dyDescent="0.3">
      <c r="A72" s="11"/>
      <c r="B72" s="12"/>
      <c r="C72" s="2" t="s">
        <v>3</v>
      </c>
      <c r="D72" s="2" t="s">
        <v>4</v>
      </c>
      <c r="E72" s="2" t="s">
        <v>31</v>
      </c>
      <c r="F72" s="21"/>
      <c r="G72" s="22"/>
      <c r="H72" s="23"/>
      <c r="I72" s="2" t="s">
        <v>9</v>
      </c>
      <c r="J72" s="2" t="s">
        <v>15</v>
      </c>
      <c r="K72" s="2" t="s">
        <v>10</v>
      </c>
      <c r="L72" s="2" t="s">
        <v>11</v>
      </c>
      <c r="M72" s="2" t="s">
        <v>12</v>
      </c>
      <c r="N72" s="2" t="s">
        <v>13</v>
      </c>
      <c r="O72" s="3" t="s">
        <v>14</v>
      </c>
    </row>
    <row r="73" spans="1:15" x14ac:dyDescent="0.3">
      <c r="A73" s="4" t="s">
        <v>0</v>
      </c>
      <c r="B73" s="10" t="s">
        <v>20</v>
      </c>
      <c r="C73" s="1">
        <f>18.4*(913.33/1465.8)</f>
        <v>11.464914722335926</v>
      </c>
      <c r="D73" s="1">
        <f>18.4*(231.13/1465.8)</f>
        <v>2.9013453404284344</v>
      </c>
      <c r="E73" s="1">
        <v>6.1319999999999997</v>
      </c>
      <c r="F73" s="24"/>
      <c r="G73" s="25"/>
      <c r="H73" s="26"/>
      <c r="I73" s="1">
        <f>1.4*C73</f>
        <v>16.050880611270298</v>
      </c>
      <c r="J73" s="1">
        <f>1.2*C73+1.6*D73</f>
        <v>18.400050211488608</v>
      </c>
      <c r="K73" s="1">
        <f>1.2*C73+D73+E73</f>
        <v>22.791243007231543</v>
      </c>
      <c r="L73" s="1">
        <f>0.9*C73+E73</f>
        <v>16.450423250102332</v>
      </c>
      <c r="M73" s="1">
        <f>0.9*C73-E73</f>
        <v>4.1864232501023348</v>
      </c>
      <c r="N73" s="1">
        <f>MIN(I73:M73)</f>
        <v>4.1864232501023348</v>
      </c>
      <c r="O73" s="15">
        <f>MAX(I73:M73)</f>
        <v>22.791243007231543</v>
      </c>
    </row>
    <row r="74" spans="1:15" x14ac:dyDescent="0.3">
      <c r="A74" s="4" t="s">
        <v>1</v>
      </c>
      <c r="B74" s="10" t="s">
        <v>20</v>
      </c>
      <c r="C74" s="1">
        <f>18.4*(913.33/1465.8)</f>
        <v>11.464914722335926</v>
      </c>
      <c r="D74" s="1">
        <f>18.4*(231.13/1465.8)</f>
        <v>2.9013453404284344</v>
      </c>
      <c r="E74" s="1">
        <v>12.821</v>
      </c>
      <c r="F74" s="24"/>
      <c r="G74" s="25"/>
      <c r="H74" s="26"/>
      <c r="I74" s="1">
        <f t="shared" ref="I74:I75" si="50">1.4*C74</f>
        <v>16.050880611270298</v>
      </c>
      <c r="J74" s="1">
        <f t="shared" ref="J74:J75" si="51">1.2*C74+1.6*D74</f>
        <v>18.400050211488608</v>
      </c>
      <c r="K74" s="1">
        <f t="shared" ref="K74:K75" si="52">1.2*C74+D74+E74</f>
        <v>29.480243007231543</v>
      </c>
      <c r="L74" s="1">
        <f t="shared" ref="L74:L75" si="53">0.9*C74+E74</f>
        <v>23.139423250102332</v>
      </c>
      <c r="M74" s="1">
        <f t="shared" ref="M74:M75" si="54">0.9*C74-E74</f>
        <v>-2.5025767498976652</v>
      </c>
      <c r="N74" s="1">
        <f t="shared" ref="N74:N75" si="55">MIN(I74:M74)</f>
        <v>-2.5025767498976652</v>
      </c>
      <c r="O74" s="15">
        <f t="shared" ref="O74:O75" si="56">MAX(I74:M74)</f>
        <v>29.480243007231543</v>
      </c>
    </row>
    <row r="75" spans="1:15" ht="15" thickBot="1" x14ac:dyDescent="0.35">
      <c r="A75" s="6" t="s">
        <v>2</v>
      </c>
      <c r="B75" s="13" t="s">
        <v>20</v>
      </c>
      <c r="C75" s="7">
        <f>11.52*(913.33/1465.8)</f>
        <v>7.1780335652885805</v>
      </c>
      <c r="D75" s="7">
        <f>11.52*(231.13/1465.8)</f>
        <v>1.8164944740073679</v>
      </c>
      <c r="E75" s="1">
        <v>12.821</v>
      </c>
      <c r="F75" s="27"/>
      <c r="G75" s="28"/>
      <c r="H75" s="29"/>
      <c r="I75" s="7">
        <f t="shared" si="50"/>
        <v>10.049246991404011</v>
      </c>
      <c r="J75" s="7">
        <f t="shared" si="51"/>
        <v>11.520031436758085</v>
      </c>
      <c r="K75" s="7">
        <f t="shared" si="52"/>
        <v>23.251134752353664</v>
      </c>
      <c r="L75" s="7">
        <f t="shared" si="53"/>
        <v>19.281230208759723</v>
      </c>
      <c r="M75" s="7">
        <f t="shared" si="54"/>
        <v>-6.3607697912402772</v>
      </c>
      <c r="N75" s="7">
        <f t="shared" si="55"/>
        <v>-6.3607697912402772</v>
      </c>
      <c r="O75" s="16">
        <f t="shared" si="56"/>
        <v>23.251134752353664</v>
      </c>
    </row>
    <row r="76" spans="1:15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" thickBot="1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" thickBot="1" x14ac:dyDescent="0.35">
      <c r="A78" s="30" t="s">
        <v>27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2"/>
    </row>
    <row r="79" spans="1:15" x14ac:dyDescent="0.3">
      <c r="A79" s="11"/>
      <c r="B79" s="12"/>
      <c r="C79" s="2" t="s">
        <v>3</v>
      </c>
      <c r="D79" s="2" t="s">
        <v>4</v>
      </c>
      <c r="E79" s="2" t="s">
        <v>31</v>
      </c>
      <c r="F79" s="21"/>
      <c r="G79" s="22"/>
      <c r="H79" s="23"/>
      <c r="I79" s="2" t="s">
        <v>9</v>
      </c>
      <c r="J79" s="2" t="s">
        <v>15</v>
      </c>
      <c r="K79" s="2" t="s">
        <v>10</v>
      </c>
      <c r="L79" s="2" t="s">
        <v>11</v>
      </c>
      <c r="M79" s="2" t="s">
        <v>12</v>
      </c>
      <c r="N79" s="2" t="s">
        <v>13</v>
      </c>
      <c r="O79" s="3" t="s">
        <v>14</v>
      </c>
    </row>
    <row r="80" spans="1:15" x14ac:dyDescent="0.3">
      <c r="A80" s="4" t="s">
        <v>0</v>
      </c>
      <c r="B80" s="10" t="s">
        <v>20</v>
      </c>
      <c r="C80" s="1">
        <f>18.4*(913.33/1465.8)</f>
        <v>11.464914722335926</v>
      </c>
      <c r="D80" s="1">
        <f>18.4*(231.13/1465.8)</f>
        <v>2.9013453404284344</v>
      </c>
      <c r="E80" s="1">
        <v>6.1029999999999998</v>
      </c>
      <c r="F80" s="24"/>
      <c r="G80" s="25"/>
      <c r="H80" s="26"/>
      <c r="I80" s="1">
        <f>1.4*C80</f>
        <v>16.050880611270298</v>
      </c>
      <c r="J80" s="1">
        <f>1.2*C80+1.6*D80</f>
        <v>18.400050211488608</v>
      </c>
      <c r="K80" s="1">
        <f>1.2*C80+D80+E80</f>
        <v>22.762243007231547</v>
      </c>
      <c r="L80" s="1">
        <f>0.9*C80+E80</f>
        <v>16.421423250102336</v>
      </c>
      <c r="M80" s="1">
        <f>0.9*C80-E80</f>
        <v>4.2154232501023348</v>
      </c>
      <c r="N80" s="1">
        <f>MIN(I80:M80)</f>
        <v>4.2154232501023348</v>
      </c>
      <c r="O80" s="15">
        <f>MAX(I80:M80)</f>
        <v>22.762243007231547</v>
      </c>
    </row>
    <row r="81" spans="1:15" x14ac:dyDescent="0.3">
      <c r="A81" s="4" t="s">
        <v>1</v>
      </c>
      <c r="B81" s="10" t="s">
        <v>20</v>
      </c>
      <c r="C81" s="1">
        <f>18.4*(913.33/1465.8)</f>
        <v>11.464914722335926</v>
      </c>
      <c r="D81" s="1">
        <f>18.4*(231.13/1465.8)</f>
        <v>2.9013453404284344</v>
      </c>
      <c r="E81" s="1">
        <v>12.762</v>
      </c>
      <c r="F81" s="24"/>
      <c r="G81" s="25"/>
      <c r="H81" s="26"/>
      <c r="I81" s="1">
        <f t="shared" ref="I81:I82" si="57">1.4*C81</f>
        <v>16.050880611270298</v>
      </c>
      <c r="J81" s="1">
        <f t="shared" ref="J81:J82" si="58">1.2*C81+1.6*D81</f>
        <v>18.400050211488608</v>
      </c>
      <c r="K81" s="1">
        <f t="shared" ref="K81:K82" si="59">1.2*C81+D81+E81</f>
        <v>29.421243007231546</v>
      </c>
      <c r="L81" s="1">
        <f t="shared" ref="L81:L82" si="60">0.9*C81+E81</f>
        <v>23.080423250102335</v>
      </c>
      <c r="M81" s="1">
        <f t="shared" ref="M81:M82" si="61">0.9*C81-E81</f>
        <v>-2.4435767498976659</v>
      </c>
      <c r="N81" s="1">
        <f t="shared" ref="N81:N82" si="62">MIN(I81:M81)</f>
        <v>-2.4435767498976659</v>
      </c>
      <c r="O81" s="15">
        <f t="shared" ref="O81:O82" si="63">MAX(I81:M81)</f>
        <v>29.421243007231546</v>
      </c>
    </row>
    <row r="82" spans="1:15" ht="15" thickBot="1" x14ac:dyDescent="0.35">
      <c r="A82" s="6" t="s">
        <v>2</v>
      </c>
      <c r="B82" s="13" t="s">
        <v>20</v>
      </c>
      <c r="C82" s="7">
        <f>11.52*(913.33/1465.8)</f>
        <v>7.1780335652885805</v>
      </c>
      <c r="D82" s="7">
        <f>11.52*(231.13/1465.8)</f>
        <v>1.8164944740073679</v>
      </c>
      <c r="E82" s="7">
        <v>12.762</v>
      </c>
      <c r="F82" s="27"/>
      <c r="G82" s="28"/>
      <c r="H82" s="29"/>
      <c r="I82" s="7">
        <f t="shared" si="57"/>
        <v>10.049246991404011</v>
      </c>
      <c r="J82" s="7">
        <f t="shared" si="58"/>
        <v>11.520031436758085</v>
      </c>
      <c r="K82" s="7">
        <f t="shared" si="59"/>
        <v>23.192134752353663</v>
      </c>
      <c r="L82" s="7">
        <f t="shared" si="60"/>
        <v>19.222230208759722</v>
      </c>
      <c r="M82" s="7">
        <f t="shared" si="61"/>
        <v>-6.3017697912402779</v>
      </c>
      <c r="N82" s="7">
        <f t="shared" si="62"/>
        <v>-6.3017697912402779</v>
      </c>
      <c r="O82" s="16">
        <f t="shared" si="63"/>
        <v>23.192134752353663</v>
      </c>
    </row>
    <row r="83" spans="1:15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</sheetData>
  <mergeCells count="33">
    <mergeCell ref="A4:O4"/>
    <mergeCell ref="A5:C5"/>
    <mergeCell ref="G5:H14"/>
    <mergeCell ref="B6:B8"/>
    <mergeCell ref="B9:B11"/>
    <mergeCell ref="B12:B14"/>
    <mergeCell ref="A17:O17"/>
    <mergeCell ref="A18:C18"/>
    <mergeCell ref="G18:H27"/>
    <mergeCell ref="B19:B21"/>
    <mergeCell ref="B22:B24"/>
    <mergeCell ref="B25:B27"/>
    <mergeCell ref="A30:O30"/>
    <mergeCell ref="A31:C31"/>
    <mergeCell ref="G31:H40"/>
    <mergeCell ref="B32:B34"/>
    <mergeCell ref="B35:B37"/>
    <mergeCell ref="B38:B40"/>
    <mergeCell ref="A43:O43"/>
    <mergeCell ref="A44:C44"/>
    <mergeCell ref="G44:H53"/>
    <mergeCell ref="B45:B47"/>
    <mergeCell ref="B48:B50"/>
    <mergeCell ref="B51:B53"/>
    <mergeCell ref="F72:H75"/>
    <mergeCell ref="A78:O78"/>
    <mergeCell ref="F79:H82"/>
    <mergeCell ref="A56:O56"/>
    <mergeCell ref="A57:O57"/>
    <mergeCell ref="F58:H61"/>
    <mergeCell ref="A64:O64"/>
    <mergeCell ref="F65:H68"/>
    <mergeCell ref="A71:O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negara</dc:creator>
  <cp:lastModifiedBy>lenovo</cp:lastModifiedBy>
  <dcterms:created xsi:type="dcterms:W3CDTF">2015-06-05T18:17:20Z</dcterms:created>
  <dcterms:modified xsi:type="dcterms:W3CDTF">2021-12-23T05:59:03Z</dcterms:modified>
</cp:coreProperties>
</file>