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39C799CD-6AE6-41C2-AC1F-4B4D459A80AF}" xr6:coauthVersionLast="47" xr6:coauthVersionMax="47" xr10:uidLastSave="{00000000-0000-0000-0000-000000000000}"/>
  <bookViews>
    <workbookView xWindow="-20520" yWindow="3510" windowWidth="2064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6" i="1" l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L1" i="1"/>
  <c r="H3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I66" i="1" s="1"/>
  <c r="H67" i="1"/>
  <c r="H68" i="1"/>
  <c r="H69" i="1"/>
  <c r="H70" i="1"/>
  <c r="I70" i="1" s="1"/>
  <c r="H71" i="1"/>
  <c r="H72" i="1"/>
  <c r="H73" i="1"/>
  <c r="H74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I62" i="1" l="1"/>
  <c r="M70" i="1"/>
  <c r="N70" i="1" s="1"/>
  <c r="I74" i="1"/>
  <c r="I58" i="1"/>
  <c r="M66" i="1"/>
  <c r="N66" i="1" s="1"/>
  <c r="I73" i="1"/>
  <c r="I69" i="1"/>
  <c r="I65" i="1"/>
  <c r="I61" i="1"/>
  <c r="I57" i="1"/>
  <c r="I72" i="1"/>
  <c r="I68" i="1"/>
  <c r="I64" i="1"/>
  <c r="I60" i="1"/>
  <c r="I71" i="1"/>
  <c r="I67" i="1"/>
  <c r="I63" i="1"/>
  <c r="I59" i="1"/>
  <c r="I54" i="1"/>
  <c r="I50" i="1"/>
  <c r="I53" i="1"/>
  <c r="I49" i="1"/>
  <c r="I56" i="1"/>
  <c r="I52" i="1"/>
  <c r="I48" i="1"/>
  <c r="I55" i="1"/>
  <c r="I51" i="1"/>
  <c r="I46" i="1"/>
  <c r="I42" i="1"/>
  <c r="I45" i="1"/>
  <c r="I41" i="1"/>
  <c r="I44" i="1"/>
  <c r="I40" i="1"/>
  <c r="I47" i="1"/>
  <c r="I43" i="1"/>
  <c r="I39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M60" i="1" l="1"/>
  <c r="N60" i="1" s="1"/>
  <c r="M42" i="1"/>
  <c r="N42" i="1" s="1"/>
  <c r="M72" i="1"/>
  <c r="N72" i="1" s="1"/>
  <c r="M52" i="1"/>
  <c r="N52" i="1" s="1"/>
  <c r="M57" i="1"/>
  <c r="N57" i="1" s="1"/>
  <c r="M67" i="1"/>
  <c r="N67" i="1" s="1"/>
  <c r="M45" i="1"/>
  <c r="N45" i="1" s="1"/>
  <c r="M71" i="1"/>
  <c r="N71" i="1" s="1"/>
  <c r="M62" i="1"/>
  <c r="N62" i="1" s="1"/>
  <c r="M68" i="1"/>
  <c r="N68" i="1" s="1"/>
  <c r="M73" i="1"/>
  <c r="N73" i="1" s="1"/>
  <c r="M59" i="1"/>
  <c r="N59" i="1" s="1"/>
  <c r="M61" i="1"/>
  <c r="N61" i="1" s="1"/>
  <c r="M74" i="1"/>
  <c r="N74" i="1" s="1"/>
  <c r="M64" i="1"/>
  <c r="N64" i="1" s="1"/>
  <c r="M65" i="1"/>
  <c r="N65" i="1" s="1"/>
  <c r="M63" i="1"/>
  <c r="N63" i="1" s="1"/>
  <c r="M69" i="1"/>
  <c r="N69" i="1" s="1"/>
  <c r="M58" i="1"/>
  <c r="N58" i="1" s="1"/>
  <c r="M54" i="1"/>
  <c r="N54" i="1" s="1"/>
  <c r="M49" i="1"/>
  <c r="N49" i="1" s="1"/>
  <c r="M51" i="1"/>
  <c r="N51" i="1" s="1"/>
  <c r="M56" i="1"/>
  <c r="N56" i="1" s="1"/>
  <c r="M53" i="1"/>
  <c r="N53" i="1" s="1"/>
  <c r="M55" i="1"/>
  <c r="N55" i="1" s="1"/>
  <c r="M50" i="1"/>
  <c r="N50" i="1" s="1"/>
  <c r="M48" i="1"/>
  <c r="N48" i="1" s="1"/>
  <c r="M39" i="1"/>
  <c r="N39" i="1" s="1"/>
  <c r="M43" i="1"/>
  <c r="N43" i="1" s="1"/>
  <c r="M40" i="1"/>
  <c r="N40" i="1" s="1"/>
  <c r="M47" i="1"/>
  <c r="N47" i="1" s="1"/>
  <c r="M44" i="1"/>
  <c r="N44" i="1" s="1"/>
  <c r="M41" i="1"/>
  <c r="N41" i="1" s="1"/>
  <c r="M46" i="1"/>
  <c r="N46" i="1" s="1"/>
  <c r="H4" i="1"/>
  <c r="H5" i="1"/>
  <c r="I5" i="1" s="1"/>
  <c r="H6" i="1"/>
  <c r="I6" i="1" s="1"/>
  <c r="H7" i="1"/>
  <c r="I7" i="1" s="1"/>
  <c r="H8" i="1"/>
  <c r="I8" i="1" s="1"/>
  <c r="H9" i="1"/>
  <c r="I9" i="1" s="1"/>
  <c r="H10" i="1"/>
  <c r="H11" i="1"/>
  <c r="I11" i="1" s="1"/>
  <c r="H12" i="1"/>
  <c r="H13" i="1"/>
  <c r="H14" i="1"/>
  <c r="I14" i="1" s="1"/>
  <c r="H15" i="1"/>
  <c r="H16" i="1"/>
  <c r="I16" i="1" s="1"/>
  <c r="H17" i="1"/>
  <c r="H18" i="1"/>
  <c r="H19" i="1"/>
  <c r="H20" i="1"/>
  <c r="I20" i="1" s="1"/>
  <c r="H21" i="1"/>
  <c r="I21" i="1" s="1"/>
  <c r="H22" i="1"/>
  <c r="H23" i="1"/>
  <c r="I23" i="1" s="1"/>
  <c r="H24" i="1"/>
  <c r="I24" i="1" s="1"/>
  <c r="H25" i="1"/>
  <c r="I25" i="1" s="1"/>
  <c r="H26" i="1"/>
  <c r="H27" i="1"/>
  <c r="H28" i="1"/>
  <c r="I28" i="1" s="1"/>
  <c r="H29" i="1"/>
  <c r="H30" i="1"/>
  <c r="H31" i="1"/>
  <c r="H32" i="1"/>
  <c r="I32" i="1" s="1"/>
  <c r="H33" i="1"/>
  <c r="I33" i="1" s="1"/>
  <c r="H34" i="1"/>
  <c r="H35" i="1"/>
  <c r="H36" i="1"/>
  <c r="H37" i="1"/>
  <c r="H38" i="1"/>
  <c r="I4" i="1" l="1"/>
  <c r="I38" i="1"/>
  <c r="I37" i="1"/>
  <c r="I36" i="1"/>
  <c r="I35" i="1"/>
  <c r="I34" i="1"/>
  <c r="I31" i="1"/>
  <c r="I30" i="1"/>
  <c r="I29" i="1"/>
  <c r="I27" i="1"/>
  <c r="I26" i="1"/>
  <c r="I22" i="1"/>
  <c r="I19" i="1"/>
  <c r="I18" i="1"/>
  <c r="I17" i="1"/>
  <c r="I15" i="1"/>
  <c r="I13" i="1"/>
  <c r="I12" i="1"/>
  <c r="I10" i="1"/>
  <c r="E4" i="1" l="1"/>
  <c r="M4" i="1" s="1"/>
  <c r="N4" i="1" s="1"/>
  <c r="E5" i="1"/>
  <c r="M5" i="1" s="1"/>
  <c r="N5" i="1" s="1"/>
  <c r="E6" i="1"/>
  <c r="M6" i="1" s="1"/>
  <c r="N6" i="1" s="1"/>
  <c r="E7" i="1"/>
  <c r="M7" i="1" s="1"/>
  <c r="N7" i="1" s="1"/>
  <c r="E8" i="1"/>
  <c r="M8" i="1" s="1"/>
  <c r="N8" i="1" s="1"/>
  <c r="E9" i="1"/>
  <c r="M9" i="1" s="1"/>
  <c r="N9" i="1" s="1"/>
  <c r="E10" i="1"/>
  <c r="M10" i="1" s="1"/>
  <c r="N10" i="1" s="1"/>
  <c r="E11" i="1"/>
  <c r="M11" i="1" s="1"/>
  <c r="N11" i="1" s="1"/>
  <c r="E12" i="1"/>
  <c r="M12" i="1" s="1"/>
  <c r="N12" i="1" s="1"/>
  <c r="E13" i="1"/>
  <c r="M13" i="1" s="1"/>
  <c r="N13" i="1" s="1"/>
  <c r="E14" i="1"/>
  <c r="M14" i="1" s="1"/>
  <c r="N14" i="1" s="1"/>
  <c r="E15" i="1"/>
  <c r="M15" i="1" s="1"/>
  <c r="N15" i="1" s="1"/>
  <c r="E16" i="1"/>
  <c r="M16" i="1" s="1"/>
  <c r="N16" i="1" s="1"/>
  <c r="E17" i="1"/>
  <c r="M17" i="1" s="1"/>
  <c r="N17" i="1" s="1"/>
  <c r="E18" i="1"/>
  <c r="M18" i="1" s="1"/>
  <c r="N18" i="1" s="1"/>
  <c r="E19" i="1"/>
  <c r="M19" i="1" s="1"/>
  <c r="N19" i="1" s="1"/>
  <c r="E20" i="1"/>
  <c r="M20" i="1" s="1"/>
  <c r="N20" i="1" s="1"/>
  <c r="E21" i="1"/>
  <c r="M21" i="1" s="1"/>
  <c r="N21" i="1" s="1"/>
  <c r="E22" i="1"/>
  <c r="M22" i="1" s="1"/>
  <c r="N22" i="1" s="1"/>
  <c r="E23" i="1"/>
  <c r="M23" i="1" s="1"/>
  <c r="N23" i="1" s="1"/>
  <c r="E24" i="1"/>
  <c r="M24" i="1" s="1"/>
  <c r="N24" i="1" s="1"/>
  <c r="E25" i="1"/>
  <c r="M25" i="1" s="1"/>
  <c r="N25" i="1" s="1"/>
  <c r="E26" i="1"/>
  <c r="M26" i="1" s="1"/>
  <c r="N26" i="1" s="1"/>
  <c r="E27" i="1"/>
  <c r="M27" i="1" s="1"/>
  <c r="N27" i="1" s="1"/>
  <c r="E28" i="1"/>
  <c r="M28" i="1" s="1"/>
  <c r="N28" i="1" s="1"/>
  <c r="E29" i="1"/>
  <c r="M29" i="1" s="1"/>
  <c r="N29" i="1" s="1"/>
  <c r="E30" i="1"/>
  <c r="M30" i="1" s="1"/>
  <c r="N30" i="1" s="1"/>
  <c r="E31" i="1"/>
  <c r="M31" i="1" s="1"/>
  <c r="N31" i="1" s="1"/>
  <c r="E32" i="1"/>
  <c r="M32" i="1" s="1"/>
  <c r="N32" i="1" s="1"/>
  <c r="E33" i="1"/>
  <c r="M33" i="1" s="1"/>
  <c r="N33" i="1" s="1"/>
  <c r="E34" i="1"/>
  <c r="M34" i="1" s="1"/>
  <c r="N34" i="1" s="1"/>
  <c r="E35" i="1"/>
  <c r="M35" i="1" s="1"/>
  <c r="N35" i="1" s="1"/>
  <c r="E36" i="1"/>
  <c r="M36" i="1" s="1"/>
  <c r="N36" i="1" s="1"/>
  <c r="E37" i="1"/>
  <c r="M37" i="1" s="1"/>
  <c r="N37" i="1" s="1"/>
  <c r="E38" i="1"/>
  <c r="M38" i="1" s="1"/>
  <c r="N38" i="1" s="1"/>
  <c r="A11" i="1" l="1"/>
  <c r="J66" i="1" l="1"/>
  <c r="K66" i="1" s="1"/>
  <c r="L66" i="1" s="1"/>
  <c r="J70" i="1"/>
  <c r="K70" i="1" s="1"/>
  <c r="L70" i="1" s="1"/>
  <c r="J45" i="1"/>
  <c r="K45" i="1" s="1"/>
  <c r="L45" i="1" s="1"/>
  <c r="J47" i="1"/>
  <c r="K47" i="1" s="1"/>
  <c r="L47" i="1" s="1"/>
  <c r="J73" i="1"/>
  <c r="K73" i="1" s="1"/>
  <c r="L73" i="1" s="1"/>
  <c r="J39" i="1"/>
  <c r="K39" i="1" s="1"/>
  <c r="L39" i="1" s="1"/>
  <c r="J50" i="1"/>
  <c r="K50" i="1" s="1"/>
  <c r="L50" i="1" s="1"/>
  <c r="J58" i="1"/>
  <c r="K58" i="1" s="1"/>
  <c r="L58" i="1" s="1"/>
  <c r="J64" i="1"/>
  <c r="K64" i="1" s="1"/>
  <c r="L64" i="1" s="1"/>
  <c r="J56" i="1"/>
  <c r="K56" i="1" s="1"/>
  <c r="L56" i="1" s="1"/>
  <c r="J69" i="1"/>
  <c r="K69" i="1" s="1"/>
  <c r="L69" i="1" s="1"/>
  <c r="J61" i="1"/>
  <c r="K61" i="1" s="1"/>
  <c r="L61" i="1" s="1"/>
  <c r="J49" i="1"/>
  <c r="K49" i="1" s="1"/>
  <c r="L49" i="1" s="1"/>
  <c r="J55" i="1"/>
  <c r="K55" i="1" s="1"/>
  <c r="L55" i="1" s="1"/>
  <c r="J42" i="1"/>
  <c r="K42" i="1" s="1"/>
  <c r="L42" i="1" s="1"/>
  <c r="J44" i="1"/>
  <c r="K44" i="1" s="1"/>
  <c r="L44" i="1" s="1"/>
  <c r="J67" i="1"/>
  <c r="K67" i="1" s="1"/>
  <c r="L67" i="1" s="1"/>
  <c r="J62" i="1"/>
  <c r="K62" i="1" s="1"/>
  <c r="L62" i="1" s="1"/>
  <c r="J43" i="1"/>
  <c r="K43" i="1" s="1"/>
  <c r="L43" i="1" s="1"/>
  <c r="J54" i="1"/>
  <c r="K54" i="1" s="1"/>
  <c r="L54" i="1" s="1"/>
  <c r="J74" i="1"/>
  <c r="K74" i="1" s="1"/>
  <c r="L74" i="1" s="1"/>
  <c r="J48" i="1"/>
  <c r="K48" i="1" s="1"/>
  <c r="L48" i="1" s="1"/>
  <c r="J52" i="1"/>
  <c r="K52" i="1" s="1"/>
  <c r="L52" i="1" s="1"/>
  <c r="J51" i="1"/>
  <c r="K51" i="1" s="1"/>
  <c r="L51" i="1" s="1"/>
  <c r="J57" i="1"/>
  <c r="K57" i="1" s="1"/>
  <c r="L57" i="1" s="1"/>
  <c r="J59" i="1"/>
  <c r="K59" i="1" s="1"/>
  <c r="L59" i="1" s="1"/>
  <c r="J63" i="1"/>
  <c r="K63" i="1" s="1"/>
  <c r="L63" i="1" s="1"/>
  <c r="J46" i="1"/>
  <c r="K46" i="1" s="1"/>
  <c r="L46" i="1" s="1"/>
  <c r="J68" i="1"/>
  <c r="K68" i="1" s="1"/>
  <c r="L68" i="1" s="1"/>
  <c r="J40" i="1"/>
  <c r="K40" i="1" s="1"/>
  <c r="L40" i="1" s="1"/>
  <c r="J41" i="1"/>
  <c r="K41" i="1" s="1"/>
  <c r="L41" i="1" s="1"/>
  <c r="J71" i="1"/>
  <c r="K71" i="1" s="1"/>
  <c r="L71" i="1" s="1"/>
  <c r="J60" i="1"/>
  <c r="K60" i="1" s="1"/>
  <c r="L60" i="1" s="1"/>
  <c r="J65" i="1"/>
  <c r="K65" i="1" s="1"/>
  <c r="L65" i="1" s="1"/>
  <c r="J53" i="1"/>
  <c r="K53" i="1" s="1"/>
  <c r="L53" i="1" s="1"/>
  <c r="J72" i="1"/>
  <c r="K72" i="1" s="1"/>
  <c r="L72" i="1" s="1"/>
  <c r="J23" i="1"/>
  <c r="K23" i="1" s="1"/>
  <c r="L23" i="1" s="1"/>
  <c r="J21" i="1"/>
  <c r="K21" i="1" s="1"/>
  <c r="L21" i="1" s="1"/>
  <c r="J25" i="1"/>
  <c r="K25" i="1" s="1"/>
  <c r="L25" i="1" s="1"/>
  <c r="J24" i="1"/>
  <c r="K24" i="1" s="1"/>
  <c r="L24" i="1" s="1"/>
  <c r="J14" i="1"/>
  <c r="K14" i="1" s="1"/>
  <c r="L14" i="1" s="1"/>
  <c r="J8" i="1"/>
  <c r="K8" i="1" s="1"/>
  <c r="L8" i="1" s="1"/>
  <c r="J6" i="1"/>
  <c r="K6" i="1" s="1"/>
  <c r="L6" i="1" s="1"/>
  <c r="J5" i="1"/>
  <c r="K5" i="1" s="1"/>
  <c r="L5" i="1" s="1"/>
  <c r="J9" i="1"/>
  <c r="K9" i="1" s="1"/>
  <c r="L9" i="1" s="1"/>
  <c r="J20" i="1"/>
  <c r="K20" i="1" s="1"/>
  <c r="L20" i="1" s="1"/>
  <c r="J11" i="1"/>
  <c r="K11" i="1" s="1"/>
  <c r="L11" i="1" s="1"/>
  <c r="J7" i="1"/>
  <c r="K7" i="1" s="1"/>
  <c r="L7" i="1" s="1"/>
  <c r="J32" i="1"/>
  <c r="K32" i="1" s="1"/>
  <c r="L32" i="1" s="1"/>
  <c r="J16" i="1"/>
  <c r="K16" i="1" s="1"/>
  <c r="L16" i="1" s="1"/>
  <c r="J33" i="1"/>
  <c r="K33" i="1" s="1"/>
  <c r="L33" i="1" s="1"/>
  <c r="J28" i="1"/>
  <c r="K28" i="1" s="1"/>
  <c r="L28" i="1" s="1"/>
  <c r="J36" i="1"/>
  <c r="K36" i="1" s="1"/>
  <c r="L36" i="1" s="1"/>
  <c r="J13" i="1"/>
  <c r="K13" i="1" s="1"/>
  <c r="L13" i="1" s="1"/>
  <c r="J26" i="1"/>
  <c r="K26" i="1" s="1"/>
  <c r="L26" i="1" s="1"/>
  <c r="J12" i="1"/>
  <c r="K12" i="1" s="1"/>
  <c r="L12" i="1" s="1"/>
  <c r="J31" i="1"/>
  <c r="K31" i="1" s="1"/>
  <c r="L31" i="1" s="1"/>
  <c r="J17" i="1"/>
  <c r="K17" i="1" s="1"/>
  <c r="L17" i="1" s="1"/>
  <c r="J10" i="1"/>
  <c r="K10" i="1" s="1"/>
  <c r="L10" i="1" s="1"/>
  <c r="J30" i="1"/>
  <c r="K30" i="1" s="1"/>
  <c r="L30" i="1" s="1"/>
  <c r="J15" i="1"/>
  <c r="K15" i="1" s="1"/>
  <c r="L15" i="1" s="1"/>
  <c r="J35" i="1"/>
  <c r="K35" i="1" s="1"/>
  <c r="L35" i="1" s="1"/>
  <c r="J22" i="1"/>
  <c r="K22" i="1" s="1"/>
  <c r="L22" i="1" s="1"/>
  <c r="J38" i="1"/>
  <c r="K38" i="1" s="1"/>
  <c r="L38" i="1" s="1"/>
  <c r="J29" i="1"/>
  <c r="K29" i="1" s="1"/>
  <c r="L29" i="1" s="1"/>
  <c r="J18" i="1"/>
  <c r="K18" i="1" s="1"/>
  <c r="L18" i="1" s="1"/>
  <c r="J34" i="1"/>
  <c r="K34" i="1" s="1"/>
  <c r="L34" i="1" s="1"/>
  <c r="J19" i="1"/>
  <c r="K19" i="1" s="1"/>
  <c r="L19" i="1" s="1"/>
  <c r="J4" i="1"/>
  <c r="K4" i="1" s="1"/>
  <c r="L4" i="1" s="1"/>
  <c r="J37" i="1"/>
  <c r="K37" i="1" s="1"/>
  <c r="L37" i="1" s="1"/>
  <c r="J27" i="1"/>
  <c r="K27" i="1" s="1"/>
  <c r="L27" i="1" s="1"/>
  <c r="E3" i="1"/>
  <c r="I3" i="1" l="1"/>
  <c r="M3" i="1" s="1"/>
  <c r="N3" i="1" s="1"/>
  <c r="J3" i="1" l="1"/>
  <c r="K3" i="1" s="1"/>
  <c r="L3" i="1" s="1"/>
</calcChain>
</file>

<file path=xl/sharedStrings.xml><?xml version="1.0" encoding="utf-8"?>
<sst xmlns="http://schemas.openxmlformats.org/spreadsheetml/2006/main" count="513" uniqueCount="41">
  <si>
    <t>d</t>
  </si>
  <si>
    <t>f'c</t>
  </si>
  <si>
    <t>fy</t>
  </si>
  <si>
    <t>B1</t>
  </si>
  <si>
    <t>fi</t>
  </si>
  <si>
    <t>cover</t>
  </si>
  <si>
    <t>h</t>
  </si>
  <si>
    <t>b</t>
  </si>
  <si>
    <t>اعداد را وارد کنید</t>
  </si>
  <si>
    <t>ثابت</t>
  </si>
  <si>
    <t>a</t>
  </si>
  <si>
    <t>C</t>
  </si>
  <si>
    <t>0.9Mn</t>
  </si>
  <si>
    <t>تعداد آرماتور</t>
  </si>
  <si>
    <t>قطر آرماتور</t>
  </si>
  <si>
    <t>As</t>
  </si>
  <si>
    <t>&lt;</t>
  </si>
  <si>
    <t>تیر B1-B2</t>
  </si>
  <si>
    <t>تیر B2-B3</t>
  </si>
  <si>
    <t xml:space="preserve">تیر B3-B4 </t>
  </si>
  <si>
    <t>Mu</t>
  </si>
  <si>
    <t>Mu&lt;0.9Mn</t>
  </si>
  <si>
    <t>M ext-</t>
  </si>
  <si>
    <t>M+</t>
  </si>
  <si>
    <t>M in-</t>
  </si>
  <si>
    <t>بام</t>
  </si>
  <si>
    <t>طبقه سوم</t>
  </si>
  <si>
    <t>طبقه دوم</t>
  </si>
  <si>
    <t>طبقه همکف</t>
  </si>
  <si>
    <t>yes</t>
  </si>
  <si>
    <t>محور B
بام</t>
  </si>
  <si>
    <t>محور B
طبقه سوم</t>
  </si>
  <si>
    <t>محور B
طبقه دوم</t>
  </si>
  <si>
    <t>محور B
طبقه همکف</t>
  </si>
  <si>
    <t>محور 2
طبقه بام</t>
  </si>
  <si>
    <t>تیر A2-B2</t>
  </si>
  <si>
    <t>تیر B2-C2</t>
  </si>
  <si>
    <t xml:space="preserve">تیر C2-D2 </t>
  </si>
  <si>
    <t>محور 2
طبقه سوم</t>
  </si>
  <si>
    <t>محور 2
طبقه دوم</t>
  </si>
  <si>
    <t>محور 2
طبقه همکف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</si>
</sst>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2" xfId="2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3">
    <cellStyle name="Accent6" xfId="2" builtinId="49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457200</xdr:colOff>
      <xdr:row>0</xdr:row>
      <xdr:rowOff>575310</xdr:rowOff>
    </xdr:from>
    <xdr:ext cx="238719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9311640" y="575310"/>
              <a:ext cx="23871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9311640" y="575310"/>
              <a:ext cx="23871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11</xdr:col>
      <xdr:colOff>68580</xdr:colOff>
      <xdr:row>0</xdr:row>
      <xdr:rowOff>567690</xdr:rowOff>
    </xdr:from>
    <xdr:ext cx="238719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9799320" y="567690"/>
              <a:ext cx="23871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9799320" y="567690"/>
              <a:ext cx="23871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11</xdr:col>
      <xdr:colOff>548640</xdr:colOff>
      <xdr:row>0</xdr:row>
      <xdr:rowOff>567690</xdr:rowOff>
    </xdr:from>
    <xdr:ext cx="258083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0279380" y="567690"/>
              <a:ext cx="258083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𝑦</m:t>
                    </m:r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0279380" y="567690"/>
              <a:ext cx="258083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22</xdr:col>
      <xdr:colOff>533400</xdr:colOff>
      <xdr:row>168</xdr:row>
      <xdr:rowOff>64770</xdr:rowOff>
    </xdr:from>
    <xdr:ext cx="258083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11658600" y="9208770"/>
              <a:ext cx="258083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𝑦</m:t>
                    </m:r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11658600" y="9208770"/>
              <a:ext cx="258083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22</xdr:col>
      <xdr:colOff>129540</xdr:colOff>
      <xdr:row>168</xdr:row>
      <xdr:rowOff>64770</xdr:rowOff>
    </xdr:from>
    <xdr:ext cx="238719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11254740" y="9208770"/>
              <a:ext cx="23871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11254740" y="9208770"/>
              <a:ext cx="23871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21</xdr:col>
      <xdr:colOff>312420</xdr:colOff>
      <xdr:row>168</xdr:row>
      <xdr:rowOff>72390</xdr:rowOff>
    </xdr:from>
    <xdr:ext cx="238719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10561320" y="9216390"/>
              <a:ext cx="23871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10561320" y="9216390"/>
              <a:ext cx="23871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</a:t>
              </a:r>
              <a:endParaRPr lang="en-US" sz="1600"/>
            </a:p>
          </xdr:txBody>
        </xdr:sp>
      </mc:Fallback>
    </mc:AlternateContent>
    <xdr:clientData/>
  </xdr:oneCellAnchor>
  <xdr:twoCellAnchor editAs="oneCell">
    <xdr:from>
      <xdr:col>8</xdr:col>
      <xdr:colOff>15240</xdr:colOff>
      <xdr:row>0</xdr:row>
      <xdr:rowOff>7620</xdr:rowOff>
    </xdr:from>
    <xdr:to>
      <xdr:col>9</xdr:col>
      <xdr:colOff>858</xdr:colOff>
      <xdr:row>0</xdr:row>
      <xdr:rowOff>548640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5640" y="7620"/>
          <a:ext cx="861918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213360</xdr:colOff>
      <xdr:row>0</xdr:row>
      <xdr:rowOff>7620</xdr:rowOff>
    </xdr:from>
    <xdr:to>
      <xdr:col>9</xdr:col>
      <xdr:colOff>739419</xdr:colOff>
      <xdr:row>0</xdr:row>
      <xdr:rowOff>552450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0060" y="7620"/>
          <a:ext cx="514629" cy="54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15240</xdr:colOff>
      <xdr:row>0</xdr:row>
      <xdr:rowOff>194310</xdr:rowOff>
    </xdr:from>
    <xdr:ext cx="468398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9745980" y="194310"/>
              <a:ext cx="46839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𝑦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9745980" y="194310"/>
              <a:ext cx="46839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𝑦=</a:t>
              </a:r>
              <a:endParaRPr lang="en-US" sz="1600"/>
            </a:p>
          </xdr:txBody>
        </xdr:sp>
      </mc:Fallback>
    </mc:AlternateContent>
    <xdr:clientData/>
  </xdr:oneCellAnchor>
  <xdr:twoCellAnchor editAs="oneCell">
    <xdr:from>
      <xdr:col>12</xdr:col>
      <xdr:colOff>190500</xdr:colOff>
      <xdr:row>0</xdr:row>
      <xdr:rowOff>76200</xdr:rowOff>
    </xdr:from>
    <xdr:to>
      <xdr:col>13</xdr:col>
      <xdr:colOff>662940</xdr:colOff>
      <xdr:row>0</xdr:row>
      <xdr:rowOff>512077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7540" y="76200"/>
          <a:ext cx="1341120" cy="428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76200</xdr:colOff>
      <xdr:row>0</xdr:row>
      <xdr:rowOff>137160</xdr:rowOff>
    </xdr:from>
    <xdr:to>
      <xdr:col>10</xdr:col>
      <xdr:colOff>1126586</xdr:colOff>
      <xdr:row>0</xdr:row>
      <xdr:rowOff>476250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0640" y="137160"/>
          <a:ext cx="1058006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533400</xdr:colOff>
      <xdr:row>78</xdr:row>
      <xdr:rowOff>125730</xdr:rowOff>
    </xdr:from>
    <xdr:ext cx="258083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7543800" y="14839950"/>
              <a:ext cx="258083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𝑦</m:t>
                    </m:r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7543800" y="14839950"/>
              <a:ext cx="258083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8</xdr:col>
      <xdr:colOff>129540</xdr:colOff>
      <xdr:row>78</xdr:row>
      <xdr:rowOff>140970</xdr:rowOff>
    </xdr:from>
    <xdr:ext cx="238719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 txBox="1"/>
          </xdr:nvSpPr>
          <xdr:spPr>
            <a:xfrm>
              <a:off x="7139940" y="14855190"/>
              <a:ext cx="23871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7139940" y="14855190"/>
              <a:ext cx="23871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7</xdr:col>
      <xdr:colOff>312420</xdr:colOff>
      <xdr:row>78</xdr:row>
      <xdr:rowOff>133350</xdr:rowOff>
    </xdr:from>
    <xdr:ext cx="238719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 txBox="1"/>
          </xdr:nvSpPr>
          <xdr:spPr>
            <a:xfrm>
              <a:off x="6446520" y="14847570"/>
              <a:ext cx="23871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6446520" y="14847570"/>
              <a:ext cx="23871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</a:t>
              </a:r>
              <a:endParaRPr lang="en-US" sz="1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5"/>
  <sheetViews>
    <sheetView tabSelected="1" topLeftCell="A49" zoomScale="70" zoomScaleNormal="70" workbookViewId="0">
      <selection activeCell="B2" sqref="B2:Q74"/>
    </sheetView>
  </sheetViews>
  <sheetFormatPr defaultRowHeight="14.4" x14ac:dyDescent="0.3"/>
  <cols>
    <col min="1" max="9" width="12.77734375" style="1" customWidth="1"/>
    <col min="10" max="10" width="14.109375" style="1" customWidth="1"/>
    <col min="11" max="11" width="17.109375" style="1" customWidth="1"/>
    <col min="12" max="23" width="12.77734375" style="1" customWidth="1"/>
    <col min="24" max="16384" width="8.88671875" style="1"/>
  </cols>
  <sheetData>
    <row r="1" spans="1:17" ht="49.8" customHeight="1" x14ac:dyDescent="0.3">
      <c r="A1" s="2" t="s">
        <v>9</v>
      </c>
      <c r="B1" s="12" t="s">
        <v>8</v>
      </c>
      <c r="C1" s="12"/>
      <c r="D1" s="12"/>
      <c r="L1" s="8">
        <f>0.0022</f>
        <v>2.2000000000000001E-3</v>
      </c>
    </row>
    <row r="2" spans="1:17" x14ac:dyDescent="0.3">
      <c r="A2" s="13" t="s">
        <v>4</v>
      </c>
      <c r="B2" s="9" t="s">
        <v>20</v>
      </c>
      <c r="C2" s="9" t="s">
        <v>6</v>
      </c>
      <c r="D2" s="9" t="s">
        <v>7</v>
      </c>
      <c r="E2" s="9" t="s">
        <v>0</v>
      </c>
      <c r="F2" s="9" t="s">
        <v>13</v>
      </c>
      <c r="G2" s="9" t="s">
        <v>14</v>
      </c>
      <c r="H2" s="9" t="s">
        <v>15</v>
      </c>
      <c r="I2" s="9" t="s">
        <v>10</v>
      </c>
      <c r="J2" s="9" t="s">
        <v>11</v>
      </c>
      <c r="K2" s="9"/>
      <c r="L2" s="9" t="s">
        <v>16</v>
      </c>
      <c r="M2" s="9" t="s">
        <v>12</v>
      </c>
      <c r="N2" s="9" t="s">
        <v>21</v>
      </c>
      <c r="O2" s="9"/>
      <c r="P2" s="9"/>
      <c r="Q2" s="9"/>
    </row>
    <row r="3" spans="1:17" x14ac:dyDescent="0.3">
      <c r="A3" s="13">
        <v>0.9</v>
      </c>
      <c r="B3" s="9">
        <v>-7.371920261972984</v>
      </c>
      <c r="C3" s="9">
        <v>40</v>
      </c>
      <c r="D3" s="9">
        <v>40</v>
      </c>
      <c r="E3" s="9">
        <f>C3-$A$9</f>
        <v>33.5</v>
      </c>
      <c r="F3" s="9">
        <v>5</v>
      </c>
      <c r="G3" s="9">
        <v>1.4</v>
      </c>
      <c r="H3" s="9">
        <f>F3*PI()*(G3/2)^2</f>
        <v>7.6969020012949922</v>
      </c>
      <c r="I3" s="9">
        <f>(H3*$A$7)/(0.85*$A$5*D3)</f>
        <v>2.9712305519704931</v>
      </c>
      <c r="J3" s="9">
        <f>I3/$A$11</f>
        <v>3.6171502371814701</v>
      </c>
      <c r="K3" s="9">
        <f>((E3-J3)/J3)*0.003</f>
        <v>2.478430350139697E-2</v>
      </c>
      <c r="L3" s="9" t="str">
        <f>IF(K3&gt;=0.0022,"yes", "no")</f>
        <v>yes</v>
      </c>
      <c r="M3" s="9">
        <f>0.9*H3*$A$7*(E3-(I3/2))/100000</f>
        <v>9.3143577940243851</v>
      </c>
      <c r="N3" s="9" t="str">
        <f>IF(M3&gt;=ABS(B3),"yes", "no")</f>
        <v>yes</v>
      </c>
      <c r="O3" s="10" t="s">
        <v>17</v>
      </c>
      <c r="P3" s="9" t="s">
        <v>22</v>
      </c>
      <c r="Q3" s="11" t="s">
        <v>30</v>
      </c>
    </row>
    <row r="4" spans="1:17" x14ac:dyDescent="0.3">
      <c r="A4" s="13" t="s">
        <v>1</v>
      </c>
      <c r="B4" s="9">
        <v>10.570028844317097</v>
      </c>
      <c r="C4" s="9">
        <v>40</v>
      </c>
      <c r="D4" s="9">
        <v>40</v>
      </c>
      <c r="E4" s="9">
        <f t="shared" ref="E4:E67" si="0">C4-$A$9</f>
        <v>33.5</v>
      </c>
      <c r="F4" s="9">
        <v>5</v>
      </c>
      <c r="G4" s="9">
        <v>1.6</v>
      </c>
      <c r="H4" s="9">
        <f t="shared" ref="H4:H67" si="1">F4*PI()*(G4/2)^2</f>
        <v>10.05309649148734</v>
      </c>
      <c r="I4" s="9">
        <f t="shared" ref="I4:I67" si="2">(H4*$A$7)/(0.85*$A$5*D4)</f>
        <v>3.8807909250226866</v>
      </c>
      <c r="J4" s="9">
        <f t="shared" ref="J4:J67" si="3">I4/$A$11</f>
        <v>4.7244411261145753</v>
      </c>
      <c r="K4" s="9">
        <f t="shared" ref="K4:K67" si="4">((E4-J4)/J4)*0.003</f>
        <v>1.8272357368257046E-2</v>
      </c>
      <c r="L4" s="9" t="str">
        <f t="shared" ref="L4:L67" si="5">IF(K4&gt;=0.0022,"yes", "no")</f>
        <v>yes</v>
      </c>
      <c r="M4" s="9">
        <f t="shared" ref="M4:M67" si="6">0.9*H4*$A$7*(E4-(I4/2))/100000</f>
        <v>11.992872136715386</v>
      </c>
      <c r="N4" s="9" t="str">
        <f t="shared" ref="N4:N67" si="7">IF(M4&gt;=ABS(B4),"yes", "no")</f>
        <v>yes</v>
      </c>
      <c r="O4" s="10"/>
      <c r="P4" s="9" t="s">
        <v>23</v>
      </c>
      <c r="Q4" s="10"/>
    </row>
    <row r="5" spans="1:17" x14ac:dyDescent="0.3">
      <c r="A5" s="13">
        <v>320</v>
      </c>
      <c r="B5" s="9">
        <v>-12.990974662300452</v>
      </c>
      <c r="C5" s="9">
        <v>40</v>
      </c>
      <c r="D5" s="9">
        <v>40</v>
      </c>
      <c r="E5" s="9">
        <f t="shared" si="0"/>
        <v>33.5</v>
      </c>
      <c r="F5" s="9">
        <v>5</v>
      </c>
      <c r="G5" s="9">
        <v>1.8</v>
      </c>
      <c r="H5" s="9">
        <f t="shared" si="1"/>
        <v>12.723450247038663</v>
      </c>
      <c r="I5" s="9">
        <f t="shared" si="2"/>
        <v>4.9116260144818371</v>
      </c>
      <c r="J5" s="9">
        <f t="shared" si="3"/>
        <v>5.9793708002387582</v>
      </c>
      <c r="K5" s="9">
        <f t="shared" si="4"/>
        <v>1.3807788537882114E-2</v>
      </c>
      <c r="L5" s="9" t="str">
        <f t="shared" si="5"/>
        <v>yes</v>
      </c>
      <c r="M5" s="9">
        <f t="shared" si="6"/>
        <v>14.930590575428702</v>
      </c>
      <c r="N5" s="9" t="str">
        <f t="shared" si="7"/>
        <v>yes</v>
      </c>
      <c r="O5" s="10"/>
      <c r="P5" s="9" t="s">
        <v>24</v>
      </c>
      <c r="Q5" s="10"/>
    </row>
    <row r="6" spans="1:17" x14ac:dyDescent="0.3">
      <c r="A6" s="13" t="s">
        <v>2</v>
      </c>
      <c r="B6" s="9">
        <v>-18.181445661072452</v>
      </c>
      <c r="C6" s="9">
        <v>50</v>
      </c>
      <c r="D6" s="9">
        <v>50</v>
      </c>
      <c r="E6" s="9">
        <f t="shared" si="0"/>
        <v>43.5</v>
      </c>
      <c r="F6" s="9">
        <v>6</v>
      </c>
      <c r="G6" s="9">
        <v>1.6</v>
      </c>
      <c r="H6" s="9">
        <f t="shared" si="1"/>
        <v>12.063715789784808</v>
      </c>
      <c r="I6" s="9">
        <f t="shared" si="2"/>
        <v>3.7255592880217789</v>
      </c>
      <c r="J6" s="9">
        <f t="shared" si="3"/>
        <v>4.5354634810699919</v>
      </c>
      <c r="K6" s="9">
        <f t="shared" si="4"/>
        <v>2.5773244574601419E-2</v>
      </c>
      <c r="L6" s="9" t="str">
        <f t="shared" si="5"/>
        <v>yes</v>
      </c>
      <c r="M6" s="9">
        <f t="shared" si="6"/>
        <v>18.986924602218963</v>
      </c>
      <c r="N6" s="9" t="str">
        <f t="shared" si="7"/>
        <v>yes</v>
      </c>
      <c r="O6" s="10" t="s">
        <v>18</v>
      </c>
      <c r="P6" s="9" t="s">
        <v>22</v>
      </c>
      <c r="Q6" s="10"/>
    </row>
    <row r="7" spans="1:17" x14ac:dyDescent="0.3">
      <c r="A7" s="13">
        <v>4200</v>
      </c>
      <c r="B7" s="9">
        <v>6.4900177104652759</v>
      </c>
      <c r="C7" s="9">
        <v>50</v>
      </c>
      <c r="D7" s="9">
        <v>50</v>
      </c>
      <c r="E7" s="9">
        <f t="shared" si="0"/>
        <v>43.5</v>
      </c>
      <c r="F7" s="9">
        <v>6</v>
      </c>
      <c r="G7" s="9">
        <v>1.4</v>
      </c>
      <c r="H7" s="9">
        <f t="shared" si="1"/>
        <v>9.2362824015539911</v>
      </c>
      <c r="I7" s="9">
        <f t="shared" si="2"/>
        <v>2.8523813298916738</v>
      </c>
      <c r="J7" s="9">
        <f t="shared" si="3"/>
        <v>3.4724642276942119</v>
      </c>
      <c r="K7" s="9">
        <f t="shared" si="4"/>
        <v>3.4581380668867165E-2</v>
      </c>
      <c r="L7" s="9" t="str">
        <f t="shared" si="5"/>
        <v>yes</v>
      </c>
      <c r="M7" s="9">
        <f t="shared" si="6"/>
        <v>14.689291102707015</v>
      </c>
      <c r="N7" s="9" t="str">
        <f t="shared" si="7"/>
        <v>yes</v>
      </c>
      <c r="O7" s="10"/>
      <c r="P7" s="9" t="s">
        <v>23</v>
      </c>
      <c r="Q7" s="10"/>
    </row>
    <row r="8" spans="1:17" x14ac:dyDescent="0.3">
      <c r="A8" s="13" t="s">
        <v>5</v>
      </c>
      <c r="B8" s="9">
        <v>-18.164622144903806</v>
      </c>
      <c r="C8" s="9">
        <v>50</v>
      </c>
      <c r="D8" s="9">
        <v>50</v>
      </c>
      <c r="E8" s="9">
        <f t="shared" si="0"/>
        <v>43.5</v>
      </c>
      <c r="F8" s="9">
        <v>6</v>
      </c>
      <c r="G8" s="9">
        <v>1.6</v>
      </c>
      <c r="H8" s="9">
        <f t="shared" si="1"/>
        <v>12.063715789784808</v>
      </c>
      <c r="I8" s="9">
        <f t="shared" si="2"/>
        <v>3.7255592880217789</v>
      </c>
      <c r="J8" s="9">
        <f t="shared" si="3"/>
        <v>4.5354634810699919</v>
      </c>
      <c r="K8" s="9">
        <f t="shared" si="4"/>
        <v>2.5773244574601419E-2</v>
      </c>
      <c r="L8" s="9" t="str">
        <f t="shared" si="5"/>
        <v>yes</v>
      </c>
      <c r="M8" s="9">
        <f t="shared" si="6"/>
        <v>18.986924602218963</v>
      </c>
      <c r="N8" s="9" t="str">
        <f t="shared" si="7"/>
        <v>yes</v>
      </c>
      <c r="O8" s="10"/>
      <c r="P8" s="9" t="s">
        <v>24</v>
      </c>
      <c r="Q8" s="10"/>
    </row>
    <row r="9" spans="1:17" x14ac:dyDescent="0.3">
      <c r="A9" s="13">
        <v>6.5</v>
      </c>
      <c r="B9" s="9">
        <v>-17.433609769409198</v>
      </c>
      <c r="C9" s="9">
        <v>50</v>
      </c>
      <c r="D9" s="9">
        <v>50</v>
      </c>
      <c r="E9" s="9">
        <f t="shared" si="0"/>
        <v>43.5</v>
      </c>
      <c r="F9" s="9">
        <v>6</v>
      </c>
      <c r="G9" s="9">
        <v>1.6</v>
      </c>
      <c r="H9" s="9">
        <f t="shared" si="1"/>
        <v>12.063715789784808</v>
      </c>
      <c r="I9" s="9">
        <f t="shared" si="2"/>
        <v>3.7255592880217789</v>
      </c>
      <c r="J9" s="9">
        <f t="shared" si="3"/>
        <v>4.5354634810699919</v>
      </c>
      <c r="K9" s="9">
        <f t="shared" si="4"/>
        <v>2.5773244574601419E-2</v>
      </c>
      <c r="L9" s="9" t="str">
        <f t="shared" si="5"/>
        <v>yes</v>
      </c>
      <c r="M9" s="9">
        <f t="shared" si="6"/>
        <v>18.986924602218963</v>
      </c>
      <c r="N9" s="9" t="str">
        <f t="shared" si="7"/>
        <v>yes</v>
      </c>
      <c r="O9" s="10" t="s">
        <v>19</v>
      </c>
      <c r="P9" s="9" t="s">
        <v>22</v>
      </c>
      <c r="Q9" s="10"/>
    </row>
    <row r="10" spans="1:17" x14ac:dyDescent="0.3">
      <c r="A10" s="13" t="s">
        <v>3</v>
      </c>
      <c r="B10" s="9">
        <v>6.4200175194433076</v>
      </c>
      <c r="C10" s="9">
        <v>50</v>
      </c>
      <c r="D10" s="9">
        <v>50</v>
      </c>
      <c r="E10" s="9">
        <f t="shared" si="0"/>
        <v>43.5</v>
      </c>
      <c r="F10" s="9">
        <v>6</v>
      </c>
      <c r="G10" s="9">
        <v>1.4</v>
      </c>
      <c r="H10" s="9">
        <f t="shared" si="1"/>
        <v>9.2362824015539911</v>
      </c>
      <c r="I10" s="9">
        <f t="shared" si="2"/>
        <v>2.8523813298916738</v>
      </c>
      <c r="J10" s="9">
        <f t="shared" si="3"/>
        <v>3.4724642276942119</v>
      </c>
      <c r="K10" s="9">
        <f t="shared" si="4"/>
        <v>3.4581380668867165E-2</v>
      </c>
      <c r="L10" s="9" t="str">
        <f t="shared" si="5"/>
        <v>yes</v>
      </c>
      <c r="M10" s="9">
        <f t="shared" si="6"/>
        <v>14.689291102707015</v>
      </c>
      <c r="N10" s="9" t="str">
        <f t="shared" si="7"/>
        <v>yes</v>
      </c>
      <c r="O10" s="10"/>
      <c r="P10" s="9" t="s">
        <v>23</v>
      </c>
      <c r="Q10" s="10"/>
    </row>
    <row r="11" spans="1:17" x14ac:dyDescent="0.3">
      <c r="A11" s="13">
        <f>0.85-(0.05*(A5/10-28)/7)</f>
        <v>0.8214285714285714</v>
      </c>
      <c r="B11" s="9">
        <v>-11.290410970118707</v>
      </c>
      <c r="C11" s="9">
        <v>50</v>
      </c>
      <c r="D11" s="9">
        <v>50</v>
      </c>
      <c r="E11" s="9">
        <f t="shared" si="0"/>
        <v>43.5</v>
      </c>
      <c r="F11" s="9">
        <v>6</v>
      </c>
      <c r="G11" s="9">
        <v>1.4</v>
      </c>
      <c r="H11" s="9">
        <f t="shared" si="1"/>
        <v>9.2362824015539911</v>
      </c>
      <c r="I11" s="9">
        <f t="shared" si="2"/>
        <v>2.8523813298916738</v>
      </c>
      <c r="J11" s="9">
        <f t="shared" si="3"/>
        <v>3.4724642276942119</v>
      </c>
      <c r="K11" s="9">
        <f t="shared" si="4"/>
        <v>3.4581380668867165E-2</v>
      </c>
      <c r="L11" s="9" t="str">
        <f t="shared" si="5"/>
        <v>yes</v>
      </c>
      <c r="M11" s="9">
        <f t="shared" si="6"/>
        <v>14.689291102707015</v>
      </c>
      <c r="N11" s="9" t="str">
        <f t="shared" si="7"/>
        <v>yes</v>
      </c>
      <c r="O11" s="10"/>
      <c r="P11" s="9" t="s">
        <v>24</v>
      </c>
      <c r="Q11" s="10"/>
    </row>
    <row r="12" spans="1:17" x14ac:dyDescent="0.3">
      <c r="B12" s="9">
        <v>-12.649920261972984</v>
      </c>
      <c r="C12" s="9">
        <v>50</v>
      </c>
      <c r="D12" s="9">
        <v>50</v>
      </c>
      <c r="E12" s="9">
        <f t="shared" si="0"/>
        <v>43.5</v>
      </c>
      <c r="F12" s="9">
        <v>6</v>
      </c>
      <c r="G12" s="9">
        <v>1.4</v>
      </c>
      <c r="H12" s="9">
        <f t="shared" si="1"/>
        <v>9.2362824015539911</v>
      </c>
      <c r="I12" s="9">
        <f t="shared" si="2"/>
        <v>2.8523813298916738</v>
      </c>
      <c r="J12" s="9">
        <f t="shared" si="3"/>
        <v>3.4724642276942119</v>
      </c>
      <c r="K12" s="9">
        <f t="shared" si="4"/>
        <v>3.4581380668867165E-2</v>
      </c>
      <c r="L12" s="9" t="str">
        <f t="shared" si="5"/>
        <v>yes</v>
      </c>
      <c r="M12" s="9">
        <f t="shared" si="6"/>
        <v>14.689291102707015</v>
      </c>
      <c r="N12" s="9" t="str">
        <f t="shared" si="7"/>
        <v>yes</v>
      </c>
      <c r="O12" s="10" t="s">
        <v>17</v>
      </c>
      <c r="P12" s="9" t="s">
        <v>22</v>
      </c>
      <c r="Q12" s="11" t="s">
        <v>31</v>
      </c>
    </row>
    <row r="13" spans="1:17" x14ac:dyDescent="0.3">
      <c r="B13" s="9">
        <v>10.570028844317097</v>
      </c>
      <c r="C13" s="9">
        <v>50</v>
      </c>
      <c r="D13" s="9">
        <v>50</v>
      </c>
      <c r="E13" s="9">
        <f t="shared" si="0"/>
        <v>43.5</v>
      </c>
      <c r="F13" s="9">
        <v>6</v>
      </c>
      <c r="G13" s="9">
        <v>1.4</v>
      </c>
      <c r="H13" s="9">
        <f t="shared" si="1"/>
        <v>9.2362824015539911</v>
      </c>
      <c r="I13" s="9">
        <f t="shared" si="2"/>
        <v>2.8523813298916738</v>
      </c>
      <c r="J13" s="9">
        <f t="shared" si="3"/>
        <v>3.4724642276942119</v>
      </c>
      <c r="K13" s="9">
        <f t="shared" si="4"/>
        <v>3.4581380668867165E-2</v>
      </c>
      <c r="L13" s="9" t="str">
        <f t="shared" si="5"/>
        <v>yes</v>
      </c>
      <c r="M13" s="9">
        <f t="shared" si="6"/>
        <v>14.689291102707015</v>
      </c>
      <c r="N13" s="9" t="str">
        <f t="shared" si="7"/>
        <v>yes</v>
      </c>
      <c r="O13" s="10"/>
      <c r="P13" s="9" t="s">
        <v>23</v>
      </c>
      <c r="Q13" s="10"/>
    </row>
    <row r="14" spans="1:17" x14ac:dyDescent="0.3">
      <c r="B14" s="9">
        <v>-18.268974662300451</v>
      </c>
      <c r="C14" s="9">
        <v>50</v>
      </c>
      <c r="D14" s="9">
        <v>50</v>
      </c>
      <c r="E14" s="9">
        <f t="shared" si="0"/>
        <v>43.5</v>
      </c>
      <c r="F14" s="9">
        <v>6</v>
      </c>
      <c r="G14" s="9">
        <v>1.6</v>
      </c>
      <c r="H14" s="9">
        <f t="shared" si="1"/>
        <v>12.063715789784808</v>
      </c>
      <c r="I14" s="9">
        <f t="shared" si="2"/>
        <v>3.7255592880217789</v>
      </c>
      <c r="J14" s="9">
        <f t="shared" si="3"/>
        <v>4.5354634810699919</v>
      </c>
      <c r="K14" s="9">
        <f t="shared" si="4"/>
        <v>2.5773244574601419E-2</v>
      </c>
      <c r="L14" s="9" t="str">
        <f t="shared" si="5"/>
        <v>yes</v>
      </c>
      <c r="M14" s="9">
        <f t="shared" si="6"/>
        <v>18.986924602218963</v>
      </c>
      <c r="N14" s="9" t="str">
        <f t="shared" si="7"/>
        <v>yes</v>
      </c>
      <c r="O14" s="10"/>
      <c r="P14" s="9" t="s">
        <v>24</v>
      </c>
      <c r="Q14" s="10"/>
    </row>
    <row r="15" spans="1:17" x14ac:dyDescent="0.3">
      <c r="B15" s="9">
        <v>-28.747445661072451</v>
      </c>
      <c r="C15" s="9">
        <v>50</v>
      </c>
      <c r="D15" s="9">
        <v>50</v>
      </c>
      <c r="E15" s="9">
        <f t="shared" si="0"/>
        <v>43.5</v>
      </c>
      <c r="F15" s="9">
        <v>6</v>
      </c>
      <c r="G15" s="9">
        <v>2</v>
      </c>
      <c r="H15" s="9">
        <f t="shared" si="1"/>
        <v>18.849555921538759</v>
      </c>
      <c r="I15" s="9">
        <f t="shared" si="2"/>
        <v>5.8211863875340288</v>
      </c>
      <c r="J15" s="9">
        <f t="shared" si="3"/>
        <v>7.0866616891718612</v>
      </c>
      <c r="K15" s="9">
        <f t="shared" si="4"/>
        <v>1.541487652774491E-2</v>
      </c>
      <c r="L15" s="9" t="str">
        <f t="shared" si="5"/>
        <v>yes</v>
      </c>
      <c r="M15" s="9">
        <f t="shared" si="6"/>
        <v>28.920488691131396</v>
      </c>
      <c r="N15" s="9" t="str">
        <f t="shared" si="7"/>
        <v>yes</v>
      </c>
      <c r="O15" s="10" t="s">
        <v>18</v>
      </c>
      <c r="P15" s="9" t="s">
        <v>22</v>
      </c>
      <c r="Q15" s="10"/>
    </row>
    <row r="16" spans="1:17" x14ac:dyDescent="0.3">
      <c r="B16" s="9">
        <v>3.6394873311502258</v>
      </c>
      <c r="C16" s="9">
        <v>50</v>
      </c>
      <c r="D16" s="9">
        <v>50</v>
      </c>
      <c r="E16" s="9">
        <f t="shared" si="0"/>
        <v>43.5</v>
      </c>
      <c r="F16" s="9">
        <v>6</v>
      </c>
      <c r="G16" s="9">
        <v>1.4</v>
      </c>
      <c r="H16" s="9">
        <f t="shared" si="1"/>
        <v>9.2362824015539911</v>
      </c>
      <c r="I16" s="9">
        <f t="shared" si="2"/>
        <v>2.8523813298916738</v>
      </c>
      <c r="J16" s="9">
        <f t="shared" si="3"/>
        <v>3.4724642276942119</v>
      </c>
      <c r="K16" s="9">
        <f t="shared" si="4"/>
        <v>3.4581380668867165E-2</v>
      </c>
      <c r="L16" s="9" t="str">
        <f t="shared" si="5"/>
        <v>yes</v>
      </c>
      <c r="M16" s="9">
        <f t="shared" si="6"/>
        <v>14.689291102707015</v>
      </c>
      <c r="N16" s="9" t="str">
        <f t="shared" si="7"/>
        <v>yes</v>
      </c>
      <c r="O16" s="10"/>
      <c r="P16" s="9" t="s">
        <v>23</v>
      </c>
      <c r="Q16" s="10"/>
    </row>
    <row r="17" spans="2:17" x14ac:dyDescent="0.3">
      <c r="B17" s="9">
        <v>-28.730622144903805</v>
      </c>
      <c r="C17" s="9">
        <v>50</v>
      </c>
      <c r="D17" s="9">
        <v>50</v>
      </c>
      <c r="E17" s="9">
        <f t="shared" si="0"/>
        <v>43.5</v>
      </c>
      <c r="F17" s="9">
        <v>6</v>
      </c>
      <c r="G17" s="9">
        <v>2</v>
      </c>
      <c r="H17" s="9">
        <f t="shared" si="1"/>
        <v>18.849555921538759</v>
      </c>
      <c r="I17" s="9">
        <f t="shared" si="2"/>
        <v>5.8211863875340288</v>
      </c>
      <c r="J17" s="9">
        <f t="shared" si="3"/>
        <v>7.0866616891718612</v>
      </c>
      <c r="K17" s="9">
        <f t="shared" si="4"/>
        <v>1.541487652774491E-2</v>
      </c>
      <c r="L17" s="9" t="str">
        <f t="shared" si="5"/>
        <v>yes</v>
      </c>
      <c r="M17" s="9">
        <f t="shared" si="6"/>
        <v>28.920488691131396</v>
      </c>
      <c r="N17" s="9" t="str">
        <f t="shared" si="7"/>
        <v>yes</v>
      </c>
      <c r="O17" s="10"/>
      <c r="P17" s="9" t="s">
        <v>24</v>
      </c>
      <c r="Q17" s="10"/>
    </row>
    <row r="18" spans="2:17" x14ac:dyDescent="0.3">
      <c r="B18" s="9">
        <v>-26.951609769409199</v>
      </c>
      <c r="C18" s="9">
        <v>50</v>
      </c>
      <c r="D18" s="9">
        <v>50</v>
      </c>
      <c r="E18" s="9">
        <f t="shared" si="0"/>
        <v>43.5</v>
      </c>
      <c r="F18" s="9">
        <v>6</v>
      </c>
      <c r="G18" s="9">
        <v>2</v>
      </c>
      <c r="H18" s="9">
        <f t="shared" si="1"/>
        <v>18.849555921538759</v>
      </c>
      <c r="I18" s="9">
        <f t="shared" si="2"/>
        <v>5.8211863875340288</v>
      </c>
      <c r="J18" s="9">
        <f t="shared" si="3"/>
        <v>7.0866616891718612</v>
      </c>
      <c r="K18" s="9">
        <f t="shared" si="4"/>
        <v>1.541487652774491E-2</v>
      </c>
      <c r="L18" s="9" t="str">
        <f t="shared" si="5"/>
        <v>yes</v>
      </c>
      <c r="M18" s="9">
        <f t="shared" si="6"/>
        <v>28.920488691131396</v>
      </c>
      <c r="N18" s="9" t="str">
        <f t="shared" si="7"/>
        <v>yes</v>
      </c>
      <c r="O18" s="10" t="s">
        <v>19</v>
      </c>
      <c r="P18" s="9" t="s">
        <v>22</v>
      </c>
      <c r="Q18" s="10"/>
    </row>
    <row r="19" spans="2:17" x14ac:dyDescent="0.3">
      <c r="B19" s="9">
        <v>6.4200175194433076</v>
      </c>
      <c r="C19" s="9">
        <v>50</v>
      </c>
      <c r="D19" s="9">
        <v>50</v>
      </c>
      <c r="E19" s="9">
        <f t="shared" si="0"/>
        <v>43.5</v>
      </c>
      <c r="F19" s="9">
        <v>6</v>
      </c>
      <c r="G19" s="9">
        <v>1.4</v>
      </c>
      <c r="H19" s="9">
        <f t="shared" si="1"/>
        <v>9.2362824015539911</v>
      </c>
      <c r="I19" s="9">
        <f t="shared" si="2"/>
        <v>2.8523813298916738</v>
      </c>
      <c r="J19" s="9">
        <f t="shared" si="3"/>
        <v>3.4724642276942119</v>
      </c>
      <c r="K19" s="9">
        <f t="shared" si="4"/>
        <v>3.4581380668867165E-2</v>
      </c>
      <c r="L19" s="9" t="str">
        <f t="shared" si="5"/>
        <v>yes</v>
      </c>
      <c r="M19" s="9">
        <f t="shared" si="6"/>
        <v>14.689291102707015</v>
      </c>
      <c r="N19" s="9" t="str">
        <f t="shared" si="7"/>
        <v>yes</v>
      </c>
      <c r="O19" s="10"/>
      <c r="P19" s="9" t="s">
        <v>23</v>
      </c>
      <c r="Q19" s="10"/>
    </row>
    <row r="20" spans="2:17" x14ac:dyDescent="0.3">
      <c r="B20" s="9">
        <v>-20.808410970118707</v>
      </c>
      <c r="C20" s="9">
        <v>50</v>
      </c>
      <c r="D20" s="9">
        <v>50</v>
      </c>
      <c r="E20" s="9">
        <f t="shared" si="0"/>
        <v>43.5</v>
      </c>
      <c r="F20" s="9">
        <v>6</v>
      </c>
      <c r="G20" s="9">
        <v>1.8</v>
      </c>
      <c r="H20" s="9">
        <f t="shared" si="1"/>
        <v>15.268140296446395</v>
      </c>
      <c r="I20" s="9">
        <f t="shared" si="2"/>
        <v>4.7151609739025631</v>
      </c>
      <c r="J20" s="9">
        <f t="shared" si="3"/>
        <v>5.7401959682292079</v>
      </c>
      <c r="K20" s="9">
        <f t="shared" si="4"/>
        <v>1.973441546635174E-2</v>
      </c>
      <c r="L20" s="9" t="str">
        <f t="shared" si="5"/>
        <v>yes</v>
      </c>
      <c r="M20" s="9">
        <f t="shared" si="6"/>
        <v>23.744759217246209</v>
      </c>
      <c r="N20" s="9" t="str">
        <f t="shared" si="7"/>
        <v>yes</v>
      </c>
      <c r="O20" s="10"/>
      <c r="P20" s="9" t="s">
        <v>24</v>
      </c>
      <c r="Q20" s="10"/>
    </row>
    <row r="21" spans="2:17" x14ac:dyDescent="0.3">
      <c r="B21" s="9">
        <v>-15.851920261972985</v>
      </c>
      <c r="C21" s="9">
        <v>50</v>
      </c>
      <c r="D21" s="9">
        <v>50</v>
      </c>
      <c r="E21" s="9">
        <f t="shared" si="0"/>
        <v>43.5</v>
      </c>
      <c r="F21" s="9">
        <v>6</v>
      </c>
      <c r="G21" s="9">
        <v>1.6</v>
      </c>
      <c r="H21" s="9">
        <f t="shared" si="1"/>
        <v>12.063715789784808</v>
      </c>
      <c r="I21" s="9">
        <f t="shared" si="2"/>
        <v>3.7255592880217789</v>
      </c>
      <c r="J21" s="9">
        <f t="shared" si="3"/>
        <v>4.5354634810699919</v>
      </c>
      <c r="K21" s="9">
        <f t="shared" si="4"/>
        <v>2.5773244574601419E-2</v>
      </c>
      <c r="L21" s="9" t="str">
        <f t="shared" si="5"/>
        <v>yes</v>
      </c>
      <c r="M21" s="9">
        <f t="shared" si="6"/>
        <v>18.986924602218963</v>
      </c>
      <c r="N21" s="9" t="str">
        <f t="shared" si="7"/>
        <v>yes</v>
      </c>
      <c r="O21" s="10" t="s">
        <v>17</v>
      </c>
      <c r="P21" s="9" t="s">
        <v>22</v>
      </c>
      <c r="Q21" s="11" t="s">
        <v>32</v>
      </c>
    </row>
    <row r="22" spans="2:17" x14ac:dyDescent="0.3">
      <c r="B22" s="9">
        <v>10.570028844317097</v>
      </c>
      <c r="C22" s="9">
        <v>50</v>
      </c>
      <c r="D22" s="9">
        <v>50</v>
      </c>
      <c r="E22" s="9">
        <f t="shared" si="0"/>
        <v>43.5</v>
      </c>
      <c r="F22" s="9">
        <v>6</v>
      </c>
      <c r="G22" s="9">
        <v>1.4</v>
      </c>
      <c r="H22" s="9">
        <f t="shared" si="1"/>
        <v>9.2362824015539911</v>
      </c>
      <c r="I22" s="9">
        <f t="shared" si="2"/>
        <v>2.8523813298916738</v>
      </c>
      <c r="J22" s="9">
        <f t="shared" si="3"/>
        <v>3.4724642276942119</v>
      </c>
      <c r="K22" s="9">
        <f t="shared" si="4"/>
        <v>3.4581380668867165E-2</v>
      </c>
      <c r="L22" s="9" t="str">
        <f t="shared" si="5"/>
        <v>yes</v>
      </c>
      <c r="M22" s="9">
        <f t="shared" si="6"/>
        <v>14.689291102707015</v>
      </c>
      <c r="N22" s="9" t="str">
        <f t="shared" si="7"/>
        <v>yes</v>
      </c>
      <c r="O22" s="10"/>
      <c r="P22" s="9" t="s">
        <v>23</v>
      </c>
      <c r="Q22" s="10"/>
    </row>
    <row r="23" spans="2:17" x14ac:dyDescent="0.3">
      <c r="B23" s="9">
        <v>-21.470974662300453</v>
      </c>
      <c r="C23" s="9">
        <v>50</v>
      </c>
      <c r="D23" s="9">
        <v>50</v>
      </c>
      <c r="E23" s="9">
        <f t="shared" si="0"/>
        <v>43.5</v>
      </c>
      <c r="F23" s="9">
        <v>6</v>
      </c>
      <c r="G23" s="9">
        <v>1.8</v>
      </c>
      <c r="H23" s="9">
        <f t="shared" si="1"/>
        <v>15.268140296446395</v>
      </c>
      <c r="I23" s="9">
        <f t="shared" si="2"/>
        <v>4.7151609739025631</v>
      </c>
      <c r="J23" s="9">
        <f t="shared" si="3"/>
        <v>5.7401959682292079</v>
      </c>
      <c r="K23" s="9">
        <f t="shared" si="4"/>
        <v>1.973441546635174E-2</v>
      </c>
      <c r="L23" s="9" t="str">
        <f t="shared" si="5"/>
        <v>yes</v>
      </c>
      <c r="M23" s="9">
        <f t="shared" si="6"/>
        <v>23.744759217246209</v>
      </c>
      <c r="N23" s="9" t="str">
        <f t="shared" si="7"/>
        <v>yes</v>
      </c>
      <c r="O23" s="10"/>
      <c r="P23" s="9" t="s">
        <v>24</v>
      </c>
      <c r="Q23" s="10"/>
    </row>
    <row r="24" spans="2:17" x14ac:dyDescent="0.3">
      <c r="B24" s="9">
        <v>-35.140445661072455</v>
      </c>
      <c r="C24" s="9">
        <v>50</v>
      </c>
      <c r="D24" s="9">
        <v>50</v>
      </c>
      <c r="E24" s="9">
        <f t="shared" si="0"/>
        <v>43.5</v>
      </c>
      <c r="F24" s="9">
        <v>7</v>
      </c>
      <c r="G24" s="9">
        <v>2.2000000000000002</v>
      </c>
      <c r="H24" s="9">
        <f t="shared" si="1"/>
        <v>26.609289775905552</v>
      </c>
      <c r="I24" s="9">
        <f t="shared" si="2"/>
        <v>8.2175747837355377</v>
      </c>
      <c r="J24" s="9">
        <f t="shared" si="3"/>
        <v>10.004004084547612</v>
      </c>
      <c r="K24" s="9">
        <f t="shared" si="4"/>
        <v>1.0044776761094387E-2</v>
      </c>
      <c r="L24" s="9" t="str">
        <f t="shared" si="5"/>
        <v>yes</v>
      </c>
      <c r="M24" s="9">
        <f t="shared" si="6"/>
        <v>39.620908816552785</v>
      </c>
      <c r="N24" s="9" t="str">
        <f t="shared" si="7"/>
        <v>yes</v>
      </c>
      <c r="O24" s="10" t="s">
        <v>18</v>
      </c>
      <c r="P24" s="9" t="s">
        <v>22</v>
      </c>
      <c r="Q24" s="10"/>
    </row>
    <row r="25" spans="2:17" x14ac:dyDescent="0.3">
      <c r="B25" s="9">
        <v>3.6394873311502258</v>
      </c>
      <c r="C25" s="9">
        <v>50</v>
      </c>
      <c r="D25" s="9">
        <v>50</v>
      </c>
      <c r="E25" s="9">
        <f t="shared" si="0"/>
        <v>43.5</v>
      </c>
      <c r="F25" s="9">
        <v>6</v>
      </c>
      <c r="G25" s="9">
        <v>1.4</v>
      </c>
      <c r="H25" s="9">
        <f t="shared" si="1"/>
        <v>9.2362824015539911</v>
      </c>
      <c r="I25" s="9">
        <f t="shared" si="2"/>
        <v>2.8523813298916738</v>
      </c>
      <c r="J25" s="9">
        <f t="shared" si="3"/>
        <v>3.4724642276942119</v>
      </c>
      <c r="K25" s="9">
        <f t="shared" si="4"/>
        <v>3.4581380668867165E-2</v>
      </c>
      <c r="L25" s="9" t="str">
        <f t="shared" si="5"/>
        <v>yes</v>
      </c>
      <c r="M25" s="9">
        <f t="shared" si="6"/>
        <v>14.689291102707015</v>
      </c>
      <c r="N25" s="9" t="str">
        <f t="shared" si="7"/>
        <v>yes</v>
      </c>
      <c r="O25" s="10"/>
      <c r="P25" s="9" t="s">
        <v>23</v>
      </c>
      <c r="Q25" s="10"/>
    </row>
    <row r="26" spans="2:17" x14ac:dyDescent="0.3">
      <c r="B26" s="9">
        <v>-35.123622144903806</v>
      </c>
      <c r="C26" s="9">
        <v>50</v>
      </c>
      <c r="D26" s="9">
        <v>50</v>
      </c>
      <c r="E26" s="9">
        <f t="shared" si="0"/>
        <v>43.5</v>
      </c>
      <c r="F26" s="9">
        <v>7</v>
      </c>
      <c r="G26" s="9">
        <v>2.2000000000000002</v>
      </c>
      <c r="H26" s="9">
        <f t="shared" si="1"/>
        <v>26.609289775905552</v>
      </c>
      <c r="I26" s="9">
        <f t="shared" si="2"/>
        <v>8.2175747837355377</v>
      </c>
      <c r="J26" s="9">
        <f t="shared" si="3"/>
        <v>10.004004084547612</v>
      </c>
      <c r="K26" s="9">
        <f t="shared" si="4"/>
        <v>1.0044776761094387E-2</v>
      </c>
      <c r="L26" s="9" t="str">
        <f t="shared" si="5"/>
        <v>yes</v>
      </c>
      <c r="M26" s="9">
        <f t="shared" si="6"/>
        <v>39.620908816552785</v>
      </c>
      <c r="N26" s="9" t="str">
        <f t="shared" si="7"/>
        <v>yes</v>
      </c>
      <c r="O26" s="10"/>
      <c r="P26" s="9" t="s">
        <v>24</v>
      </c>
      <c r="Q26" s="10"/>
    </row>
    <row r="27" spans="2:17" x14ac:dyDescent="0.3">
      <c r="B27" s="9">
        <v>-32.698609769409202</v>
      </c>
      <c r="C27" s="9">
        <v>50</v>
      </c>
      <c r="D27" s="9">
        <v>50</v>
      </c>
      <c r="E27" s="9">
        <f t="shared" si="0"/>
        <v>43.5</v>
      </c>
      <c r="F27" s="9">
        <v>6</v>
      </c>
      <c r="G27" s="9">
        <v>2.2000000000000002</v>
      </c>
      <c r="H27" s="9">
        <f t="shared" si="1"/>
        <v>22.807962665061901</v>
      </c>
      <c r="I27" s="9">
        <f t="shared" si="2"/>
        <v>7.0436355289161749</v>
      </c>
      <c r="J27" s="9">
        <f t="shared" si="3"/>
        <v>8.5748606438979529</v>
      </c>
      <c r="K27" s="9">
        <f t="shared" si="4"/>
        <v>1.2218906221276785E-2</v>
      </c>
      <c r="L27" s="9" t="str">
        <f t="shared" si="5"/>
        <v>yes</v>
      </c>
      <c r="M27" s="9">
        <f t="shared" si="6"/>
        <v>34.466829560551616</v>
      </c>
      <c r="N27" s="9" t="str">
        <f t="shared" si="7"/>
        <v>yes</v>
      </c>
      <c r="O27" s="10" t="s">
        <v>19</v>
      </c>
      <c r="P27" s="9" t="s">
        <v>22</v>
      </c>
      <c r="Q27" s="10"/>
    </row>
    <row r="28" spans="2:17" x14ac:dyDescent="0.3">
      <c r="B28" s="9">
        <v>6.4200175194433076</v>
      </c>
      <c r="C28" s="9">
        <v>50</v>
      </c>
      <c r="D28" s="9">
        <v>50</v>
      </c>
      <c r="E28" s="9">
        <f t="shared" si="0"/>
        <v>43.5</v>
      </c>
      <c r="F28" s="9">
        <v>6</v>
      </c>
      <c r="G28" s="9">
        <v>1.4</v>
      </c>
      <c r="H28" s="9">
        <f t="shared" si="1"/>
        <v>9.2362824015539911</v>
      </c>
      <c r="I28" s="9">
        <f t="shared" si="2"/>
        <v>2.8523813298916738</v>
      </c>
      <c r="J28" s="9">
        <f t="shared" si="3"/>
        <v>3.4724642276942119</v>
      </c>
      <c r="K28" s="9">
        <f t="shared" si="4"/>
        <v>3.4581380668867165E-2</v>
      </c>
      <c r="L28" s="9" t="str">
        <f t="shared" si="5"/>
        <v>yes</v>
      </c>
      <c r="M28" s="9">
        <f t="shared" si="6"/>
        <v>14.689291102707015</v>
      </c>
      <c r="N28" s="9" t="str">
        <f t="shared" si="7"/>
        <v>yes</v>
      </c>
      <c r="O28" s="10"/>
      <c r="P28" s="9" t="s">
        <v>23</v>
      </c>
      <c r="Q28" s="10"/>
    </row>
    <row r="29" spans="2:17" x14ac:dyDescent="0.3">
      <c r="B29" s="9">
        <v>-26.555410970118707</v>
      </c>
      <c r="C29" s="9">
        <v>50</v>
      </c>
      <c r="D29" s="9">
        <v>50</v>
      </c>
      <c r="E29" s="9">
        <f t="shared" si="0"/>
        <v>43.5</v>
      </c>
      <c r="F29" s="9">
        <v>6</v>
      </c>
      <c r="G29" s="9">
        <v>2</v>
      </c>
      <c r="H29" s="9">
        <f t="shared" si="1"/>
        <v>18.849555921538759</v>
      </c>
      <c r="I29" s="9">
        <f t="shared" si="2"/>
        <v>5.8211863875340288</v>
      </c>
      <c r="J29" s="9">
        <f t="shared" si="3"/>
        <v>7.0866616891718612</v>
      </c>
      <c r="K29" s="9">
        <f t="shared" si="4"/>
        <v>1.541487652774491E-2</v>
      </c>
      <c r="L29" s="9" t="str">
        <f t="shared" si="5"/>
        <v>yes</v>
      </c>
      <c r="M29" s="9">
        <f t="shared" si="6"/>
        <v>28.920488691131396</v>
      </c>
      <c r="N29" s="9" t="str">
        <f t="shared" si="7"/>
        <v>yes</v>
      </c>
      <c r="O29" s="10"/>
      <c r="P29" s="9" t="s">
        <v>24</v>
      </c>
      <c r="Q29" s="10"/>
    </row>
    <row r="30" spans="2:17" x14ac:dyDescent="0.3">
      <c r="B30" s="9">
        <v>-17.031920261972985</v>
      </c>
      <c r="C30" s="9">
        <v>50</v>
      </c>
      <c r="D30" s="9">
        <v>50</v>
      </c>
      <c r="E30" s="9">
        <f t="shared" si="0"/>
        <v>43.5</v>
      </c>
      <c r="F30" s="9">
        <v>6</v>
      </c>
      <c r="G30" s="9">
        <v>1.8</v>
      </c>
      <c r="H30" s="9">
        <f t="shared" si="1"/>
        <v>15.268140296446395</v>
      </c>
      <c r="I30" s="9">
        <f t="shared" si="2"/>
        <v>4.7151609739025631</v>
      </c>
      <c r="J30" s="9">
        <f t="shared" si="3"/>
        <v>5.7401959682292079</v>
      </c>
      <c r="K30" s="9">
        <f t="shared" si="4"/>
        <v>1.973441546635174E-2</v>
      </c>
      <c r="L30" s="9" t="str">
        <f t="shared" si="5"/>
        <v>yes</v>
      </c>
      <c r="M30" s="9">
        <f t="shared" si="6"/>
        <v>23.744759217246209</v>
      </c>
      <c r="N30" s="9" t="str">
        <f t="shared" si="7"/>
        <v>yes</v>
      </c>
      <c r="O30" s="10" t="s">
        <v>17</v>
      </c>
      <c r="P30" s="9" t="s">
        <v>22</v>
      </c>
      <c r="Q30" s="11" t="s">
        <v>33</v>
      </c>
    </row>
    <row r="31" spans="2:17" x14ac:dyDescent="0.3">
      <c r="B31" s="9">
        <v>10.570028844317097</v>
      </c>
      <c r="C31" s="9">
        <v>50</v>
      </c>
      <c r="D31" s="9">
        <v>50</v>
      </c>
      <c r="E31" s="9">
        <f t="shared" si="0"/>
        <v>43.5</v>
      </c>
      <c r="F31" s="9">
        <v>6</v>
      </c>
      <c r="G31" s="9">
        <v>1.4</v>
      </c>
      <c r="H31" s="9">
        <f t="shared" si="1"/>
        <v>9.2362824015539911</v>
      </c>
      <c r="I31" s="9">
        <f t="shared" si="2"/>
        <v>2.8523813298916738</v>
      </c>
      <c r="J31" s="9">
        <f t="shared" si="3"/>
        <v>3.4724642276942119</v>
      </c>
      <c r="K31" s="9">
        <f t="shared" si="4"/>
        <v>3.4581380668867165E-2</v>
      </c>
      <c r="L31" s="9" t="str">
        <f t="shared" si="5"/>
        <v>yes</v>
      </c>
      <c r="M31" s="9">
        <f t="shared" si="6"/>
        <v>14.689291102707015</v>
      </c>
      <c r="N31" s="9" t="str">
        <f t="shared" si="7"/>
        <v>yes</v>
      </c>
      <c r="O31" s="10"/>
      <c r="P31" s="9" t="s">
        <v>23</v>
      </c>
      <c r="Q31" s="10"/>
    </row>
    <row r="32" spans="2:17" x14ac:dyDescent="0.3">
      <c r="B32" s="9">
        <v>-22.650974662300452</v>
      </c>
      <c r="C32" s="9">
        <v>50</v>
      </c>
      <c r="D32" s="9">
        <v>50</v>
      </c>
      <c r="E32" s="9">
        <f t="shared" si="0"/>
        <v>43.5</v>
      </c>
      <c r="F32" s="9">
        <v>6</v>
      </c>
      <c r="G32" s="9">
        <v>1.8</v>
      </c>
      <c r="H32" s="9">
        <f t="shared" si="1"/>
        <v>15.268140296446395</v>
      </c>
      <c r="I32" s="9">
        <f t="shared" si="2"/>
        <v>4.7151609739025631</v>
      </c>
      <c r="J32" s="9">
        <f t="shared" si="3"/>
        <v>5.7401959682292079</v>
      </c>
      <c r="K32" s="9">
        <f t="shared" si="4"/>
        <v>1.973441546635174E-2</v>
      </c>
      <c r="L32" s="9" t="str">
        <f t="shared" si="5"/>
        <v>yes</v>
      </c>
      <c r="M32" s="9">
        <f t="shared" si="6"/>
        <v>23.744759217246209</v>
      </c>
      <c r="N32" s="9" t="str">
        <f t="shared" si="7"/>
        <v>yes</v>
      </c>
      <c r="O32" s="10"/>
      <c r="P32" s="9" t="s">
        <v>24</v>
      </c>
      <c r="Q32" s="10"/>
    </row>
    <row r="33" spans="2:17" x14ac:dyDescent="0.3">
      <c r="B33" s="9">
        <v>-37.502445661072457</v>
      </c>
      <c r="C33" s="9">
        <v>50</v>
      </c>
      <c r="D33" s="9">
        <v>50</v>
      </c>
      <c r="E33" s="9">
        <f t="shared" si="0"/>
        <v>43.5</v>
      </c>
      <c r="F33" s="9">
        <v>6</v>
      </c>
      <c r="G33" s="9">
        <v>2.2000000000000002</v>
      </c>
      <c r="H33" s="9">
        <f t="shared" si="1"/>
        <v>22.807962665061901</v>
      </c>
      <c r="I33" s="9">
        <f t="shared" si="2"/>
        <v>7.0436355289161749</v>
      </c>
      <c r="J33" s="9">
        <f t="shared" si="3"/>
        <v>8.5748606438979529</v>
      </c>
      <c r="K33" s="9">
        <f t="shared" si="4"/>
        <v>1.2218906221276785E-2</v>
      </c>
      <c r="L33" s="9" t="str">
        <f t="shared" si="5"/>
        <v>yes</v>
      </c>
      <c r="M33" s="9">
        <f t="shared" si="6"/>
        <v>34.466829560551616</v>
      </c>
      <c r="N33" s="9" t="str">
        <f t="shared" si="7"/>
        <v>no</v>
      </c>
      <c r="O33" s="10" t="s">
        <v>18</v>
      </c>
      <c r="P33" s="9" t="s">
        <v>22</v>
      </c>
      <c r="Q33" s="10"/>
    </row>
    <row r="34" spans="2:17" x14ac:dyDescent="0.3">
      <c r="B34" s="9">
        <v>6.4900177104652759</v>
      </c>
      <c r="C34" s="9">
        <v>50</v>
      </c>
      <c r="D34" s="9">
        <v>50</v>
      </c>
      <c r="E34" s="9">
        <f t="shared" si="0"/>
        <v>43.5</v>
      </c>
      <c r="F34" s="9">
        <v>6</v>
      </c>
      <c r="G34" s="9">
        <v>1.4</v>
      </c>
      <c r="H34" s="9">
        <f t="shared" si="1"/>
        <v>9.2362824015539911</v>
      </c>
      <c r="I34" s="9">
        <f t="shared" si="2"/>
        <v>2.8523813298916738</v>
      </c>
      <c r="J34" s="9">
        <f t="shared" si="3"/>
        <v>3.4724642276942119</v>
      </c>
      <c r="K34" s="9">
        <f t="shared" si="4"/>
        <v>3.4581380668867165E-2</v>
      </c>
      <c r="L34" s="9" t="str">
        <f t="shared" si="5"/>
        <v>yes</v>
      </c>
      <c r="M34" s="9">
        <f t="shared" si="6"/>
        <v>14.689291102707015</v>
      </c>
      <c r="N34" s="9" t="str">
        <f t="shared" si="7"/>
        <v>yes</v>
      </c>
      <c r="O34" s="10"/>
      <c r="P34" s="9" t="s">
        <v>23</v>
      </c>
      <c r="Q34" s="10"/>
    </row>
    <row r="35" spans="2:17" x14ac:dyDescent="0.3">
      <c r="B35" s="9">
        <v>-37.485622144903807</v>
      </c>
      <c r="C35" s="9">
        <v>50</v>
      </c>
      <c r="D35" s="9">
        <v>50</v>
      </c>
      <c r="E35" s="9">
        <f t="shared" si="0"/>
        <v>43.5</v>
      </c>
      <c r="F35" s="9">
        <v>6</v>
      </c>
      <c r="G35" s="9">
        <v>2.5</v>
      </c>
      <c r="H35" s="9">
        <f t="shared" si="1"/>
        <v>29.45243112740431</v>
      </c>
      <c r="I35" s="9">
        <f t="shared" si="2"/>
        <v>9.0956037305219191</v>
      </c>
      <c r="J35" s="9">
        <f t="shared" si="3"/>
        <v>11.072908889331032</v>
      </c>
      <c r="K35" s="9">
        <f t="shared" si="4"/>
        <v>8.7855209777567434E-3</v>
      </c>
      <c r="L35" s="9" t="str">
        <f t="shared" si="5"/>
        <v>yes</v>
      </c>
      <c r="M35" s="9">
        <f t="shared" si="6"/>
        <v>43.365556060762628</v>
      </c>
      <c r="N35" s="9" t="str">
        <f t="shared" si="7"/>
        <v>yes</v>
      </c>
      <c r="O35" s="10"/>
      <c r="P35" s="9" t="s">
        <v>24</v>
      </c>
      <c r="Q35" s="10"/>
    </row>
    <row r="36" spans="2:17" x14ac:dyDescent="0.3">
      <c r="B36" s="9">
        <v>-34.823609769409202</v>
      </c>
      <c r="C36" s="9">
        <v>50</v>
      </c>
      <c r="D36" s="9">
        <v>50</v>
      </c>
      <c r="E36" s="9">
        <f t="shared" si="0"/>
        <v>43.5</v>
      </c>
      <c r="F36" s="9">
        <v>7</v>
      </c>
      <c r="G36" s="9">
        <v>2.2000000000000002</v>
      </c>
      <c r="H36" s="9">
        <f t="shared" si="1"/>
        <v>26.609289775905552</v>
      </c>
      <c r="I36" s="9">
        <f t="shared" si="2"/>
        <v>8.2175747837355377</v>
      </c>
      <c r="J36" s="9">
        <f t="shared" si="3"/>
        <v>10.004004084547612</v>
      </c>
      <c r="K36" s="9">
        <f t="shared" si="4"/>
        <v>1.0044776761094387E-2</v>
      </c>
      <c r="L36" s="9" t="str">
        <f t="shared" si="5"/>
        <v>yes</v>
      </c>
      <c r="M36" s="9">
        <f t="shared" si="6"/>
        <v>39.620908816552785</v>
      </c>
      <c r="N36" s="9" t="str">
        <f t="shared" si="7"/>
        <v>yes</v>
      </c>
      <c r="O36" s="10" t="s">
        <v>19</v>
      </c>
      <c r="P36" s="9" t="s">
        <v>22</v>
      </c>
      <c r="Q36" s="10"/>
    </row>
    <row r="37" spans="2:17" x14ac:dyDescent="0.3">
      <c r="B37" s="9">
        <v>6.4200175194433076</v>
      </c>
      <c r="C37" s="9">
        <v>50</v>
      </c>
      <c r="D37" s="9">
        <v>50</v>
      </c>
      <c r="E37" s="9">
        <f t="shared" si="0"/>
        <v>43.5</v>
      </c>
      <c r="F37" s="9">
        <v>6</v>
      </c>
      <c r="G37" s="9">
        <v>1.4</v>
      </c>
      <c r="H37" s="9">
        <f t="shared" si="1"/>
        <v>9.2362824015539911</v>
      </c>
      <c r="I37" s="9">
        <f t="shared" si="2"/>
        <v>2.8523813298916738</v>
      </c>
      <c r="J37" s="9">
        <f t="shared" si="3"/>
        <v>3.4724642276942119</v>
      </c>
      <c r="K37" s="9">
        <f t="shared" si="4"/>
        <v>3.4581380668867165E-2</v>
      </c>
      <c r="L37" s="9" t="str">
        <f t="shared" si="5"/>
        <v>yes</v>
      </c>
      <c r="M37" s="9">
        <f t="shared" si="6"/>
        <v>14.689291102707015</v>
      </c>
      <c r="N37" s="9" t="str">
        <f t="shared" si="7"/>
        <v>yes</v>
      </c>
      <c r="O37" s="10"/>
      <c r="P37" s="9" t="s">
        <v>23</v>
      </c>
      <c r="Q37" s="10"/>
    </row>
    <row r="38" spans="2:17" x14ac:dyDescent="0.3">
      <c r="B38" s="9">
        <v>-28.680410970118707</v>
      </c>
      <c r="C38" s="9">
        <v>50</v>
      </c>
      <c r="D38" s="9">
        <v>50</v>
      </c>
      <c r="E38" s="9">
        <f t="shared" si="0"/>
        <v>43.5</v>
      </c>
      <c r="F38" s="9">
        <v>6</v>
      </c>
      <c r="G38" s="9">
        <v>2.2000000000000002</v>
      </c>
      <c r="H38" s="9">
        <f t="shared" si="1"/>
        <v>22.807962665061901</v>
      </c>
      <c r="I38" s="9">
        <f t="shared" si="2"/>
        <v>7.0436355289161749</v>
      </c>
      <c r="J38" s="9">
        <f t="shared" si="3"/>
        <v>8.5748606438979529</v>
      </c>
      <c r="K38" s="9">
        <f t="shared" si="4"/>
        <v>1.2218906221276785E-2</v>
      </c>
      <c r="L38" s="9" t="str">
        <f t="shared" si="5"/>
        <v>yes</v>
      </c>
      <c r="M38" s="9">
        <f t="shared" si="6"/>
        <v>34.466829560551616</v>
      </c>
      <c r="N38" s="9" t="str">
        <f t="shared" si="7"/>
        <v>yes</v>
      </c>
      <c r="O38" s="10"/>
      <c r="P38" s="9" t="s">
        <v>24</v>
      </c>
      <c r="Q38" s="10"/>
    </row>
    <row r="39" spans="2:17" x14ac:dyDescent="0.3">
      <c r="B39" s="9">
        <v>-6.5716848751534993</v>
      </c>
      <c r="C39" s="9">
        <v>40</v>
      </c>
      <c r="D39" s="9">
        <v>40</v>
      </c>
      <c r="E39" s="9">
        <f t="shared" si="0"/>
        <v>33.5</v>
      </c>
      <c r="F39" s="9">
        <v>5</v>
      </c>
      <c r="G39" s="9">
        <v>1.4</v>
      </c>
      <c r="H39" s="9">
        <f t="shared" si="1"/>
        <v>7.6969020012949922</v>
      </c>
      <c r="I39" s="9">
        <f t="shared" si="2"/>
        <v>2.9712305519704931</v>
      </c>
      <c r="J39" s="9">
        <f t="shared" si="3"/>
        <v>3.6171502371814701</v>
      </c>
      <c r="K39" s="9">
        <f t="shared" si="4"/>
        <v>2.478430350139697E-2</v>
      </c>
      <c r="L39" s="9" t="str">
        <f t="shared" si="5"/>
        <v>yes</v>
      </c>
      <c r="M39" s="9">
        <f t="shared" si="6"/>
        <v>9.3143577940243851</v>
      </c>
      <c r="N39" s="9" t="str">
        <f t="shared" si="7"/>
        <v>yes</v>
      </c>
      <c r="O39" s="10" t="s">
        <v>35</v>
      </c>
      <c r="P39" s="14" t="s">
        <v>22</v>
      </c>
      <c r="Q39" s="11" t="s">
        <v>34</v>
      </c>
    </row>
    <row r="40" spans="2:17" x14ac:dyDescent="0.3">
      <c r="B40" s="9">
        <v>11.320030890981034</v>
      </c>
      <c r="C40" s="9">
        <v>40</v>
      </c>
      <c r="D40" s="9">
        <v>40</v>
      </c>
      <c r="E40" s="9">
        <f t="shared" si="0"/>
        <v>33.5</v>
      </c>
      <c r="F40" s="9">
        <v>5</v>
      </c>
      <c r="G40" s="9">
        <v>1.6</v>
      </c>
      <c r="H40" s="9">
        <f t="shared" si="1"/>
        <v>10.05309649148734</v>
      </c>
      <c r="I40" s="9">
        <f t="shared" si="2"/>
        <v>3.8807909250226866</v>
      </c>
      <c r="J40" s="9">
        <f t="shared" si="3"/>
        <v>4.7244411261145753</v>
      </c>
      <c r="K40" s="9">
        <f t="shared" si="4"/>
        <v>1.8272357368257046E-2</v>
      </c>
      <c r="L40" s="9" t="str">
        <f t="shared" si="5"/>
        <v>yes</v>
      </c>
      <c r="M40" s="9">
        <f t="shared" si="6"/>
        <v>11.992872136715386</v>
      </c>
      <c r="N40" s="9" t="str">
        <f t="shared" si="7"/>
        <v>yes</v>
      </c>
      <c r="O40" s="10"/>
      <c r="P40" s="14" t="s">
        <v>23</v>
      </c>
      <c r="Q40" s="10"/>
    </row>
    <row r="41" spans="2:17" x14ac:dyDescent="0.3">
      <c r="B41" s="9">
        <v>-13.900037931504981</v>
      </c>
      <c r="C41" s="9">
        <v>40</v>
      </c>
      <c r="D41" s="9">
        <v>40</v>
      </c>
      <c r="E41" s="9">
        <f t="shared" si="0"/>
        <v>33.5</v>
      </c>
      <c r="F41" s="9">
        <v>5</v>
      </c>
      <c r="G41" s="9">
        <v>1.8</v>
      </c>
      <c r="H41" s="9">
        <f t="shared" si="1"/>
        <v>12.723450247038663</v>
      </c>
      <c r="I41" s="9">
        <f t="shared" si="2"/>
        <v>4.9116260144818371</v>
      </c>
      <c r="J41" s="9">
        <f t="shared" si="3"/>
        <v>5.9793708002387582</v>
      </c>
      <c r="K41" s="9">
        <f t="shared" si="4"/>
        <v>1.3807788537882114E-2</v>
      </c>
      <c r="L41" s="9" t="str">
        <f t="shared" si="5"/>
        <v>yes</v>
      </c>
      <c r="M41" s="9">
        <f t="shared" si="6"/>
        <v>14.930590575428702</v>
      </c>
      <c r="N41" s="9" t="str">
        <f t="shared" si="7"/>
        <v>yes</v>
      </c>
      <c r="O41" s="10"/>
      <c r="P41" s="14" t="s">
        <v>24</v>
      </c>
      <c r="Q41" s="10"/>
    </row>
    <row r="42" spans="2:17" x14ac:dyDescent="0.3">
      <c r="B42" s="9">
        <v>-18.766620568972577</v>
      </c>
      <c r="C42" s="9">
        <v>50</v>
      </c>
      <c r="D42" s="9">
        <v>50</v>
      </c>
      <c r="E42" s="9">
        <f t="shared" si="0"/>
        <v>43.5</v>
      </c>
      <c r="F42" s="9">
        <v>6</v>
      </c>
      <c r="G42" s="9">
        <v>1.6</v>
      </c>
      <c r="H42" s="9">
        <f t="shared" si="1"/>
        <v>12.063715789784808</v>
      </c>
      <c r="I42" s="9">
        <f t="shared" si="2"/>
        <v>3.7255592880217789</v>
      </c>
      <c r="J42" s="9">
        <f t="shared" si="3"/>
        <v>4.5354634810699919</v>
      </c>
      <c r="K42" s="9">
        <f t="shared" si="4"/>
        <v>2.5773244574601419E-2</v>
      </c>
      <c r="L42" s="9" t="str">
        <f t="shared" si="5"/>
        <v>yes</v>
      </c>
      <c r="M42" s="9">
        <f t="shared" si="6"/>
        <v>18.986924602218963</v>
      </c>
      <c r="N42" s="9" t="str">
        <f t="shared" si="7"/>
        <v>yes</v>
      </c>
      <c r="O42" s="10" t="s">
        <v>36</v>
      </c>
      <c r="P42" s="14" t="s">
        <v>22</v>
      </c>
      <c r="Q42" s="10"/>
    </row>
    <row r="43" spans="2:17" x14ac:dyDescent="0.3">
      <c r="B43" s="9">
        <v>8.3900228953472507</v>
      </c>
      <c r="C43" s="9">
        <v>50</v>
      </c>
      <c r="D43" s="9">
        <v>50</v>
      </c>
      <c r="E43" s="9">
        <f t="shared" si="0"/>
        <v>43.5</v>
      </c>
      <c r="F43" s="9">
        <v>6</v>
      </c>
      <c r="G43" s="9">
        <v>1.4</v>
      </c>
      <c r="H43" s="9">
        <f t="shared" si="1"/>
        <v>9.2362824015539911</v>
      </c>
      <c r="I43" s="9">
        <f t="shared" si="2"/>
        <v>2.8523813298916738</v>
      </c>
      <c r="J43" s="9">
        <f t="shared" si="3"/>
        <v>3.4724642276942119</v>
      </c>
      <c r="K43" s="9">
        <f t="shared" si="4"/>
        <v>3.4581380668867165E-2</v>
      </c>
      <c r="L43" s="9" t="str">
        <f t="shared" si="5"/>
        <v>yes</v>
      </c>
      <c r="M43" s="9">
        <f t="shared" si="6"/>
        <v>14.689291102707015</v>
      </c>
      <c r="N43" s="9" t="str">
        <f t="shared" si="7"/>
        <v>yes</v>
      </c>
      <c r="O43" s="10"/>
      <c r="P43" s="14" t="s">
        <v>23</v>
      </c>
      <c r="Q43" s="10"/>
    </row>
    <row r="44" spans="2:17" x14ac:dyDescent="0.3">
      <c r="B44" s="9">
        <v>-18.766620568972577</v>
      </c>
      <c r="C44" s="9">
        <v>50</v>
      </c>
      <c r="D44" s="9">
        <v>50</v>
      </c>
      <c r="E44" s="9">
        <f t="shared" si="0"/>
        <v>43.5</v>
      </c>
      <c r="F44" s="9">
        <v>6</v>
      </c>
      <c r="G44" s="9">
        <v>1.6</v>
      </c>
      <c r="H44" s="9">
        <f t="shared" si="1"/>
        <v>12.063715789784808</v>
      </c>
      <c r="I44" s="9">
        <f t="shared" si="2"/>
        <v>3.7255592880217789</v>
      </c>
      <c r="J44" s="9">
        <f t="shared" si="3"/>
        <v>4.5354634810699919</v>
      </c>
      <c r="K44" s="9">
        <f t="shared" si="4"/>
        <v>2.5773244574601419E-2</v>
      </c>
      <c r="L44" s="9" t="str">
        <f t="shared" si="5"/>
        <v>yes</v>
      </c>
      <c r="M44" s="9">
        <f t="shared" si="6"/>
        <v>18.986924602218963</v>
      </c>
      <c r="N44" s="9" t="str">
        <f t="shared" si="7"/>
        <v>yes</v>
      </c>
      <c r="O44" s="10"/>
      <c r="P44" s="14" t="s">
        <v>24</v>
      </c>
      <c r="Q44" s="10"/>
    </row>
    <row r="45" spans="2:17" x14ac:dyDescent="0.3">
      <c r="B45" s="9">
        <v>-21.206030413426117</v>
      </c>
      <c r="C45" s="9">
        <v>50</v>
      </c>
      <c r="D45" s="9">
        <v>50</v>
      </c>
      <c r="E45" s="9">
        <f t="shared" si="0"/>
        <v>43.5</v>
      </c>
      <c r="F45" s="9">
        <v>6</v>
      </c>
      <c r="G45" s="9">
        <v>1.8</v>
      </c>
      <c r="H45" s="9">
        <f t="shared" si="1"/>
        <v>15.268140296446395</v>
      </c>
      <c r="I45" s="9">
        <f t="shared" si="2"/>
        <v>4.7151609739025631</v>
      </c>
      <c r="J45" s="9">
        <f t="shared" si="3"/>
        <v>5.7401959682292079</v>
      </c>
      <c r="K45" s="9">
        <f t="shared" si="4"/>
        <v>1.973441546635174E-2</v>
      </c>
      <c r="L45" s="9" t="str">
        <f t="shared" si="5"/>
        <v>yes</v>
      </c>
      <c r="M45" s="9">
        <f t="shared" si="6"/>
        <v>23.744759217246209</v>
      </c>
      <c r="N45" s="9" t="str">
        <f t="shared" si="7"/>
        <v>yes</v>
      </c>
      <c r="O45" s="10" t="s">
        <v>37</v>
      </c>
      <c r="P45" s="14" t="s">
        <v>22</v>
      </c>
      <c r="Q45" s="10"/>
    </row>
    <row r="46" spans="2:17" x14ac:dyDescent="0.3">
      <c r="B46" s="9">
        <v>16.240044317096466</v>
      </c>
      <c r="C46" s="9">
        <v>50</v>
      </c>
      <c r="D46" s="9">
        <v>50</v>
      </c>
      <c r="E46" s="9">
        <f t="shared" si="0"/>
        <v>43.5</v>
      </c>
      <c r="F46" s="9">
        <v>6</v>
      </c>
      <c r="G46" s="9">
        <v>1.6</v>
      </c>
      <c r="H46" s="9">
        <f t="shared" si="1"/>
        <v>12.063715789784808</v>
      </c>
      <c r="I46" s="9">
        <f t="shared" si="2"/>
        <v>3.7255592880217789</v>
      </c>
      <c r="J46" s="9">
        <f t="shared" si="3"/>
        <v>4.5354634810699919</v>
      </c>
      <c r="K46" s="9">
        <f t="shared" si="4"/>
        <v>2.5773244574601419E-2</v>
      </c>
      <c r="L46" s="9" t="str">
        <f t="shared" si="5"/>
        <v>yes</v>
      </c>
      <c r="M46" s="9">
        <f t="shared" si="6"/>
        <v>18.986924602218963</v>
      </c>
      <c r="N46" s="9" t="str">
        <f t="shared" si="7"/>
        <v>yes</v>
      </c>
      <c r="O46" s="10"/>
      <c r="P46" s="14" t="s">
        <v>23</v>
      </c>
      <c r="Q46" s="10"/>
    </row>
    <row r="47" spans="2:17" x14ac:dyDescent="0.3">
      <c r="B47" s="9">
        <v>-12.581174457634056</v>
      </c>
      <c r="C47" s="9">
        <v>50</v>
      </c>
      <c r="D47" s="9">
        <v>50</v>
      </c>
      <c r="E47" s="9">
        <f t="shared" si="0"/>
        <v>43.5</v>
      </c>
      <c r="F47" s="9">
        <v>6</v>
      </c>
      <c r="G47" s="9">
        <v>1.4</v>
      </c>
      <c r="H47" s="9">
        <f t="shared" si="1"/>
        <v>9.2362824015539911</v>
      </c>
      <c r="I47" s="9">
        <f t="shared" si="2"/>
        <v>2.8523813298916738</v>
      </c>
      <c r="J47" s="9">
        <f t="shared" si="3"/>
        <v>3.4724642276942119</v>
      </c>
      <c r="K47" s="9">
        <f t="shared" si="4"/>
        <v>3.4581380668867165E-2</v>
      </c>
      <c r="L47" s="9" t="str">
        <f t="shared" si="5"/>
        <v>yes</v>
      </c>
      <c r="M47" s="9">
        <f t="shared" si="6"/>
        <v>14.689291102707015</v>
      </c>
      <c r="N47" s="9" t="str">
        <f t="shared" si="7"/>
        <v>yes</v>
      </c>
      <c r="O47" s="10"/>
      <c r="P47" s="14" t="s">
        <v>24</v>
      </c>
      <c r="Q47" s="10"/>
    </row>
    <row r="48" spans="2:17" x14ac:dyDescent="0.3">
      <c r="B48" s="9">
        <v>-10.6116848751535</v>
      </c>
      <c r="C48" s="9">
        <v>50</v>
      </c>
      <c r="D48" s="9">
        <v>50</v>
      </c>
      <c r="E48" s="9">
        <f t="shared" si="0"/>
        <v>43.5</v>
      </c>
      <c r="F48" s="9">
        <v>6</v>
      </c>
      <c r="G48" s="9">
        <v>1.4</v>
      </c>
      <c r="H48" s="9">
        <f t="shared" si="1"/>
        <v>9.2362824015539911</v>
      </c>
      <c r="I48" s="9">
        <f t="shared" si="2"/>
        <v>2.8523813298916738</v>
      </c>
      <c r="J48" s="9">
        <f t="shared" si="3"/>
        <v>3.4724642276942119</v>
      </c>
      <c r="K48" s="9">
        <f t="shared" si="4"/>
        <v>3.4581380668867165E-2</v>
      </c>
      <c r="L48" s="9" t="str">
        <f t="shared" si="5"/>
        <v>yes</v>
      </c>
      <c r="M48" s="9">
        <f t="shared" si="6"/>
        <v>14.689291102707015</v>
      </c>
      <c r="N48" s="9" t="str">
        <f t="shared" si="7"/>
        <v>yes</v>
      </c>
      <c r="O48" s="10" t="s">
        <v>35</v>
      </c>
      <c r="P48" s="14" t="s">
        <v>22</v>
      </c>
      <c r="Q48" s="11" t="s">
        <v>38</v>
      </c>
    </row>
    <row r="49" spans="2:17" x14ac:dyDescent="0.3">
      <c r="B49" s="9">
        <v>11.320030890981034</v>
      </c>
      <c r="C49" s="9">
        <v>50</v>
      </c>
      <c r="D49" s="9">
        <v>50</v>
      </c>
      <c r="E49" s="9">
        <f t="shared" si="0"/>
        <v>43.5</v>
      </c>
      <c r="F49" s="9">
        <v>6</v>
      </c>
      <c r="G49" s="9">
        <v>1.4</v>
      </c>
      <c r="H49" s="9">
        <f t="shared" si="1"/>
        <v>9.2362824015539911</v>
      </c>
      <c r="I49" s="9">
        <f t="shared" si="2"/>
        <v>2.8523813298916738</v>
      </c>
      <c r="J49" s="9">
        <f t="shared" si="3"/>
        <v>3.4724642276942119</v>
      </c>
      <c r="K49" s="9">
        <f t="shared" si="4"/>
        <v>3.4581380668867165E-2</v>
      </c>
      <c r="L49" s="9" t="str">
        <f t="shared" si="5"/>
        <v>yes</v>
      </c>
      <c r="M49" s="9">
        <f t="shared" si="6"/>
        <v>14.689291102707015</v>
      </c>
      <c r="N49" s="9" t="str">
        <f t="shared" si="7"/>
        <v>yes</v>
      </c>
      <c r="O49" s="10"/>
      <c r="P49" s="14" t="s">
        <v>23</v>
      </c>
      <c r="Q49" s="10"/>
    </row>
    <row r="50" spans="2:17" x14ac:dyDescent="0.3">
      <c r="B50" s="9">
        <v>-16.628895824805568</v>
      </c>
      <c r="C50" s="9">
        <v>50</v>
      </c>
      <c r="D50" s="9">
        <v>50</v>
      </c>
      <c r="E50" s="9">
        <f t="shared" si="0"/>
        <v>43.5</v>
      </c>
      <c r="F50" s="9">
        <v>6</v>
      </c>
      <c r="G50" s="9">
        <v>1.6</v>
      </c>
      <c r="H50" s="9">
        <f t="shared" si="1"/>
        <v>12.063715789784808</v>
      </c>
      <c r="I50" s="9">
        <f t="shared" si="2"/>
        <v>3.7255592880217789</v>
      </c>
      <c r="J50" s="9">
        <f t="shared" si="3"/>
        <v>4.5354634810699919</v>
      </c>
      <c r="K50" s="9">
        <f t="shared" si="4"/>
        <v>2.5773244574601419E-2</v>
      </c>
      <c r="L50" s="9" t="str">
        <f t="shared" si="5"/>
        <v>yes</v>
      </c>
      <c r="M50" s="9">
        <f t="shared" si="6"/>
        <v>18.986924602218963</v>
      </c>
      <c r="N50" s="9" t="str">
        <f t="shared" si="7"/>
        <v>yes</v>
      </c>
      <c r="O50" s="10"/>
      <c r="P50" s="14" t="s">
        <v>24</v>
      </c>
      <c r="Q50" s="10"/>
    </row>
    <row r="51" spans="2:17" ht="14.4" customHeight="1" x14ac:dyDescent="0.3">
      <c r="B51" s="9">
        <v>-27.214620568972578</v>
      </c>
      <c r="C51" s="9">
        <v>50</v>
      </c>
      <c r="D51" s="9">
        <v>50</v>
      </c>
      <c r="E51" s="9">
        <f t="shared" si="0"/>
        <v>43.5</v>
      </c>
      <c r="F51" s="9">
        <v>6</v>
      </c>
      <c r="G51" s="9">
        <v>1.8</v>
      </c>
      <c r="H51" s="9">
        <f t="shared" si="1"/>
        <v>15.268140296446395</v>
      </c>
      <c r="I51" s="9">
        <f t="shared" si="2"/>
        <v>4.7151609739025631</v>
      </c>
      <c r="J51" s="9">
        <f t="shared" si="3"/>
        <v>5.7401959682292079</v>
      </c>
      <c r="K51" s="9">
        <f t="shared" si="4"/>
        <v>1.973441546635174E-2</v>
      </c>
      <c r="L51" s="9" t="str">
        <f t="shared" si="5"/>
        <v>yes</v>
      </c>
      <c r="M51" s="9">
        <f t="shared" si="6"/>
        <v>23.744759217246209</v>
      </c>
      <c r="N51" s="9" t="str">
        <f t="shared" si="7"/>
        <v>no</v>
      </c>
      <c r="O51" s="10" t="s">
        <v>36</v>
      </c>
      <c r="P51" s="14" t="s">
        <v>22</v>
      </c>
      <c r="Q51" s="10"/>
    </row>
    <row r="52" spans="2:17" x14ac:dyDescent="0.3">
      <c r="B52" s="9">
        <v>8.3900228953472507</v>
      </c>
      <c r="C52" s="9">
        <v>50</v>
      </c>
      <c r="D52" s="9">
        <v>50</v>
      </c>
      <c r="E52" s="9">
        <f t="shared" si="0"/>
        <v>43.5</v>
      </c>
      <c r="F52" s="9">
        <v>6</v>
      </c>
      <c r="G52" s="9">
        <v>1.4</v>
      </c>
      <c r="H52" s="9">
        <f t="shared" si="1"/>
        <v>9.2362824015539911</v>
      </c>
      <c r="I52" s="9">
        <f t="shared" si="2"/>
        <v>2.8523813298916738</v>
      </c>
      <c r="J52" s="9">
        <f t="shared" si="3"/>
        <v>3.4724642276942119</v>
      </c>
      <c r="K52" s="9">
        <f t="shared" si="4"/>
        <v>3.4581380668867165E-2</v>
      </c>
      <c r="L52" s="9" t="str">
        <f t="shared" si="5"/>
        <v>yes</v>
      </c>
      <c r="M52" s="9">
        <f t="shared" si="6"/>
        <v>14.689291102707015</v>
      </c>
      <c r="N52" s="9" t="str">
        <f t="shared" si="7"/>
        <v>yes</v>
      </c>
      <c r="O52" s="10"/>
      <c r="P52" s="14" t="s">
        <v>23</v>
      </c>
      <c r="Q52" s="10"/>
    </row>
    <row r="53" spans="2:17" x14ac:dyDescent="0.3">
      <c r="B53" s="9">
        <v>-27.214620568972578</v>
      </c>
      <c r="C53" s="9">
        <v>50</v>
      </c>
      <c r="D53" s="9">
        <v>50</v>
      </c>
      <c r="E53" s="9">
        <f t="shared" si="0"/>
        <v>43.5</v>
      </c>
      <c r="F53" s="9">
        <v>6</v>
      </c>
      <c r="G53" s="9">
        <v>2</v>
      </c>
      <c r="H53" s="9">
        <f t="shared" si="1"/>
        <v>18.849555921538759</v>
      </c>
      <c r="I53" s="9">
        <f t="shared" si="2"/>
        <v>5.8211863875340288</v>
      </c>
      <c r="J53" s="9">
        <f t="shared" si="3"/>
        <v>7.0866616891718612</v>
      </c>
      <c r="K53" s="9">
        <f t="shared" si="4"/>
        <v>1.541487652774491E-2</v>
      </c>
      <c r="L53" s="9" t="str">
        <f t="shared" si="5"/>
        <v>yes</v>
      </c>
      <c r="M53" s="9">
        <f t="shared" si="6"/>
        <v>28.920488691131396</v>
      </c>
      <c r="N53" s="9" t="str">
        <f t="shared" si="7"/>
        <v>yes</v>
      </c>
      <c r="O53" s="10"/>
      <c r="P53" s="14" t="s">
        <v>24</v>
      </c>
      <c r="Q53" s="10"/>
    </row>
    <row r="54" spans="2:17" x14ac:dyDescent="0.3">
      <c r="B54" s="9">
        <v>-29.654030413426121</v>
      </c>
      <c r="C54" s="9">
        <v>50</v>
      </c>
      <c r="D54" s="9">
        <v>50</v>
      </c>
      <c r="E54" s="9">
        <f t="shared" si="0"/>
        <v>43.5</v>
      </c>
      <c r="F54" s="9">
        <v>6</v>
      </c>
      <c r="G54" s="9">
        <v>2</v>
      </c>
      <c r="H54" s="9">
        <f t="shared" si="1"/>
        <v>18.849555921538759</v>
      </c>
      <c r="I54" s="9">
        <f t="shared" si="2"/>
        <v>5.8211863875340288</v>
      </c>
      <c r="J54" s="9">
        <f t="shared" si="3"/>
        <v>7.0866616891718612</v>
      </c>
      <c r="K54" s="9">
        <f t="shared" si="4"/>
        <v>1.541487652774491E-2</v>
      </c>
      <c r="L54" s="9" t="str">
        <f t="shared" si="5"/>
        <v>yes</v>
      </c>
      <c r="M54" s="9">
        <f t="shared" si="6"/>
        <v>28.920488691131396</v>
      </c>
      <c r="N54" s="9" t="str">
        <f t="shared" si="7"/>
        <v>no</v>
      </c>
      <c r="O54" s="10" t="s">
        <v>37</v>
      </c>
      <c r="P54" s="14" t="s">
        <v>22</v>
      </c>
      <c r="Q54" s="10"/>
    </row>
    <row r="55" spans="2:17" x14ac:dyDescent="0.3">
      <c r="B55" s="9">
        <v>16.240044317096466</v>
      </c>
      <c r="C55" s="9">
        <v>50</v>
      </c>
      <c r="D55" s="9">
        <v>50</v>
      </c>
      <c r="E55" s="9">
        <f t="shared" si="0"/>
        <v>43.5</v>
      </c>
      <c r="F55" s="9">
        <v>6</v>
      </c>
      <c r="G55" s="9">
        <v>1.8</v>
      </c>
      <c r="H55" s="9">
        <f t="shared" si="1"/>
        <v>15.268140296446395</v>
      </c>
      <c r="I55" s="9">
        <f t="shared" si="2"/>
        <v>4.7151609739025631</v>
      </c>
      <c r="J55" s="9">
        <f t="shared" si="3"/>
        <v>5.7401959682292079</v>
      </c>
      <c r="K55" s="9">
        <f t="shared" si="4"/>
        <v>1.973441546635174E-2</v>
      </c>
      <c r="L55" s="9" t="str">
        <f t="shared" si="5"/>
        <v>yes</v>
      </c>
      <c r="M55" s="9">
        <f t="shared" si="6"/>
        <v>23.744759217246209</v>
      </c>
      <c r="N55" s="9" t="str">
        <f t="shared" si="7"/>
        <v>yes</v>
      </c>
      <c r="O55" s="10"/>
      <c r="P55" s="14" t="s">
        <v>23</v>
      </c>
      <c r="Q55" s="10"/>
    </row>
    <row r="56" spans="2:17" x14ac:dyDescent="0.3">
      <c r="B56" s="9">
        <v>-21.029174457634056</v>
      </c>
      <c r="C56" s="9">
        <v>50</v>
      </c>
      <c r="D56" s="9">
        <v>50</v>
      </c>
      <c r="E56" s="9">
        <f t="shared" si="0"/>
        <v>43.5</v>
      </c>
      <c r="F56" s="9">
        <v>6</v>
      </c>
      <c r="G56" s="9">
        <v>1.8</v>
      </c>
      <c r="H56" s="9">
        <f t="shared" si="1"/>
        <v>15.268140296446395</v>
      </c>
      <c r="I56" s="9">
        <f t="shared" si="2"/>
        <v>4.7151609739025631</v>
      </c>
      <c r="J56" s="9">
        <f t="shared" si="3"/>
        <v>5.7401959682292079</v>
      </c>
      <c r="K56" s="9">
        <f t="shared" si="4"/>
        <v>1.973441546635174E-2</v>
      </c>
      <c r="L56" s="9" t="str">
        <f t="shared" si="5"/>
        <v>yes</v>
      </c>
      <c r="M56" s="9">
        <f t="shared" si="6"/>
        <v>23.744759217246209</v>
      </c>
      <c r="N56" s="9" t="str">
        <f t="shared" si="7"/>
        <v>yes</v>
      </c>
      <c r="O56" s="10"/>
      <c r="P56" s="14" t="s">
        <v>24</v>
      </c>
      <c r="Q56" s="10"/>
    </row>
    <row r="57" spans="2:17" x14ac:dyDescent="0.3">
      <c r="B57" s="9">
        <v>-12.5086848751535</v>
      </c>
      <c r="C57" s="9">
        <v>50</v>
      </c>
      <c r="D57" s="9">
        <v>50</v>
      </c>
      <c r="E57" s="9">
        <f t="shared" si="0"/>
        <v>43.5</v>
      </c>
      <c r="F57" s="9">
        <v>6</v>
      </c>
      <c r="G57" s="9">
        <v>1.4</v>
      </c>
      <c r="H57" s="9">
        <f t="shared" si="1"/>
        <v>9.2362824015539911</v>
      </c>
      <c r="I57" s="9">
        <f t="shared" si="2"/>
        <v>2.8523813298916738</v>
      </c>
      <c r="J57" s="9">
        <f t="shared" si="3"/>
        <v>3.4724642276942119</v>
      </c>
      <c r="K57" s="9">
        <f t="shared" si="4"/>
        <v>3.4581380668867165E-2</v>
      </c>
      <c r="L57" s="9" t="str">
        <f t="shared" si="5"/>
        <v>yes</v>
      </c>
      <c r="M57" s="9">
        <f t="shared" si="6"/>
        <v>14.689291102707015</v>
      </c>
      <c r="N57" s="9" t="str">
        <f t="shared" si="7"/>
        <v>yes</v>
      </c>
      <c r="O57" s="10" t="s">
        <v>35</v>
      </c>
      <c r="P57" s="14" t="s">
        <v>22</v>
      </c>
      <c r="Q57" s="11" t="s">
        <v>39</v>
      </c>
    </row>
    <row r="58" spans="2:17" x14ac:dyDescent="0.3">
      <c r="B58" s="9">
        <v>11.320030890981034</v>
      </c>
      <c r="C58" s="9">
        <v>50</v>
      </c>
      <c r="D58" s="9">
        <v>50</v>
      </c>
      <c r="E58" s="9">
        <f t="shared" si="0"/>
        <v>43.5</v>
      </c>
      <c r="F58" s="9">
        <v>6</v>
      </c>
      <c r="G58" s="9">
        <v>1.4</v>
      </c>
      <c r="H58" s="9">
        <f t="shared" si="1"/>
        <v>9.2362824015539911</v>
      </c>
      <c r="I58" s="9">
        <f t="shared" si="2"/>
        <v>2.8523813298916738</v>
      </c>
      <c r="J58" s="9">
        <f t="shared" si="3"/>
        <v>3.4724642276942119</v>
      </c>
      <c r="K58" s="9">
        <f t="shared" si="4"/>
        <v>3.4581380668867165E-2</v>
      </c>
      <c r="L58" s="9" t="str">
        <f t="shared" si="5"/>
        <v>yes</v>
      </c>
      <c r="M58" s="9">
        <f t="shared" si="6"/>
        <v>14.689291102707015</v>
      </c>
      <c r="N58" s="9" t="str">
        <f t="shared" si="7"/>
        <v>yes</v>
      </c>
      <c r="O58" s="10"/>
      <c r="P58" s="14" t="s">
        <v>23</v>
      </c>
      <c r="Q58" s="10"/>
    </row>
    <row r="59" spans="2:17" x14ac:dyDescent="0.3">
      <c r="B59" s="9">
        <v>-18.525895824805566</v>
      </c>
      <c r="C59" s="9">
        <v>50</v>
      </c>
      <c r="D59" s="9">
        <v>50</v>
      </c>
      <c r="E59" s="9">
        <f t="shared" si="0"/>
        <v>43.5</v>
      </c>
      <c r="F59" s="9">
        <v>6</v>
      </c>
      <c r="G59" s="9">
        <v>1.6</v>
      </c>
      <c r="H59" s="9">
        <f t="shared" si="1"/>
        <v>12.063715789784808</v>
      </c>
      <c r="I59" s="9">
        <f t="shared" si="2"/>
        <v>3.7255592880217789</v>
      </c>
      <c r="J59" s="9">
        <f t="shared" si="3"/>
        <v>4.5354634810699919</v>
      </c>
      <c r="K59" s="9">
        <f t="shared" si="4"/>
        <v>2.5773244574601419E-2</v>
      </c>
      <c r="L59" s="9" t="str">
        <f t="shared" si="5"/>
        <v>yes</v>
      </c>
      <c r="M59" s="9">
        <f t="shared" si="6"/>
        <v>18.986924602218963</v>
      </c>
      <c r="N59" s="9" t="str">
        <f t="shared" si="7"/>
        <v>yes</v>
      </c>
      <c r="O59" s="10"/>
      <c r="P59" s="14" t="s">
        <v>24</v>
      </c>
      <c r="Q59" s="10"/>
    </row>
    <row r="60" spans="2:17" x14ac:dyDescent="0.3">
      <c r="B60" s="9">
        <v>-31.179620568972577</v>
      </c>
      <c r="C60" s="9">
        <v>50</v>
      </c>
      <c r="D60" s="9">
        <v>50</v>
      </c>
      <c r="E60" s="9">
        <f t="shared" si="0"/>
        <v>43.5</v>
      </c>
      <c r="F60" s="9">
        <v>6</v>
      </c>
      <c r="G60" s="9">
        <v>2.2000000000000002</v>
      </c>
      <c r="H60" s="9">
        <f t="shared" si="1"/>
        <v>22.807962665061901</v>
      </c>
      <c r="I60" s="9">
        <f t="shared" si="2"/>
        <v>7.0436355289161749</v>
      </c>
      <c r="J60" s="9">
        <f t="shared" si="3"/>
        <v>8.5748606438979529</v>
      </c>
      <c r="K60" s="9">
        <f t="shared" si="4"/>
        <v>1.2218906221276785E-2</v>
      </c>
      <c r="L60" s="9" t="str">
        <f t="shared" si="5"/>
        <v>yes</v>
      </c>
      <c r="M60" s="9">
        <f t="shared" si="6"/>
        <v>34.466829560551616</v>
      </c>
      <c r="N60" s="9" t="str">
        <f t="shared" si="7"/>
        <v>yes</v>
      </c>
      <c r="O60" s="10" t="s">
        <v>36</v>
      </c>
      <c r="P60" s="14" t="s">
        <v>22</v>
      </c>
      <c r="Q60" s="10"/>
    </row>
    <row r="61" spans="2:17" x14ac:dyDescent="0.3">
      <c r="B61" s="9">
        <v>8.3900228953472507</v>
      </c>
      <c r="C61" s="9">
        <v>50</v>
      </c>
      <c r="D61" s="9">
        <v>50</v>
      </c>
      <c r="E61" s="9">
        <f t="shared" si="0"/>
        <v>43.5</v>
      </c>
      <c r="F61" s="9">
        <v>6</v>
      </c>
      <c r="G61" s="9">
        <v>1.4</v>
      </c>
      <c r="H61" s="9">
        <f t="shared" si="1"/>
        <v>9.2362824015539911</v>
      </c>
      <c r="I61" s="9">
        <f t="shared" si="2"/>
        <v>2.8523813298916738</v>
      </c>
      <c r="J61" s="9">
        <f t="shared" si="3"/>
        <v>3.4724642276942119</v>
      </c>
      <c r="K61" s="9">
        <f t="shared" si="4"/>
        <v>3.4581380668867165E-2</v>
      </c>
      <c r="L61" s="9" t="str">
        <f t="shared" si="5"/>
        <v>yes</v>
      </c>
      <c r="M61" s="9">
        <f t="shared" si="6"/>
        <v>14.689291102707015</v>
      </c>
      <c r="N61" s="9" t="str">
        <f t="shared" si="7"/>
        <v>yes</v>
      </c>
      <c r="O61" s="10"/>
      <c r="P61" s="14" t="s">
        <v>23</v>
      </c>
      <c r="Q61" s="10"/>
    </row>
    <row r="62" spans="2:17" x14ac:dyDescent="0.3">
      <c r="B62" s="9">
        <v>-31.179620568972577</v>
      </c>
      <c r="C62" s="9">
        <v>50</v>
      </c>
      <c r="D62" s="9">
        <v>50</v>
      </c>
      <c r="E62" s="9">
        <f t="shared" si="0"/>
        <v>43.5</v>
      </c>
      <c r="F62" s="9">
        <v>6</v>
      </c>
      <c r="G62" s="9">
        <v>2.2000000000000002</v>
      </c>
      <c r="H62" s="9">
        <f t="shared" si="1"/>
        <v>22.807962665061901</v>
      </c>
      <c r="I62" s="9">
        <f t="shared" si="2"/>
        <v>7.0436355289161749</v>
      </c>
      <c r="J62" s="9">
        <f t="shared" si="3"/>
        <v>8.5748606438979529</v>
      </c>
      <c r="K62" s="9">
        <f t="shared" si="4"/>
        <v>1.2218906221276785E-2</v>
      </c>
      <c r="L62" s="9" t="str">
        <f t="shared" si="5"/>
        <v>yes</v>
      </c>
      <c r="M62" s="9">
        <f t="shared" si="6"/>
        <v>34.466829560551616</v>
      </c>
      <c r="N62" s="9" t="str">
        <f t="shared" si="7"/>
        <v>yes</v>
      </c>
      <c r="O62" s="10"/>
      <c r="P62" s="14" t="s">
        <v>24</v>
      </c>
      <c r="Q62" s="10"/>
    </row>
    <row r="63" spans="2:17" x14ac:dyDescent="0.3">
      <c r="B63" s="9">
        <v>-33.619030413426117</v>
      </c>
      <c r="C63" s="9">
        <v>50</v>
      </c>
      <c r="D63" s="9">
        <v>50</v>
      </c>
      <c r="E63" s="9">
        <f t="shared" si="0"/>
        <v>43.5</v>
      </c>
      <c r="F63" s="9">
        <v>6</v>
      </c>
      <c r="G63" s="9">
        <v>2.2000000000000002</v>
      </c>
      <c r="H63" s="9">
        <f t="shared" si="1"/>
        <v>22.807962665061901</v>
      </c>
      <c r="I63" s="9">
        <f t="shared" si="2"/>
        <v>7.0436355289161749</v>
      </c>
      <c r="J63" s="9">
        <f t="shared" si="3"/>
        <v>8.5748606438979529</v>
      </c>
      <c r="K63" s="9">
        <f t="shared" si="4"/>
        <v>1.2218906221276785E-2</v>
      </c>
      <c r="L63" s="9" t="str">
        <f t="shared" si="5"/>
        <v>yes</v>
      </c>
      <c r="M63" s="9">
        <f t="shared" si="6"/>
        <v>34.466829560551616</v>
      </c>
      <c r="N63" s="9" t="str">
        <f t="shared" si="7"/>
        <v>yes</v>
      </c>
      <c r="O63" s="10" t="s">
        <v>37</v>
      </c>
      <c r="P63" s="14" t="s">
        <v>22</v>
      </c>
      <c r="Q63" s="10"/>
    </row>
    <row r="64" spans="2:17" x14ac:dyDescent="0.3">
      <c r="B64" s="9">
        <v>16.240044317096466</v>
      </c>
      <c r="C64" s="9">
        <v>50</v>
      </c>
      <c r="D64" s="9">
        <v>50</v>
      </c>
      <c r="E64" s="9">
        <f t="shared" si="0"/>
        <v>43.5</v>
      </c>
      <c r="F64" s="9">
        <v>6</v>
      </c>
      <c r="G64" s="9">
        <v>1.6</v>
      </c>
      <c r="H64" s="9">
        <f t="shared" si="1"/>
        <v>12.063715789784808</v>
      </c>
      <c r="I64" s="9">
        <f t="shared" si="2"/>
        <v>3.7255592880217789</v>
      </c>
      <c r="J64" s="9">
        <f t="shared" si="3"/>
        <v>4.5354634810699919</v>
      </c>
      <c r="K64" s="9">
        <f t="shared" si="4"/>
        <v>2.5773244574601419E-2</v>
      </c>
      <c r="L64" s="9" t="str">
        <f t="shared" si="5"/>
        <v>yes</v>
      </c>
      <c r="M64" s="9">
        <f t="shared" si="6"/>
        <v>18.986924602218963</v>
      </c>
      <c r="N64" s="9" t="str">
        <f t="shared" si="7"/>
        <v>yes</v>
      </c>
      <c r="O64" s="10"/>
      <c r="P64" s="14" t="s">
        <v>23</v>
      </c>
      <c r="Q64" s="10"/>
    </row>
    <row r="65" spans="2:17" x14ac:dyDescent="0.3">
      <c r="B65" s="9">
        <v>-24.99417445763406</v>
      </c>
      <c r="C65" s="9">
        <v>50</v>
      </c>
      <c r="D65" s="9">
        <v>50</v>
      </c>
      <c r="E65" s="9">
        <f t="shared" si="0"/>
        <v>43.5</v>
      </c>
      <c r="F65" s="9">
        <v>6</v>
      </c>
      <c r="G65" s="9">
        <v>2</v>
      </c>
      <c r="H65" s="9">
        <f t="shared" si="1"/>
        <v>18.849555921538759</v>
      </c>
      <c r="I65" s="9">
        <f t="shared" si="2"/>
        <v>5.8211863875340288</v>
      </c>
      <c r="J65" s="9">
        <f t="shared" si="3"/>
        <v>7.0866616891718612</v>
      </c>
      <c r="K65" s="9">
        <f t="shared" si="4"/>
        <v>1.541487652774491E-2</v>
      </c>
      <c r="L65" s="9" t="str">
        <f t="shared" si="5"/>
        <v>yes</v>
      </c>
      <c r="M65" s="9">
        <f t="shared" si="6"/>
        <v>28.920488691131396</v>
      </c>
      <c r="N65" s="9" t="str">
        <f t="shared" si="7"/>
        <v>yes</v>
      </c>
      <c r="O65" s="10"/>
      <c r="P65" s="14" t="s">
        <v>24</v>
      </c>
      <c r="Q65" s="10"/>
    </row>
    <row r="66" spans="2:17" x14ac:dyDescent="0.3">
      <c r="B66" s="9">
        <v>-12.4586848751535</v>
      </c>
      <c r="C66" s="9">
        <v>50</v>
      </c>
      <c r="D66" s="9">
        <v>50</v>
      </c>
      <c r="E66" s="9">
        <f t="shared" si="0"/>
        <v>43.5</v>
      </c>
      <c r="F66" s="9">
        <v>6</v>
      </c>
      <c r="G66" s="9">
        <v>1.4</v>
      </c>
      <c r="H66" s="9">
        <f t="shared" si="1"/>
        <v>9.2362824015539911</v>
      </c>
      <c r="I66" s="9">
        <f t="shared" si="2"/>
        <v>2.8523813298916738</v>
      </c>
      <c r="J66" s="9">
        <f t="shared" si="3"/>
        <v>3.4724642276942119</v>
      </c>
      <c r="K66" s="9">
        <f t="shared" si="4"/>
        <v>3.4581380668867165E-2</v>
      </c>
      <c r="L66" s="9" t="str">
        <f t="shared" si="5"/>
        <v>yes</v>
      </c>
      <c r="M66" s="9">
        <f t="shared" si="6"/>
        <v>14.689291102707015</v>
      </c>
      <c r="N66" s="9" t="str">
        <f t="shared" si="7"/>
        <v>yes</v>
      </c>
      <c r="O66" s="10" t="s">
        <v>35</v>
      </c>
      <c r="P66" s="14" t="s">
        <v>22</v>
      </c>
      <c r="Q66" s="11" t="s">
        <v>40</v>
      </c>
    </row>
    <row r="67" spans="2:17" x14ac:dyDescent="0.3">
      <c r="B67" s="9">
        <v>11.320030890981034</v>
      </c>
      <c r="C67" s="9">
        <v>50</v>
      </c>
      <c r="D67" s="9">
        <v>50</v>
      </c>
      <c r="E67" s="9">
        <f t="shared" si="0"/>
        <v>43.5</v>
      </c>
      <c r="F67" s="9">
        <v>6</v>
      </c>
      <c r="G67" s="9">
        <v>1.4</v>
      </c>
      <c r="H67" s="9">
        <f t="shared" si="1"/>
        <v>9.2362824015539911</v>
      </c>
      <c r="I67" s="9">
        <f t="shared" si="2"/>
        <v>2.8523813298916738</v>
      </c>
      <c r="J67" s="9">
        <f t="shared" si="3"/>
        <v>3.4724642276942119</v>
      </c>
      <c r="K67" s="9">
        <f t="shared" si="4"/>
        <v>3.4581380668867165E-2</v>
      </c>
      <c r="L67" s="9" t="str">
        <f t="shared" si="5"/>
        <v>yes</v>
      </c>
      <c r="M67" s="9">
        <f t="shared" si="6"/>
        <v>14.689291102707015</v>
      </c>
      <c r="N67" s="9" t="str">
        <f t="shared" si="7"/>
        <v>yes</v>
      </c>
      <c r="O67" s="10"/>
      <c r="P67" s="14" t="s">
        <v>23</v>
      </c>
      <c r="Q67" s="10"/>
    </row>
    <row r="68" spans="2:17" x14ac:dyDescent="0.3">
      <c r="B68" s="9">
        <v>-18.475895824805569</v>
      </c>
      <c r="C68" s="9">
        <v>50</v>
      </c>
      <c r="D68" s="9">
        <v>50</v>
      </c>
      <c r="E68" s="9">
        <f t="shared" ref="E68:E74" si="8">C68-$A$9</f>
        <v>43.5</v>
      </c>
      <c r="F68" s="9">
        <v>6</v>
      </c>
      <c r="G68" s="9">
        <v>1.6</v>
      </c>
      <c r="H68" s="9">
        <f t="shared" ref="H68:H74" si="9">F68*PI()*(G68/2)^2</f>
        <v>12.063715789784808</v>
      </c>
      <c r="I68" s="9">
        <f t="shared" ref="I68:I74" si="10">(H68*$A$7)/(0.85*$A$5*D68)</f>
        <v>3.7255592880217789</v>
      </c>
      <c r="J68" s="9">
        <f t="shared" ref="J68:J74" si="11">I68/$A$11</f>
        <v>4.5354634810699919</v>
      </c>
      <c r="K68" s="9">
        <f t="shared" ref="K68:K74" si="12">((E68-J68)/J68)*0.003</f>
        <v>2.5773244574601419E-2</v>
      </c>
      <c r="L68" s="9" t="str">
        <f t="shared" ref="L68:L74" si="13">IF(K68&gt;=0.0022,"yes", "no")</f>
        <v>yes</v>
      </c>
      <c r="M68" s="9">
        <f t="shared" ref="M68:M74" si="14">0.9*H68*$A$7*(E68-(I68/2))/100000</f>
        <v>18.986924602218963</v>
      </c>
      <c r="N68" s="9" t="str">
        <f t="shared" ref="N68:N74" si="15">IF(M68&gt;=ABS(B68),"yes", "no")</f>
        <v>yes</v>
      </c>
      <c r="O68" s="10"/>
      <c r="P68" s="14" t="s">
        <v>24</v>
      </c>
      <c r="Q68" s="10"/>
    </row>
    <row r="69" spans="2:17" x14ac:dyDescent="0.3">
      <c r="B69" s="9">
        <v>-31.077620568972577</v>
      </c>
      <c r="C69" s="9">
        <v>50</v>
      </c>
      <c r="D69" s="9">
        <v>50</v>
      </c>
      <c r="E69" s="9">
        <f t="shared" si="8"/>
        <v>43.5</v>
      </c>
      <c r="F69" s="9">
        <v>6</v>
      </c>
      <c r="G69" s="9">
        <v>2.2000000000000002</v>
      </c>
      <c r="H69" s="9">
        <f t="shared" si="9"/>
        <v>22.807962665061901</v>
      </c>
      <c r="I69" s="9">
        <f t="shared" si="10"/>
        <v>7.0436355289161749</v>
      </c>
      <c r="J69" s="9">
        <f t="shared" si="11"/>
        <v>8.5748606438979529</v>
      </c>
      <c r="K69" s="9">
        <f t="shared" si="12"/>
        <v>1.2218906221276785E-2</v>
      </c>
      <c r="L69" s="9" t="str">
        <f t="shared" si="13"/>
        <v>yes</v>
      </c>
      <c r="M69" s="9">
        <f t="shared" si="14"/>
        <v>34.466829560551616</v>
      </c>
      <c r="N69" s="9" t="str">
        <f t="shared" si="15"/>
        <v>yes</v>
      </c>
      <c r="O69" s="10" t="s">
        <v>36</v>
      </c>
      <c r="P69" s="14" t="s">
        <v>22</v>
      </c>
      <c r="Q69" s="10"/>
    </row>
    <row r="70" spans="2:17" x14ac:dyDescent="0.3">
      <c r="B70" s="9">
        <v>8.3900228953472507</v>
      </c>
      <c r="C70" s="9">
        <v>50</v>
      </c>
      <c r="D70" s="9">
        <v>50</v>
      </c>
      <c r="E70" s="9">
        <f t="shared" si="8"/>
        <v>43.5</v>
      </c>
      <c r="F70" s="9">
        <v>6</v>
      </c>
      <c r="G70" s="9">
        <v>1.4</v>
      </c>
      <c r="H70" s="9">
        <f t="shared" si="9"/>
        <v>9.2362824015539911</v>
      </c>
      <c r="I70" s="9">
        <f t="shared" si="10"/>
        <v>2.8523813298916738</v>
      </c>
      <c r="J70" s="9">
        <f t="shared" si="11"/>
        <v>3.4724642276942119</v>
      </c>
      <c r="K70" s="9">
        <f t="shared" si="12"/>
        <v>3.4581380668867165E-2</v>
      </c>
      <c r="L70" s="9" t="str">
        <f t="shared" si="13"/>
        <v>yes</v>
      </c>
      <c r="M70" s="9">
        <f t="shared" si="14"/>
        <v>14.689291102707015</v>
      </c>
      <c r="N70" s="9" t="str">
        <f t="shared" si="15"/>
        <v>yes</v>
      </c>
      <c r="O70" s="10"/>
      <c r="P70" s="14" t="s">
        <v>23</v>
      </c>
      <c r="Q70" s="10"/>
    </row>
    <row r="71" spans="2:17" x14ac:dyDescent="0.3">
      <c r="B71" s="9">
        <v>-31.077620568972577</v>
      </c>
      <c r="C71" s="9">
        <v>50</v>
      </c>
      <c r="D71" s="9">
        <v>50</v>
      </c>
      <c r="E71" s="9">
        <f t="shared" si="8"/>
        <v>43.5</v>
      </c>
      <c r="F71" s="9">
        <v>6</v>
      </c>
      <c r="G71" s="9">
        <v>2.2000000000000002</v>
      </c>
      <c r="H71" s="9">
        <f t="shared" si="9"/>
        <v>22.807962665061901</v>
      </c>
      <c r="I71" s="9">
        <f t="shared" si="10"/>
        <v>7.0436355289161749</v>
      </c>
      <c r="J71" s="9">
        <f t="shared" si="11"/>
        <v>8.5748606438979529</v>
      </c>
      <c r="K71" s="9">
        <f t="shared" si="12"/>
        <v>1.2218906221276785E-2</v>
      </c>
      <c r="L71" s="9" t="str">
        <f t="shared" si="13"/>
        <v>yes</v>
      </c>
      <c r="M71" s="9">
        <f t="shared" si="14"/>
        <v>34.466829560551616</v>
      </c>
      <c r="N71" s="9" t="str">
        <f t="shared" si="15"/>
        <v>yes</v>
      </c>
      <c r="O71" s="10"/>
      <c r="P71" s="14" t="s">
        <v>24</v>
      </c>
      <c r="Q71" s="10"/>
    </row>
    <row r="72" spans="2:17" x14ac:dyDescent="0.3">
      <c r="B72" s="9">
        <v>-33.51703041342612</v>
      </c>
      <c r="C72" s="9">
        <v>50</v>
      </c>
      <c r="D72" s="9">
        <v>50</v>
      </c>
      <c r="E72" s="9">
        <f t="shared" si="8"/>
        <v>43.5</v>
      </c>
      <c r="F72" s="9">
        <v>6</v>
      </c>
      <c r="G72" s="9">
        <v>2.2000000000000002</v>
      </c>
      <c r="H72" s="9">
        <f t="shared" si="9"/>
        <v>22.807962665061901</v>
      </c>
      <c r="I72" s="9">
        <f t="shared" si="10"/>
        <v>7.0436355289161749</v>
      </c>
      <c r="J72" s="9">
        <f t="shared" si="11"/>
        <v>8.5748606438979529</v>
      </c>
      <c r="K72" s="9">
        <f t="shared" si="12"/>
        <v>1.2218906221276785E-2</v>
      </c>
      <c r="L72" s="9" t="str">
        <f t="shared" si="13"/>
        <v>yes</v>
      </c>
      <c r="M72" s="9">
        <f t="shared" si="14"/>
        <v>34.466829560551616</v>
      </c>
      <c r="N72" s="9" t="str">
        <f t="shared" si="15"/>
        <v>yes</v>
      </c>
      <c r="O72" s="10" t="s">
        <v>37</v>
      </c>
      <c r="P72" s="14" t="s">
        <v>22</v>
      </c>
      <c r="Q72" s="10"/>
    </row>
    <row r="73" spans="2:17" x14ac:dyDescent="0.3">
      <c r="B73" s="9">
        <v>16.240044317096466</v>
      </c>
      <c r="C73" s="9">
        <v>50</v>
      </c>
      <c r="D73" s="9">
        <v>50</v>
      </c>
      <c r="E73" s="9">
        <f t="shared" si="8"/>
        <v>43.5</v>
      </c>
      <c r="F73" s="9">
        <v>6</v>
      </c>
      <c r="G73" s="9">
        <v>1.6</v>
      </c>
      <c r="H73" s="9">
        <f t="shared" si="9"/>
        <v>12.063715789784808</v>
      </c>
      <c r="I73" s="9">
        <f t="shared" si="10"/>
        <v>3.7255592880217789</v>
      </c>
      <c r="J73" s="9">
        <f t="shared" si="11"/>
        <v>4.5354634810699919</v>
      </c>
      <c r="K73" s="9">
        <f t="shared" si="12"/>
        <v>2.5773244574601419E-2</v>
      </c>
      <c r="L73" s="9" t="str">
        <f t="shared" si="13"/>
        <v>yes</v>
      </c>
      <c r="M73" s="9">
        <f t="shared" si="14"/>
        <v>18.986924602218963</v>
      </c>
      <c r="N73" s="9" t="str">
        <f t="shared" si="15"/>
        <v>yes</v>
      </c>
      <c r="O73" s="10"/>
      <c r="P73" s="14" t="s">
        <v>23</v>
      </c>
      <c r="Q73" s="10"/>
    </row>
    <row r="74" spans="2:17" x14ac:dyDescent="0.3">
      <c r="B74" s="9">
        <v>-24.892174457634056</v>
      </c>
      <c r="C74" s="9">
        <v>50</v>
      </c>
      <c r="D74" s="9">
        <v>50</v>
      </c>
      <c r="E74" s="9">
        <f t="shared" si="8"/>
        <v>43.5</v>
      </c>
      <c r="F74" s="9">
        <v>6</v>
      </c>
      <c r="G74" s="9">
        <v>2</v>
      </c>
      <c r="H74" s="9">
        <f t="shared" si="9"/>
        <v>18.849555921538759</v>
      </c>
      <c r="I74" s="9">
        <f t="shared" si="10"/>
        <v>5.8211863875340288</v>
      </c>
      <c r="J74" s="9">
        <f t="shared" si="11"/>
        <v>7.0866616891718612</v>
      </c>
      <c r="K74" s="9">
        <f t="shared" si="12"/>
        <v>1.541487652774491E-2</v>
      </c>
      <c r="L74" s="9" t="str">
        <f t="shared" si="13"/>
        <v>yes</v>
      </c>
      <c r="M74" s="9">
        <f t="shared" si="14"/>
        <v>28.920488691131396</v>
      </c>
      <c r="N74" s="9" t="str">
        <f t="shared" si="15"/>
        <v>yes</v>
      </c>
      <c r="O74" s="10"/>
      <c r="P74" s="14" t="s">
        <v>24</v>
      </c>
      <c r="Q74" s="10"/>
    </row>
    <row r="75" spans="2:17" x14ac:dyDescent="0.3">
      <c r="J75" s="7"/>
      <c r="K75" s="7"/>
      <c r="L75" s="7"/>
      <c r="M75" s="7"/>
      <c r="N75" s="7"/>
      <c r="O75" s="6"/>
    </row>
    <row r="76" spans="2:17" x14ac:dyDescent="0.3">
      <c r="J76" s="7"/>
      <c r="K76" s="7"/>
      <c r="L76" s="7"/>
      <c r="M76" s="7"/>
      <c r="N76" s="7"/>
      <c r="O76" s="6"/>
      <c r="P76"/>
    </row>
    <row r="77" spans="2:17" x14ac:dyDescent="0.3">
      <c r="J77" s="7"/>
      <c r="K77" s="7"/>
      <c r="L77" s="7"/>
      <c r="M77" s="7"/>
      <c r="N77" s="7"/>
      <c r="O77" s="12"/>
      <c r="P77"/>
    </row>
    <row r="78" spans="2:17" x14ac:dyDescent="0.3">
      <c r="J78" s="7"/>
      <c r="K78" s="7"/>
      <c r="L78" s="7"/>
      <c r="M78" s="7"/>
      <c r="N78" s="7"/>
      <c r="O78" s="12"/>
      <c r="P78"/>
    </row>
    <row r="79" spans="2:17" x14ac:dyDescent="0.3">
      <c r="J79" s="7"/>
      <c r="K79" s="7"/>
      <c r="L79" s="7"/>
      <c r="M79" s="7"/>
      <c r="N79" s="7"/>
      <c r="O79" s="12"/>
      <c r="P79"/>
    </row>
    <row r="80" spans="2:17" x14ac:dyDescent="0.3">
      <c r="B80" s="5" t="s">
        <v>20</v>
      </c>
      <c r="C80" s="5" t="s">
        <v>6</v>
      </c>
      <c r="D80" s="5" t="s">
        <v>7</v>
      </c>
      <c r="E80" s="5" t="s">
        <v>0</v>
      </c>
      <c r="F80" s="5" t="s">
        <v>13</v>
      </c>
      <c r="G80" s="5" t="s">
        <v>14</v>
      </c>
      <c r="H80" s="5"/>
      <c r="I80" s="5" t="s">
        <v>16</v>
      </c>
      <c r="J80" s="5" t="s">
        <v>12</v>
      </c>
      <c r="K80" s="5" t="s">
        <v>21</v>
      </c>
      <c r="L80" s="5"/>
      <c r="M80" s="5"/>
      <c r="N80" s="5"/>
      <c r="O80" s="12"/>
      <c r="P80"/>
    </row>
    <row r="81" spans="2:16" x14ac:dyDescent="0.3">
      <c r="B81" s="4">
        <v>-7.371920261972984</v>
      </c>
      <c r="C81" s="4">
        <v>55</v>
      </c>
      <c r="D81" s="4">
        <v>55</v>
      </c>
      <c r="E81" s="4">
        <f>C81-$A$9</f>
        <v>48.5</v>
      </c>
      <c r="F81" s="4">
        <v>3</v>
      </c>
      <c r="G81" s="4">
        <v>1.6</v>
      </c>
      <c r="H81" s="4">
        <v>6.757713094505681E-2</v>
      </c>
      <c r="I81" s="4" t="s">
        <v>29</v>
      </c>
      <c r="J81" s="4">
        <v>10.865149789859837</v>
      </c>
      <c r="K81" s="4" t="s">
        <v>29</v>
      </c>
      <c r="L81" s="10" t="s">
        <v>17</v>
      </c>
      <c r="M81" s="4" t="s">
        <v>22</v>
      </c>
      <c r="N81" s="11" t="s">
        <v>30</v>
      </c>
      <c r="O81" s="12"/>
      <c r="P81"/>
    </row>
    <row r="82" spans="2:16" x14ac:dyDescent="0.3">
      <c r="B82" s="4">
        <v>10.570028844317097</v>
      </c>
      <c r="C82" s="4">
        <v>55</v>
      </c>
      <c r="D82" s="4">
        <v>55</v>
      </c>
      <c r="E82" s="4">
        <f t="shared" ref="E82:E116" si="16">C82-$A$9</f>
        <v>48.5</v>
      </c>
      <c r="F82" s="4">
        <v>3</v>
      </c>
      <c r="G82" s="4">
        <v>1.6</v>
      </c>
      <c r="H82" s="4">
        <v>6.757713094505681E-2</v>
      </c>
      <c r="I82" s="4" t="s">
        <v>29</v>
      </c>
      <c r="J82" s="4">
        <v>10.865149789859837</v>
      </c>
      <c r="K82" s="4" t="s">
        <v>29</v>
      </c>
      <c r="L82" s="10"/>
      <c r="M82" s="4" t="s">
        <v>23</v>
      </c>
      <c r="N82" s="10"/>
      <c r="O82" s="12"/>
      <c r="P82"/>
    </row>
    <row r="83" spans="2:16" x14ac:dyDescent="0.3">
      <c r="B83" s="4">
        <v>-12.990974662300452</v>
      </c>
      <c r="C83" s="4">
        <v>55</v>
      </c>
      <c r="D83" s="4">
        <v>55</v>
      </c>
      <c r="E83" s="4">
        <f t="shared" si="16"/>
        <v>48.5</v>
      </c>
      <c r="F83" s="4">
        <v>4</v>
      </c>
      <c r="G83" s="4">
        <v>1.6</v>
      </c>
      <c r="H83" s="4">
        <v>4.9932848208792617E-2</v>
      </c>
      <c r="I83" s="4" t="s">
        <v>29</v>
      </c>
      <c r="J83" s="4">
        <v>14.401064035881376</v>
      </c>
      <c r="K83" s="4" t="s">
        <v>29</v>
      </c>
      <c r="L83" s="10"/>
      <c r="M83" s="4" t="s">
        <v>24</v>
      </c>
      <c r="N83" s="10"/>
    </row>
    <row r="84" spans="2:16" x14ac:dyDescent="0.3">
      <c r="B84" s="4">
        <v>-18.181445661072452</v>
      </c>
      <c r="C84" s="4">
        <v>55</v>
      </c>
      <c r="D84" s="4">
        <v>55</v>
      </c>
      <c r="E84" s="4">
        <f t="shared" si="16"/>
        <v>48.5</v>
      </c>
      <c r="F84" s="4">
        <v>6</v>
      </c>
      <c r="G84" s="4">
        <v>1.6</v>
      </c>
      <c r="H84" s="4">
        <v>3.2288565472528404E-2</v>
      </c>
      <c r="I84" s="4" t="s">
        <v>29</v>
      </c>
      <c r="J84" s="4">
        <v>21.344189002026855</v>
      </c>
      <c r="K84" s="4" t="s">
        <v>29</v>
      </c>
      <c r="L84" s="10" t="s">
        <v>18</v>
      </c>
      <c r="M84" s="4" t="s">
        <v>22</v>
      </c>
      <c r="N84" s="10"/>
    </row>
    <row r="85" spans="2:16" x14ac:dyDescent="0.3">
      <c r="B85" s="4">
        <v>6.4900177104652759</v>
      </c>
      <c r="C85" s="4">
        <v>55</v>
      </c>
      <c r="D85" s="4">
        <v>55</v>
      </c>
      <c r="E85" s="4">
        <f t="shared" si="16"/>
        <v>48.5</v>
      </c>
      <c r="F85" s="4">
        <v>2</v>
      </c>
      <c r="G85" s="4">
        <v>1.6</v>
      </c>
      <c r="H85" s="4">
        <v>0.10286569641758524</v>
      </c>
      <c r="I85" s="4" t="s">
        <v>29</v>
      </c>
      <c r="J85" s="4">
        <v>7.2863343685390918</v>
      </c>
      <c r="K85" s="4" t="s">
        <v>29</v>
      </c>
      <c r="L85" s="10"/>
      <c r="M85" s="4" t="s">
        <v>23</v>
      </c>
      <c r="N85" s="10"/>
    </row>
    <row r="86" spans="2:16" x14ac:dyDescent="0.3">
      <c r="B86" s="4">
        <v>-18.164622144903806</v>
      </c>
      <c r="C86" s="4">
        <v>55</v>
      </c>
      <c r="D86" s="4">
        <v>55</v>
      </c>
      <c r="E86" s="4">
        <f t="shared" si="16"/>
        <v>48.5</v>
      </c>
      <c r="F86" s="4">
        <v>6</v>
      </c>
      <c r="G86" s="4">
        <v>1.6</v>
      </c>
      <c r="H86" s="4">
        <v>3.2288565472528404E-2</v>
      </c>
      <c r="I86" s="4" t="s">
        <v>29</v>
      </c>
      <c r="J86" s="4">
        <v>21.344189002026855</v>
      </c>
      <c r="K86" s="4" t="s">
        <v>29</v>
      </c>
      <c r="L86" s="10"/>
      <c r="M86" s="4" t="s">
        <v>24</v>
      </c>
      <c r="N86" s="10"/>
    </row>
    <row r="87" spans="2:16" x14ac:dyDescent="0.3">
      <c r="B87" s="4">
        <v>17.433609769409198</v>
      </c>
      <c r="C87" s="4">
        <v>55</v>
      </c>
      <c r="D87" s="4">
        <v>55</v>
      </c>
      <c r="E87" s="4">
        <f t="shared" si="16"/>
        <v>48.5</v>
      </c>
      <c r="F87" s="4">
        <v>5</v>
      </c>
      <c r="G87" s="4">
        <v>1.6</v>
      </c>
      <c r="H87" s="4">
        <v>3.9346278567034085E-2</v>
      </c>
      <c r="I87" s="4" t="s">
        <v>29</v>
      </c>
      <c r="J87" s="4">
        <v>17.894077106603717</v>
      </c>
      <c r="K87" s="4" t="s">
        <v>29</v>
      </c>
      <c r="L87" s="10" t="s">
        <v>19</v>
      </c>
      <c r="M87" s="4" t="s">
        <v>22</v>
      </c>
      <c r="N87" s="10"/>
    </row>
    <row r="88" spans="2:16" x14ac:dyDescent="0.3">
      <c r="B88" s="4">
        <v>6.4200175194433076</v>
      </c>
      <c r="C88" s="4">
        <v>55</v>
      </c>
      <c r="D88" s="4">
        <v>55</v>
      </c>
      <c r="E88" s="4">
        <f t="shared" si="16"/>
        <v>48.5</v>
      </c>
      <c r="F88" s="4">
        <v>2</v>
      </c>
      <c r="G88" s="4">
        <v>1.6</v>
      </c>
      <c r="H88" s="4">
        <v>0.10286569641758524</v>
      </c>
      <c r="I88" s="4" t="s">
        <v>29</v>
      </c>
      <c r="J88" s="4">
        <v>7.2863343685390918</v>
      </c>
      <c r="K88" s="4" t="s">
        <v>29</v>
      </c>
      <c r="L88" s="10"/>
      <c r="M88" s="4" t="s">
        <v>23</v>
      </c>
      <c r="N88" s="10"/>
    </row>
    <row r="89" spans="2:16" x14ac:dyDescent="0.3">
      <c r="B89" s="4">
        <v>-11.290410970118707</v>
      </c>
      <c r="C89" s="4">
        <v>55</v>
      </c>
      <c r="D89" s="4">
        <v>55</v>
      </c>
      <c r="E89" s="4">
        <f t="shared" si="16"/>
        <v>48.5</v>
      </c>
      <c r="F89" s="4">
        <v>4</v>
      </c>
      <c r="G89" s="4">
        <v>1.6</v>
      </c>
      <c r="H89" s="4">
        <v>4.9932848208792617E-2</v>
      </c>
      <c r="I89" s="4" t="s">
        <v>29</v>
      </c>
      <c r="J89" s="4">
        <v>14.401064035881376</v>
      </c>
      <c r="K89" s="4" t="s">
        <v>29</v>
      </c>
      <c r="L89" s="10"/>
      <c r="M89" s="4" t="s">
        <v>24</v>
      </c>
      <c r="N89" s="10"/>
    </row>
    <row r="90" spans="2:16" x14ac:dyDescent="0.3">
      <c r="B90" s="4">
        <v>-12.649920261972984</v>
      </c>
      <c r="C90" s="4">
        <v>55</v>
      </c>
      <c r="D90" s="4">
        <v>55</v>
      </c>
      <c r="E90" s="4">
        <f t="shared" si="16"/>
        <v>48.5</v>
      </c>
      <c r="F90" s="4">
        <v>3</v>
      </c>
      <c r="G90" s="4">
        <v>2</v>
      </c>
      <c r="H90" s="4">
        <v>4.2169363804836366E-2</v>
      </c>
      <c r="I90" s="4" t="s">
        <v>29</v>
      </c>
      <c r="J90" s="4">
        <v>16.807119046693327</v>
      </c>
      <c r="K90" s="4" t="s">
        <v>29</v>
      </c>
      <c r="L90" s="10" t="s">
        <v>17</v>
      </c>
      <c r="M90" s="4" t="s">
        <v>22</v>
      </c>
      <c r="N90" s="11" t="s">
        <v>31</v>
      </c>
    </row>
    <row r="91" spans="2:16" x14ac:dyDescent="0.3">
      <c r="B91" s="4">
        <v>10.570028844317097</v>
      </c>
      <c r="C91" s="4">
        <v>55</v>
      </c>
      <c r="D91" s="4">
        <v>55</v>
      </c>
      <c r="E91" s="4">
        <f t="shared" si="16"/>
        <v>48.5</v>
      </c>
      <c r="F91" s="4">
        <v>2</v>
      </c>
      <c r="G91" s="4">
        <v>2</v>
      </c>
      <c r="H91" s="4">
        <v>6.4754045707254557E-2</v>
      </c>
      <c r="I91" s="4" t="s">
        <v>29</v>
      </c>
      <c r="J91" s="4">
        <v>11.309485228636699</v>
      </c>
      <c r="K91" s="4" t="s">
        <v>29</v>
      </c>
      <c r="L91" s="10"/>
      <c r="M91" s="4" t="s">
        <v>23</v>
      </c>
      <c r="N91" s="10"/>
    </row>
    <row r="92" spans="2:16" x14ac:dyDescent="0.3">
      <c r="B92" s="4">
        <v>-18.268974662300451</v>
      </c>
      <c r="C92" s="4">
        <v>55</v>
      </c>
      <c r="D92" s="4">
        <v>55</v>
      </c>
      <c r="E92" s="4">
        <f t="shared" si="16"/>
        <v>48.5</v>
      </c>
      <c r="F92" s="4">
        <v>4</v>
      </c>
      <c r="G92" s="4">
        <v>2</v>
      </c>
      <c r="H92" s="4">
        <v>3.087702285362728E-2</v>
      </c>
      <c r="I92" s="4" t="s">
        <v>29</v>
      </c>
      <c r="J92" s="4">
        <v>22.200013667242132</v>
      </c>
      <c r="K92" s="4" t="s">
        <v>29</v>
      </c>
      <c r="L92" s="10"/>
      <c r="M92" s="4" t="s">
        <v>24</v>
      </c>
      <c r="N92" s="10"/>
    </row>
    <row r="93" spans="2:16" x14ac:dyDescent="0.3">
      <c r="B93" s="4">
        <v>-28.747445661072451</v>
      </c>
      <c r="C93" s="4">
        <v>55</v>
      </c>
      <c r="D93" s="4">
        <v>55</v>
      </c>
      <c r="E93" s="4">
        <f t="shared" si="16"/>
        <v>48.5</v>
      </c>
      <c r="F93" s="4">
        <v>6</v>
      </c>
      <c r="G93" s="4">
        <v>2</v>
      </c>
      <c r="H93" s="4">
        <v>1.9584681902418185E-2</v>
      </c>
      <c r="I93" s="4" t="s">
        <v>29</v>
      </c>
      <c r="J93" s="4">
        <v>32.671585315816287</v>
      </c>
      <c r="K93" s="4" t="s">
        <v>29</v>
      </c>
      <c r="L93" s="10" t="s">
        <v>18</v>
      </c>
      <c r="M93" s="4" t="s">
        <v>22</v>
      </c>
      <c r="N93" s="10"/>
    </row>
    <row r="94" spans="2:16" x14ac:dyDescent="0.3">
      <c r="B94" s="4">
        <v>3.6394873311502258</v>
      </c>
      <c r="C94" s="4">
        <v>55</v>
      </c>
      <c r="D94" s="4">
        <v>55</v>
      </c>
      <c r="E94" s="4">
        <f t="shared" si="16"/>
        <v>48.5</v>
      </c>
      <c r="F94" s="4">
        <v>2</v>
      </c>
      <c r="G94" s="4">
        <v>2</v>
      </c>
      <c r="H94" s="4">
        <v>6.4754045707254557E-2</v>
      </c>
      <c r="I94" s="4" t="s">
        <v>29</v>
      </c>
      <c r="J94" s="4">
        <v>11.309485228636699</v>
      </c>
      <c r="K94" s="4" t="s">
        <v>29</v>
      </c>
      <c r="L94" s="10"/>
      <c r="M94" s="4" t="s">
        <v>23</v>
      </c>
      <c r="N94" s="10"/>
    </row>
    <row r="95" spans="2:16" x14ac:dyDescent="0.3">
      <c r="B95" s="4">
        <v>-28.730622144903805</v>
      </c>
      <c r="C95" s="4">
        <v>55</v>
      </c>
      <c r="D95" s="4">
        <v>55</v>
      </c>
      <c r="E95" s="4">
        <f t="shared" si="16"/>
        <v>48.5</v>
      </c>
      <c r="F95" s="4">
        <v>6</v>
      </c>
      <c r="G95" s="4">
        <v>2</v>
      </c>
      <c r="H95" s="4">
        <v>1.9584681902418185E-2</v>
      </c>
      <c r="I95" s="4" t="s">
        <v>29</v>
      </c>
      <c r="J95" s="4">
        <v>32.671585315816287</v>
      </c>
      <c r="K95" s="4" t="s">
        <v>29</v>
      </c>
      <c r="L95" s="10"/>
      <c r="M95" s="4" t="s">
        <v>24</v>
      </c>
      <c r="N95" s="10"/>
    </row>
    <row r="96" spans="2:16" x14ac:dyDescent="0.3">
      <c r="B96" s="4">
        <v>26.951609769409195</v>
      </c>
      <c r="C96" s="4">
        <v>55</v>
      </c>
      <c r="D96" s="4">
        <v>55</v>
      </c>
      <c r="E96" s="4">
        <f t="shared" si="16"/>
        <v>48.5</v>
      </c>
      <c r="F96" s="4">
        <v>5</v>
      </c>
      <c r="G96" s="4">
        <v>2</v>
      </c>
      <c r="H96" s="4">
        <v>2.4101618282901822E-2</v>
      </c>
      <c r="I96" s="4" t="s">
        <v>29</v>
      </c>
      <c r="J96" s="4">
        <v>27.488169090283122</v>
      </c>
      <c r="K96" s="4" t="s">
        <v>29</v>
      </c>
      <c r="L96" s="10" t="s">
        <v>19</v>
      </c>
      <c r="M96" s="4" t="s">
        <v>22</v>
      </c>
      <c r="N96" s="10"/>
    </row>
    <row r="97" spans="2:14" x14ac:dyDescent="0.3">
      <c r="B97" s="4">
        <v>6.4200175194433076</v>
      </c>
      <c r="C97" s="4">
        <v>55</v>
      </c>
      <c r="D97" s="4">
        <v>55</v>
      </c>
      <c r="E97" s="4">
        <f t="shared" si="16"/>
        <v>48.5</v>
      </c>
      <c r="F97" s="4">
        <v>2</v>
      </c>
      <c r="G97" s="4">
        <v>2</v>
      </c>
      <c r="H97" s="4">
        <v>6.4754045707254557E-2</v>
      </c>
      <c r="I97" s="4" t="s">
        <v>29</v>
      </c>
      <c r="J97" s="4">
        <v>11.309485228636699</v>
      </c>
      <c r="K97" s="4" t="s">
        <v>29</v>
      </c>
      <c r="L97" s="10"/>
      <c r="M97" s="4" t="s">
        <v>23</v>
      </c>
      <c r="N97" s="10"/>
    </row>
    <row r="98" spans="2:14" x14ac:dyDescent="0.3">
      <c r="B98" s="4">
        <v>-20.808410970118707</v>
      </c>
      <c r="C98" s="4">
        <v>55</v>
      </c>
      <c r="D98" s="4">
        <v>55</v>
      </c>
      <c r="E98" s="4">
        <f t="shared" si="16"/>
        <v>48.5</v>
      </c>
      <c r="F98" s="4">
        <v>4</v>
      </c>
      <c r="G98" s="4">
        <v>2</v>
      </c>
      <c r="H98" s="4">
        <v>3.087702285362728E-2</v>
      </c>
      <c r="I98" s="4" t="s">
        <v>29</v>
      </c>
      <c r="J98" s="4">
        <v>22.200013667242132</v>
      </c>
      <c r="K98" s="4" t="s">
        <v>29</v>
      </c>
      <c r="L98" s="10"/>
      <c r="M98" s="4" t="s">
        <v>24</v>
      </c>
      <c r="N98" s="10"/>
    </row>
    <row r="99" spans="2:14" x14ac:dyDescent="0.3">
      <c r="B99" s="4">
        <v>-15.851920261972985</v>
      </c>
      <c r="C99" s="4">
        <v>55</v>
      </c>
      <c r="D99" s="4">
        <v>55</v>
      </c>
      <c r="E99" s="4">
        <f t="shared" si="16"/>
        <v>48.5</v>
      </c>
      <c r="F99" s="4">
        <v>2</v>
      </c>
      <c r="G99" s="4">
        <v>2.5</v>
      </c>
      <c r="H99" s="4">
        <v>4.0362589252642911E-2</v>
      </c>
      <c r="I99" s="4" t="s">
        <v>29</v>
      </c>
      <c r="J99" s="4">
        <v>17.486958799125635</v>
      </c>
      <c r="K99" s="4" t="s">
        <v>29</v>
      </c>
      <c r="L99" s="10" t="s">
        <v>17</v>
      </c>
      <c r="M99" s="4" t="s">
        <v>22</v>
      </c>
      <c r="N99" s="11" t="s">
        <v>32</v>
      </c>
    </row>
    <row r="100" spans="2:14" x14ac:dyDescent="0.3">
      <c r="B100" s="4">
        <v>10.570028844317097</v>
      </c>
      <c r="C100" s="4">
        <v>55</v>
      </c>
      <c r="D100" s="4">
        <v>55</v>
      </c>
      <c r="E100" s="4">
        <f t="shared" si="16"/>
        <v>48.5</v>
      </c>
      <c r="F100" s="4">
        <v>2</v>
      </c>
      <c r="G100" s="4">
        <v>2.5</v>
      </c>
      <c r="H100" s="4">
        <v>4.0362589252642911E-2</v>
      </c>
      <c r="I100" s="4" t="s">
        <v>29</v>
      </c>
      <c r="J100" s="4">
        <v>17.486958799125635</v>
      </c>
      <c r="K100" s="4" t="s">
        <v>29</v>
      </c>
      <c r="L100" s="10"/>
      <c r="M100" s="4" t="s">
        <v>23</v>
      </c>
      <c r="N100" s="10"/>
    </row>
    <row r="101" spans="2:14" x14ac:dyDescent="0.3">
      <c r="B101" s="4">
        <v>-21.470974662300453</v>
      </c>
      <c r="C101" s="4">
        <v>55</v>
      </c>
      <c r="D101" s="4">
        <v>55</v>
      </c>
      <c r="E101" s="4">
        <f t="shared" si="16"/>
        <v>48.5</v>
      </c>
      <c r="F101" s="4">
        <v>3</v>
      </c>
      <c r="G101" s="4">
        <v>2.5</v>
      </c>
      <c r="H101" s="4">
        <v>2.5908392835095273E-2</v>
      </c>
      <c r="I101" s="4" t="s">
        <v>29</v>
      </c>
      <c r="J101" s="4">
        <v>25.846871801565094</v>
      </c>
      <c r="K101" s="4" t="s">
        <v>29</v>
      </c>
      <c r="L101" s="10"/>
      <c r="M101" s="4" t="s">
        <v>24</v>
      </c>
      <c r="N101" s="10"/>
    </row>
    <row r="102" spans="2:14" x14ac:dyDescent="0.3">
      <c r="B102" s="4">
        <v>-35.140445661072455</v>
      </c>
      <c r="C102" s="4">
        <v>55</v>
      </c>
      <c r="D102" s="4">
        <v>55</v>
      </c>
      <c r="E102" s="4">
        <f t="shared" si="16"/>
        <v>48.5</v>
      </c>
      <c r="F102" s="4">
        <v>5</v>
      </c>
      <c r="G102" s="4">
        <v>2.5</v>
      </c>
      <c r="H102" s="4">
        <v>1.4345035701057166E-2</v>
      </c>
      <c r="I102" s="4" t="s">
        <v>29</v>
      </c>
      <c r="J102" s="4">
        <v>41.79956501219732</v>
      </c>
      <c r="K102" s="4" t="s">
        <v>29</v>
      </c>
      <c r="L102" s="10" t="s">
        <v>18</v>
      </c>
      <c r="M102" s="4" t="s">
        <v>22</v>
      </c>
      <c r="N102" s="10"/>
    </row>
    <row r="103" spans="2:14" x14ac:dyDescent="0.3">
      <c r="B103" s="4">
        <v>3.6394873311502258</v>
      </c>
      <c r="C103" s="4">
        <v>55</v>
      </c>
      <c r="D103" s="4">
        <v>55</v>
      </c>
      <c r="E103" s="4">
        <f t="shared" si="16"/>
        <v>48.5</v>
      </c>
      <c r="F103" s="4">
        <v>2</v>
      </c>
      <c r="G103" s="4">
        <v>2.5</v>
      </c>
      <c r="H103" s="4">
        <v>4.0362589252642911E-2</v>
      </c>
      <c r="I103" s="4" t="s">
        <v>29</v>
      </c>
      <c r="J103" s="4">
        <v>17.486958799125635</v>
      </c>
      <c r="K103" s="4" t="s">
        <v>29</v>
      </c>
      <c r="L103" s="10"/>
      <c r="M103" s="4" t="s">
        <v>23</v>
      </c>
      <c r="N103" s="10"/>
    </row>
    <row r="104" spans="2:14" x14ac:dyDescent="0.3">
      <c r="B104" s="4">
        <v>-35.123622144903806</v>
      </c>
      <c r="C104" s="4">
        <v>55</v>
      </c>
      <c r="D104" s="4">
        <v>55</v>
      </c>
      <c r="E104" s="4">
        <f t="shared" si="16"/>
        <v>48.5</v>
      </c>
      <c r="F104" s="4">
        <v>5</v>
      </c>
      <c r="G104" s="4">
        <v>2.5</v>
      </c>
      <c r="H104" s="4">
        <v>1.4345035701057166E-2</v>
      </c>
      <c r="I104" s="4" t="s">
        <v>29</v>
      </c>
      <c r="J104" s="4">
        <v>41.79956501219732</v>
      </c>
      <c r="K104" s="4" t="s">
        <v>29</v>
      </c>
      <c r="L104" s="10"/>
      <c r="M104" s="4" t="s">
        <v>24</v>
      </c>
      <c r="N104" s="10"/>
    </row>
    <row r="105" spans="2:14" x14ac:dyDescent="0.3">
      <c r="B105" s="4">
        <v>32.698609769409195</v>
      </c>
      <c r="C105" s="4">
        <v>55</v>
      </c>
      <c r="D105" s="4">
        <v>55</v>
      </c>
      <c r="E105" s="4">
        <f t="shared" si="16"/>
        <v>48.5</v>
      </c>
      <c r="F105" s="4">
        <v>4</v>
      </c>
      <c r="G105" s="4">
        <v>2.5</v>
      </c>
      <c r="H105" s="4">
        <v>1.8681294626321458E-2</v>
      </c>
      <c r="I105" s="4" t="s">
        <v>29</v>
      </c>
      <c r="J105" s="4">
        <v>33.951073872588992</v>
      </c>
      <c r="K105" s="4" t="s">
        <v>29</v>
      </c>
      <c r="L105" s="10" t="s">
        <v>19</v>
      </c>
      <c r="M105" s="4" t="s">
        <v>22</v>
      </c>
      <c r="N105" s="10"/>
    </row>
    <row r="106" spans="2:14" x14ac:dyDescent="0.3">
      <c r="B106" s="4">
        <v>6.4200175194433076</v>
      </c>
      <c r="C106" s="4">
        <v>55</v>
      </c>
      <c r="D106" s="4">
        <v>55</v>
      </c>
      <c r="E106" s="4">
        <f t="shared" si="16"/>
        <v>48.5</v>
      </c>
      <c r="F106" s="4">
        <v>2</v>
      </c>
      <c r="G106" s="4">
        <v>2.5</v>
      </c>
      <c r="H106" s="4">
        <v>4.0362589252642911E-2</v>
      </c>
      <c r="I106" s="4" t="s">
        <v>29</v>
      </c>
      <c r="J106" s="4">
        <v>17.486958799125635</v>
      </c>
      <c r="K106" s="4" t="s">
        <v>29</v>
      </c>
      <c r="L106" s="10"/>
      <c r="M106" s="4" t="s">
        <v>23</v>
      </c>
      <c r="N106" s="10"/>
    </row>
    <row r="107" spans="2:14" x14ac:dyDescent="0.3">
      <c r="B107" s="4">
        <v>-26.555410970118707</v>
      </c>
      <c r="C107" s="4">
        <v>55</v>
      </c>
      <c r="D107" s="4">
        <v>55</v>
      </c>
      <c r="E107" s="4">
        <f t="shared" si="16"/>
        <v>48.5</v>
      </c>
      <c r="F107" s="4">
        <v>4</v>
      </c>
      <c r="G107" s="4">
        <v>2.5</v>
      </c>
      <c r="H107" s="4">
        <v>1.8681294626321458E-2</v>
      </c>
      <c r="I107" s="4" t="s">
        <v>29</v>
      </c>
      <c r="J107" s="4">
        <v>33.951073872588992</v>
      </c>
      <c r="K107" s="4" t="s">
        <v>29</v>
      </c>
      <c r="L107" s="10"/>
      <c r="M107" s="4" t="s">
        <v>24</v>
      </c>
      <c r="N107" s="10"/>
    </row>
    <row r="108" spans="2:14" x14ac:dyDescent="0.3">
      <c r="B108" s="4">
        <v>-17.031920261972985</v>
      </c>
      <c r="C108" s="4">
        <v>55</v>
      </c>
      <c r="D108" s="4">
        <v>55</v>
      </c>
      <c r="E108" s="4">
        <f t="shared" si="16"/>
        <v>48.5</v>
      </c>
      <c r="F108" s="4">
        <v>2</v>
      </c>
      <c r="G108" s="4">
        <v>2.5</v>
      </c>
      <c r="H108" s="4">
        <v>4.0362589252642911E-2</v>
      </c>
      <c r="I108" s="4" t="s">
        <v>29</v>
      </c>
      <c r="J108" s="4">
        <v>17.486958799125635</v>
      </c>
      <c r="K108" s="4" t="s">
        <v>29</v>
      </c>
      <c r="L108" s="10" t="s">
        <v>17</v>
      </c>
      <c r="M108" s="4" t="s">
        <v>22</v>
      </c>
      <c r="N108" s="11" t="s">
        <v>33</v>
      </c>
    </row>
    <row r="109" spans="2:14" x14ac:dyDescent="0.3">
      <c r="B109" s="4">
        <v>10.570028844317097</v>
      </c>
      <c r="C109" s="4">
        <v>55</v>
      </c>
      <c r="D109" s="4">
        <v>55</v>
      </c>
      <c r="E109" s="4">
        <f t="shared" si="16"/>
        <v>48.5</v>
      </c>
      <c r="F109" s="4">
        <v>2</v>
      </c>
      <c r="G109" s="4">
        <v>2.5</v>
      </c>
      <c r="H109" s="4">
        <v>4.0362589252642911E-2</v>
      </c>
      <c r="I109" s="4" t="s">
        <v>29</v>
      </c>
      <c r="J109" s="4">
        <v>17.486958799125635</v>
      </c>
      <c r="K109" s="4" t="s">
        <v>29</v>
      </c>
      <c r="L109" s="10"/>
      <c r="M109" s="4" t="s">
        <v>23</v>
      </c>
      <c r="N109" s="10"/>
    </row>
    <row r="110" spans="2:14" x14ac:dyDescent="0.3">
      <c r="B110" s="4">
        <v>-22.650974662300452</v>
      </c>
      <c r="C110" s="4">
        <v>55</v>
      </c>
      <c r="D110" s="4">
        <v>55</v>
      </c>
      <c r="E110" s="4">
        <f t="shared" si="16"/>
        <v>48.5</v>
      </c>
      <c r="F110" s="4">
        <v>3</v>
      </c>
      <c r="G110" s="4">
        <v>2.5</v>
      </c>
      <c r="H110" s="4">
        <v>2.5908392835095273E-2</v>
      </c>
      <c r="I110" s="4" t="s">
        <v>29</v>
      </c>
      <c r="J110" s="4">
        <v>25.846871801565094</v>
      </c>
      <c r="K110" s="4" t="s">
        <v>29</v>
      </c>
      <c r="L110" s="10"/>
      <c r="M110" s="4" t="s">
        <v>24</v>
      </c>
      <c r="N110" s="10"/>
    </row>
    <row r="111" spans="2:14" x14ac:dyDescent="0.3">
      <c r="B111" s="4">
        <v>-37.502445661072457</v>
      </c>
      <c r="C111" s="4">
        <v>55</v>
      </c>
      <c r="D111" s="4">
        <v>55</v>
      </c>
      <c r="E111" s="4">
        <f t="shared" si="16"/>
        <v>48.5</v>
      </c>
      <c r="F111" s="4">
        <v>5</v>
      </c>
      <c r="G111" s="4">
        <v>2.5</v>
      </c>
      <c r="H111" s="4">
        <v>1.4345035701057166E-2</v>
      </c>
      <c r="I111" s="4" t="s">
        <v>29</v>
      </c>
      <c r="J111" s="4">
        <v>41.79956501219732</v>
      </c>
      <c r="K111" s="4" t="s">
        <v>29</v>
      </c>
      <c r="L111" s="10" t="s">
        <v>18</v>
      </c>
      <c r="M111" s="4" t="s">
        <v>22</v>
      </c>
      <c r="N111" s="10"/>
    </row>
    <row r="112" spans="2:14" x14ac:dyDescent="0.3">
      <c r="B112" s="4">
        <v>6.4900177104652759</v>
      </c>
      <c r="C112" s="4">
        <v>55</v>
      </c>
      <c r="D112" s="4">
        <v>55</v>
      </c>
      <c r="E112" s="4">
        <f t="shared" si="16"/>
        <v>48.5</v>
      </c>
      <c r="F112" s="4">
        <v>2</v>
      </c>
      <c r="G112" s="4">
        <v>2.5</v>
      </c>
      <c r="H112" s="4">
        <v>4.0362589252642911E-2</v>
      </c>
      <c r="I112" s="4" t="s">
        <v>29</v>
      </c>
      <c r="J112" s="4">
        <v>17.486958799125635</v>
      </c>
      <c r="K112" s="4" t="s">
        <v>29</v>
      </c>
      <c r="L112" s="10"/>
      <c r="M112" s="4" t="s">
        <v>23</v>
      </c>
      <c r="N112" s="10"/>
    </row>
    <row r="113" spans="2:14" x14ac:dyDescent="0.3">
      <c r="B113" s="4">
        <v>-37.485622144903807</v>
      </c>
      <c r="C113" s="4">
        <v>55</v>
      </c>
      <c r="D113" s="4">
        <v>55</v>
      </c>
      <c r="E113" s="4">
        <f t="shared" si="16"/>
        <v>48.5</v>
      </c>
      <c r="F113" s="4">
        <v>5</v>
      </c>
      <c r="G113" s="4">
        <v>2.5</v>
      </c>
      <c r="H113" s="4">
        <v>1.4345035701057166E-2</v>
      </c>
      <c r="I113" s="4" t="s">
        <v>29</v>
      </c>
      <c r="J113" s="4">
        <v>41.79956501219732</v>
      </c>
      <c r="K113" s="4" t="s">
        <v>29</v>
      </c>
      <c r="L113" s="10"/>
      <c r="M113" s="4" t="s">
        <v>24</v>
      </c>
      <c r="N113" s="10"/>
    </row>
    <row r="114" spans="2:14" x14ac:dyDescent="0.3">
      <c r="B114" s="4">
        <v>34.823609769409195</v>
      </c>
      <c r="C114" s="4">
        <v>55</v>
      </c>
      <c r="D114" s="4">
        <v>55</v>
      </c>
      <c r="E114" s="4">
        <f t="shared" si="16"/>
        <v>48.5</v>
      </c>
      <c r="F114" s="4">
        <v>5</v>
      </c>
      <c r="G114" s="4">
        <v>2.5</v>
      </c>
      <c r="H114" s="4">
        <v>1.4345035701057166E-2</v>
      </c>
      <c r="I114" s="4" t="s">
        <v>29</v>
      </c>
      <c r="J114" s="4">
        <v>41.79956501219732</v>
      </c>
      <c r="K114" s="4" t="s">
        <v>29</v>
      </c>
      <c r="L114" s="10" t="s">
        <v>19</v>
      </c>
      <c r="M114" s="4" t="s">
        <v>22</v>
      </c>
      <c r="N114" s="10"/>
    </row>
    <row r="115" spans="2:14" x14ac:dyDescent="0.3">
      <c r="B115" s="4">
        <v>6.4200175194433076</v>
      </c>
      <c r="C115" s="4">
        <v>55</v>
      </c>
      <c r="D115" s="4">
        <v>55</v>
      </c>
      <c r="E115" s="4">
        <f t="shared" si="16"/>
        <v>48.5</v>
      </c>
      <c r="F115" s="4">
        <v>2</v>
      </c>
      <c r="G115" s="4">
        <v>2.5</v>
      </c>
      <c r="H115" s="4">
        <v>4.0362589252642911E-2</v>
      </c>
      <c r="I115" s="4" t="s">
        <v>29</v>
      </c>
      <c r="J115" s="4">
        <v>17.486958799125635</v>
      </c>
      <c r="K115" s="4" t="s">
        <v>29</v>
      </c>
      <c r="L115" s="10"/>
      <c r="M115" s="4" t="s">
        <v>23</v>
      </c>
      <c r="N115" s="10"/>
    </row>
    <row r="116" spans="2:14" x14ac:dyDescent="0.3">
      <c r="B116" s="4">
        <v>-28.680410970118707</v>
      </c>
      <c r="C116" s="4">
        <v>55</v>
      </c>
      <c r="D116" s="4">
        <v>55</v>
      </c>
      <c r="E116" s="4">
        <f t="shared" si="16"/>
        <v>48.5</v>
      </c>
      <c r="F116" s="4">
        <v>4</v>
      </c>
      <c r="G116" s="4">
        <v>2.5</v>
      </c>
      <c r="H116" s="4">
        <v>1.8681294626321458E-2</v>
      </c>
      <c r="I116" s="4" t="s">
        <v>29</v>
      </c>
      <c r="J116" s="4">
        <v>33.951073872588992</v>
      </c>
      <c r="K116" s="4" t="s">
        <v>29</v>
      </c>
      <c r="L116" s="10"/>
      <c r="M116" s="4" t="s">
        <v>24</v>
      </c>
      <c r="N116" s="10"/>
    </row>
    <row r="117" spans="2:14" x14ac:dyDescent="0.3">
      <c r="B117" s="4">
        <v>-6.5716848751534993</v>
      </c>
      <c r="C117" s="4">
        <v>55</v>
      </c>
      <c r="D117" s="4">
        <v>55</v>
      </c>
      <c r="E117" s="4">
        <v>48.5</v>
      </c>
      <c r="F117" s="4">
        <v>2</v>
      </c>
      <c r="G117" s="4">
        <v>1.6</v>
      </c>
      <c r="H117" s="4">
        <v>0.10286569641758524</v>
      </c>
      <c r="I117" s="4" t="s">
        <v>29</v>
      </c>
      <c r="J117" s="4">
        <v>7.2863343685390918</v>
      </c>
      <c r="K117" s="4" t="s">
        <v>29</v>
      </c>
      <c r="L117" s="10" t="s">
        <v>35</v>
      </c>
      <c r="M117" s="4" t="s">
        <v>22</v>
      </c>
      <c r="N117" s="10" t="s">
        <v>34</v>
      </c>
    </row>
    <row r="118" spans="2:14" x14ac:dyDescent="0.3">
      <c r="B118" s="4">
        <v>11.320030890981034</v>
      </c>
      <c r="C118" s="4">
        <v>55</v>
      </c>
      <c r="D118" s="4">
        <v>55</v>
      </c>
      <c r="E118" s="4">
        <v>48.5</v>
      </c>
      <c r="F118" s="4">
        <v>4</v>
      </c>
      <c r="G118" s="4">
        <v>1.6</v>
      </c>
      <c r="H118" s="4">
        <v>4.9932848208792617E-2</v>
      </c>
      <c r="I118" s="4" t="s">
        <v>29</v>
      </c>
      <c r="J118" s="4">
        <v>14.401064035881376</v>
      </c>
      <c r="K118" s="4" t="s">
        <v>29</v>
      </c>
      <c r="L118" s="10"/>
      <c r="M118" s="4" t="s">
        <v>23</v>
      </c>
      <c r="N118" s="10"/>
    </row>
    <row r="119" spans="2:14" x14ac:dyDescent="0.3">
      <c r="B119" s="4">
        <v>-13.900037931504981</v>
      </c>
      <c r="C119" s="4">
        <v>55</v>
      </c>
      <c r="D119" s="4">
        <v>55</v>
      </c>
      <c r="E119" s="4">
        <v>48.5</v>
      </c>
      <c r="F119" s="4">
        <v>4</v>
      </c>
      <c r="G119" s="4">
        <v>1.6</v>
      </c>
      <c r="H119" s="4">
        <v>4.9932848208792617E-2</v>
      </c>
      <c r="I119" s="4" t="s">
        <v>29</v>
      </c>
      <c r="J119" s="4">
        <v>14.401064035881376</v>
      </c>
      <c r="K119" s="4" t="s">
        <v>29</v>
      </c>
      <c r="L119" s="10"/>
      <c r="M119" s="4" t="s">
        <v>24</v>
      </c>
      <c r="N119" s="10"/>
    </row>
    <row r="120" spans="2:14" x14ac:dyDescent="0.3">
      <c r="B120" s="4">
        <v>-18.766620568972577</v>
      </c>
      <c r="C120" s="4">
        <v>55</v>
      </c>
      <c r="D120" s="4">
        <v>55</v>
      </c>
      <c r="E120" s="4">
        <v>48.5</v>
      </c>
      <c r="F120" s="4">
        <v>6</v>
      </c>
      <c r="G120" s="4">
        <v>1.6</v>
      </c>
      <c r="H120" s="4">
        <v>3.2288565472528404E-2</v>
      </c>
      <c r="I120" s="4" t="s">
        <v>29</v>
      </c>
      <c r="J120" s="4">
        <v>21.344189002026855</v>
      </c>
      <c r="K120" s="4" t="s">
        <v>29</v>
      </c>
      <c r="L120" s="10" t="s">
        <v>36</v>
      </c>
      <c r="M120" s="4" t="s">
        <v>22</v>
      </c>
      <c r="N120" s="10"/>
    </row>
    <row r="121" spans="2:14" x14ac:dyDescent="0.3">
      <c r="B121" s="4">
        <v>8.3900228953472507</v>
      </c>
      <c r="C121" s="4">
        <v>55</v>
      </c>
      <c r="D121" s="4">
        <v>55</v>
      </c>
      <c r="E121" s="4">
        <v>48.5</v>
      </c>
      <c r="F121" s="4">
        <v>3</v>
      </c>
      <c r="G121" s="4">
        <v>1.6</v>
      </c>
      <c r="H121" s="4">
        <v>6.757713094505681E-2</v>
      </c>
      <c r="I121" s="4" t="s">
        <v>29</v>
      </c>
      <c r="J121" s="4">
        <v>10.865149789859837</v>
      </c>
      <c r="K121" s="4" t="s">
        <v>29</v>
      </c>
      <c r="L121" s="10"/>
      <c r="M121" s="4" t="s">
        <v>23</v>
      </c>
      <c r="N121" s="10"/>
    </row>
    <row r="122" spans="2:14" x14ac:dyDescent="0.3">
      <c r="B122" s="4">
        <v>-18.766620568972577</v>
      </c>
      <c r="C122" s="4">
        <v>55</v>
      </c>
      <c r="D122" s="4">
        <v>55</v>
      </c>
      <c r="E122" s="4">
        <v>48.5</v>
      </c>
      <c r="F122" s="4">
        <v>6</v>
      </c>
      <c r="G122" s="4">
        <v>1.6</v>
      </c>
      <c r="H122" s="4">
        <v>3.2288565472528404E-2</v>
      </c>
      <c r="I122" s="4" t="s">
        <v>29</v>
      </c>
      <c r="J122" s="4">
        <v>21.344189002026855</v>
      </c>
      <c r="K122" s="4" t="s">
        <v>29</v>
      </c>
      <c r="L122" s="10"/>
      <c r="M122" s="4" t="s">
        <v>24</v>
      </c>
      <c r="N122" s="10"/>
    </row>
    <row r="123" spans="2:14" x14ac:dyDescent="0.3">
      <c r="B123" s="4">
        <v>-21.206030413426117</v>
      </c>
      <c r="C123" s="4">
        <v>55</v>
      </c>
      <c r="D123" s="4">
        <v>55</v>
      </c>
      <c r="E123" s="4">
        <v>48.5</v>
      </c>
      <c r="F123" s="4">
        <v>6</v>
      </c>
      <c r="G123" s="4">
        <v>1.6</v>
      </c>
      <c r="H123" s="4">
        <v>3.2288565472528404E-2</v>
      </c>
      <c r="I123" s="4" t="s">
        <v>29</v>
      </c>
      <c r="J123" s="4">
        <v>21.344189002026855</v>
      </c>
      <c r="K123" s="4" t="s">
        <v>29</v>
      </c>
      <c r="L123" s="10" t="s">
        <v>37</v>
      </c>
      <c r="M123" s="4" t="s">
        <v>22</v>
      </c>
      <c r="N123" s="10"/>
    </row>
    <row r="124" spans="2:14" x14ac:dyDescent="0.3">
      <c r="B124" s="4">
        <v>16.240044317096466</v>
      </c>
      <c r="C124" s="4">
        <v>55</v>
      </c>
      <c r="D124" s="4">
        <v>55</v>
      </c>
      <c r="E124" s="4">
        <v>48.5</v>
      </c>
      <c r="F124" s="4">
        <v>5</v>
      </c>
      <c r="G124" s="4">
        <v>1.6</v>
      </c>
      <c r="H124" s="4">
        <v>3.9346278567034085E-2</v>
      </c>
      <c r="I124" s="4" t="s">
        <v>29</v>
      </c>
      <c r="J124" s="4">
        <v>17.894077106603717</v>
      </c>
      <c r="K124" s="4" t="s">
        <v>29</v>
      </c>
      <c r="L124" s="10"/>
      <c r="M124" s="4" t="s">
        <v>23</v>
      </c>
      <c r="N124" s="10"/>
    </row>
    <row r="125" spans="2:14" x14ac:dyDescent="0.3">
      <c r="B125" s="4">
        <v>-12.581174457634056</v>
      </c>
      <c r="C125" s="4">
        <v>55</v>
      </c>
      <c r="D125" s="4">
        <v>55</v>
      </c>
      <c r="E125" s="4">
        <v>48.5</v>
      </c>
      <c r="F125" s="4">
        <v>4</v>
      </c>
      <c r="G125" s="4">
        <v>1.6</v>
      </c>
      <c r="H125" s="4">
        <v>4.9932848208792617E-2</v>
      </c>
      <c r="I125" s="4" t="s">
        <v>29</v>
      </c>
      <c r="J125" s="4">
        <v>14.401064035881376</v>
      </c>
      <c r="K125" s="4" t="s">
        <v>29</v>
      </c>
      <c r="L125" s="10"/>
      <c r="M125" s="4" t="s">
        <v>24</v>
      </c>
      <c r="N125" s="10"/>
    </row>
    <row r="126" spans="2:14" x14ac:dyDescent="0.3">
      <c r="B126" s="4">
        <v>-10.6116848751535</v>
      </c>
      <c r="C126" s="4">
        <v>55</v>
      </c>
      <c r="D126" s="4">
        <v>55</v>
      </c>
      <c r="E126" s="4">
        <v>48.5</v>
      </c>
      <c r="F126" s="4">
        <v>2</v>
      </c>
      <c r="G126" s="4">
        <v>2</v>
      </c>
      <c r="H126" s="4">
        <v>6.4754045707254557E-2</v>
      </c>
      <c r="I126" s="4" t="s">
        <v>29</v>
      </c>
      <c r="J126" s="4">
        <v>11.309485228636699</v>
      </c>
      <c r="K126" s="4" t="s">
        <v>29</v>
      </c>
      <c r="L126" s="10" t="s">
        <v>35</v>
      </c>
      <c r="M126" s="4" t="s">
        <v>22</v>
      </c>
      <c r="N126" s="10" t="s">
        <v>38</v>
      </c>
    </row>
    <row r="127" spans="2:14" x14ac:dyDescent="0.3">
      <c r="B127" s="4">
        <v>11.320030890981034</v>
      </c>
      <c r="C127" s="4">
        <v>55</v>
      </c>
      <c r="D127" s="4">
        <v>55</v>
      </c>
      <c r="E127" s="4">
        <v>48.5</v>
      </c>
      <c r="F127" s="4">
        <v>3</v>
      </c>
      <c r="G127" s="4">
        <v>2</v>
      </c>
      <c r="H127" s="4">
        <v>4.2169363804836366E-2</v>
      </c>
      <c r="I127" s="4" t="s">
        <v>29</v>
      </c>
      <c r="J127" s="4">
        <v>16.807119046693327</v>
      </c>
      <c r="K127" s="4" t="s">
        <v>29</v>
      </c>
      <c r="L127" s="10"/>
      <c r="M127" s="4" t="s">
        <v>23</v>
      </c>
      <c r="N127" s="10"/>
    </row>
    <row r="128" spans="2:14" x14ac:dyDescent="0.3">
      <c r="B128" s="4">
        <v>-16.628895824805568</v>
      </c>
      <c r="C128" s="4">
        <v>55</v>
      </c>
      <c r="D128" s="4">
        <v>55</v>
      </c>
      <c r="E128" s="4">
        <v>48.5</v>
      </c>
      <c r="F128" s="4">
        <v>3</v>
      </c>
      <c r="G128" s="4">
        <v>2</v>
      </c>
      <c r="H128" s="4">
        <v>4.2169363804836366E-2</v>
      </c>
      <c r="I128" s="4" t="s">
        <v>29</v>
      </c>
      <c r="J128" s="4">
        <v>16.807119046693327</v>
      </c>
      <c r="K128" s="4" t="s">
        <v>29</v>
      </c>
      <c r="L128" s="10"/>
      <c r="M128" s="4" t="s">
        <v>24</v>
      </c>
      <c r="N128" s="10"/>
    </row>
    <row r="129" spans="2:14" x14ac:dyDescent="0.3">
      <c r="B129" s="4">
        <v>-27.214620568972578</v>
      </c>
      <c r="C129" s="4">
        <v>55</v>
      </c>
      <c r="D129" s="4">
        <v>55</v>
      </c>
      <c r="E129" s="4">
        <v>48.5</v>
      </c>
      <c r="F129" s="4">
        <v>5</v>
      </c>
      <c r="G129" s="4">
        <v>2</v>
      </c>
      <c r="H129" s="4">
        <v>2.4101618282901822E-2</v>
      </c>
      <c r="I129" s="4" t="s">
        <v>29</v>
      </c>
      <c r="J129" s="4">
        <v>27.488169090283122</v>
      </c>
      <c r="K129" s="4" t="s">
        <v>29</v>
      </c>
      <c r="L129" s="10" t="s">
        <v>36</v>
      </c>
      <c r="M129" s="4" t="s">
        <v>22</v>
      </c>
      <c r="N129" s="10"/>
    </row>
    <row r="130" spans="2:14" x14ac:dyDescent="0.3">
      <c r="B130" s="4">
        <v>8.3900228953472507</v>
      </c>
      <c r="C130" s="4">
        <v>55</v>
      </c>
      <c r="D130" s="4">
        <v>55</v>
      </c>
      <c r="E130" s="4">
        <v>48.5</v>
      </c>
      <c r="F130" s="4">
        <v>2</v>
      </c>
      <c r="G130" s="4">
        <v>2</v>
      </c>
      <c r="H130" s="4">
        <v>6.4754045707254557E-2</v>
      </c>
      <c r="I130" s="4" t="s">
        <v>29</v>
      </c>
      <c r="J130" s="4">
        <v>11.309485228636699</v>
      </c>
      <c r="K130" s="4" t="s">
        <v>29</v>
      </c>
      <c r="L130" s="10"/>
      <c r="M130" s="4" t="s">
        <v>23</v>
      </c>
      <c r="N130" s="10"/>
    </row>
    <row r="131" spans="2:14" x14ac:dyDescent="0.3">
      <c r="B131" s="4">
        <v>-27.214620568972578</v>
      </c>
      <c r="C131" s="4">
        <v>55</v>
      </c>
      <c r="D131" s="4">
        <v>55</v>
      </c>
      <c r="E131" s="4">
        <v>48.5</v>
      </c>
      <c r="F131" s="4">
        <v>5</v>
      </c>
      <c r="G131" s="4">
        <v>2</v>
      </c>
      <c r="H131" s="4">
        <v>2.4101618282901822E-2</v>
      </c>
      <c r="I131" s="4" t="s">
        <v>29</v>
      </c>
      <c r="J131" s="4">
        <v>27.488169090283122</v>
      </c>
      <c r="K131" s="4" t="s">
        <v>29</v>
      </c>
      <c r="L131" s="10"/>
      <c r="M131" s="4" t="s">
        <v>24</v>
      </c>
      <c r="N131" s="10"/>
    </row>
    <row r="132" spans="2:14" x14ac:dyDescent="0.3">
      <c r="B132" s="4">
        <v>-29.654030413426121</v>
      </c>
      <c r="C132" s="4">
        <v>55</v>
      </c>
      <c r="D132" s="4">
        <v>55</v>
      </c>
      <c r="E132" s="4">
        <v>48.5</v>
      </c>
      <c r="F132" s="4">
        <v>6</v>
      </c>
      <c r="G132" s="4">
        <v>2</v>
      </c>
      <c r="H132" s="4">
        <v>1.9584681902418185E-2</v>
      </c>
      <c r="I132" s="4" t="s">
        <v>29</v>
      </c>
      <c r="J132" s="4">
        <v>32.671585315816287</v>
      </c>
      <c r="K132" s="4" t="s">
        <v>29</v>
      </c>
      <c r="L132" s="10" t="s">
        <v>37</v>
      </c>
      <c r="M132" s="4" t="s">
        <v>22</v>
      </c>
      <c r="N132" s="10"/>
    </row>
    <row r="133" spans="2:14" x14ac:dyDescent="0.3">
      <c r="B133" s="4">
        <v>16.240044317096466</v>
      </c>
      <c r="C133" s="4">
        <v>55</v>
      </c>
      <c r="D133" s="4">
        <v>55</v>
      </c>
      <c r="E133" s="4">
        <v>48.5</v>
      </c>
      <c r="F133" s="4">
        <v>3</v>
      </c>
      <c r="G133" s="4">
        <v>2</v>
      </c>
      <c r="H133" s="4">
        <v>4.2169363804836366E-2</v>
      </c>
      <c r="I133" s="4" t="s">
        <v>29</v>
      </c>
      <c r="J133" s="4">
        <v>16.807119046693327</v>
      </c>
      <c r="K133" s="4" t="s">
        <v>29</v>
      </c>
      <c r="L133" s="10"/>
      <c r="M133" s="4" t="s">
        <v>23</v>
      </c>
      <c r="N133" s="10"/>
    </row>
    <row r="134" spans="2:14" x14ac:dyDescent="0.3">
      <c r="B134" s="4">
        <v>-21.029174457634056</v>
      </c>
      <c r="C134" s="4">
        <v>55</v>
      </c>
      <c r="D134" s="4">
        <v>55</v>
      </c>
      <c r="E134" s="4">
        <v>48.5</v>
      </c>
      <c r="F134" s="4">
        <v>4</v>
      </c>
      <c r="G134" s="4">
        <v>2</v>
      </c>
      <c r="H134" s="4">
        <v>3.087702285362728E-2</v>
      </c>
      <c r="I134" s="4" t="s">
        <v>29</v>
      </c>
      <c r="J134" s="4">
        <v>22.200013667242132</v>
      </c>
      <c r="K134" s="4" t="s">
        <v>29</v>
      </c>
      <c r="L134" s="10"/>
      <c r="M134" s="4" t="s">
        <v>24</v>
      </c>
      <c r="N134" s="10"/>
    </row>
    <row r="135" spans="2:14" x14ac:dyDescent="0.3">
      <c r="B135" s="4">
        <v>-12.5086848751535</v>
      </c>
      <c r="C135" s="4">
        <v>55</v>
      </c>
      <c r="D135" s="4">
        <v>55</v>
      </c>
      <c r="E135" s="4">
        <v>48.5</v>
      </c>
      <c r="F135" s="4">
        <v>2</v>
      </c>
      <c r="G135" s="4">
        <v>2.5</v>
      </c>
      <c r="H135" s="4">
        <v>4.0362589252642911E-2</v>
      </c>
      <c r="I135" s="4" t="s">
        <v>29</v>
      </c>
      <c r="J135" s="4">
        <v>17.486958799125635</v>
      </c>
      <c r="K135" s="4" t="s">
        <v>29</v>
      </c>
      <c r="L135" s="10" t="s">
        <v>35</v>
      </c>
      <c r="M135" s="4" t="s">
        <v>22</v>
      </c>
      <c r="N135" s="10" t="s">
        <v>39</v>
      </c>
    </row>
    <row r="136" spans="2:14" x14ac:dyDescent="0.3">
      <c r="B136" s="4">
        <v>11.320030890981034</v>
      </c>
      <c r="C136" s="4">
        <v>55</v>
      </c>
      <c r="D136" s="4">
        <v>55</v>
      </c>
      <c r="E136" s="4">
        <v>48.5</v>
      </c>
      <c r="F136" s="4">
        <v>2</v>
      </c>
      <c r="G136" s="4">
        <v>2.5</v>
      </c>
      <c r="H136" s="4">
        <v>4.0362589252642911E-2</v>
      </c>
      <c r="I136" s="4" t="s">
        <v>29</v>
      </c>
      <c r="J136" s="4">
        <v>17.486958799125635</v>
      </c>
      <c r="K136" s="4" t="s">
        <v>29</v>
      </c>
      <c r="L136" s="10"/>
      <c r="M136" s="4" t="s">
        <v>23</v>
      </c>
      <c r="N136" s="10"/>
    </row>
    <row r="137" spans="2:14" x14ac:dyDescent="0.3">
      <c r="B137" s="4">
        <v>-18.525895824805566</v>
      </c>
      <c r="C137" s="4">
        <v>55</v>
      </c>
      <c r="D137" s="4">
        <v>55</v>
      </c>
      <c r="E137" s="4">
        <v>48.5</v>
      </c>
      <c r="F137" s="4">
        <v>3</v>
      </c>
      <c r="G137" s="4">
        <v>2.5</v>
      </c>
      <c r="H137" s="4">
        <v>2.5908392835095273E-2</v>
      </c>
      <c r="I137" s="4" t="s">
        <v>29</v>
      </c>
      <c r="J137" s="4">
        <v>25.846871801565094</v>
      </c>
      <c r="K137" s="4" t="s">
        <v>29</v>
      </c>
      <c r="L137" s="10"/>
      <c r="M137" s="4" t="s">
        <v>24</v>
      </c>
      <c r="N137" s="10"/>
    </row>
    <row r="138" spans="2:14" x14ac:dyDescent="0.3">
      <c r="B138" s="4">
        <v>-31.179620568972577</v>
      </c>
      <c r="C138" s="4">
        <v>55</v>
      </c>
      <c r="D138" s="4">
        <v>55</v>
      </c>
      <c r="E138" s="4">
        <v>48.5</v>
      </c>
      <c r="F138" s="4">
        <v>4</v>
      </c>
      <c r="G138" s="4">
        <v>2.5</v>
      </c>
      <c r="H138" s="4">
        <v>1.8681294626321458E-2</v>
      </c>
      <c r="I138" s="4" t="s">
        <v>29</v>
      </c>
      <c r="J138" s="4">
        <v>33.951073872588992</v>
      </c>
      <c r="K138" s="4" t="s">
        <v>29</v>
      </c>
      <c r="L138" s="10" t="s">
        <v>36</v>
      </c>
      <c r="M138" s="4" t="s">
        <v>22</v>
      </c>
      <c r="N138" s="10"/>
    </row>
    <row r="139" spans="2:14" x14ac:dyDescent="0.3">
      <c r="B139" s="4">
        <v>8.3900228953472507</v>
      </c>
      <c r="C139" s="4">
        <v>55</v>
      </c>
      <c r="D139" s="4">
        <v>55</v>
      </c>
      <c r="E139" s="4">
        <v>48.5</v>
      </c>
      <c r="F139" s="4">
        <v>2</v>
      </c>
      <c r="G139" s="4">
        <v>2.5</v>
      </c>
      <c r="H139" s="4">
        <v>4.0362589252642911E-2</v>
      </c>
      <c r="I139" s="4" t="s">
        <v>29</v>
      </c>
      <c r="J139" s="4">
        <v>17.486958799125635</v>
      </c>
      <c r="K139" s="4" t="s">
        <v>29</v>
      </c>
      <c r="L139" s="10"/>
      <c r="M139" s="4" t="s">
        <v>23</v>
      </c>
      <c r="N139" s="10"/>
    </row>
    <row r="140" spans="2:14" x14ac:dyDescent="0.3">
      <c r="B140" s="4">
        <v>-31.179620568972577</v>
      </c>
      <c r="C140" s="4">
        <v>55</v>
      </c>
      <c r="D140" s="4">
        <v>55</v>
      </c>
      <c r="E140" s="4">
        <v>48.5</v>
      </c>
      <c r="F140" s="4">
        <v>4</v>
      </c>
      <c r="G140" s="4">
        <v>2.5</v>
      </c>
      <c r="H140" s="4">
        <v>1.8681294626321458E-2</v>
      </c>
      <c r="I140" s="4" t="s">
        <v>29</v>
      </c>
      <c r="J140" s="4">
        <v>33.951073872588992</v>
      </c>
      <c r="K140" s="4" t="s">
        <v>29</v>
      </c>
      <c r="L140" s="10"/>
      <c r="M140" s="4" t="s">
        <v>24</v>
      </c>
      <c r="N140" s="10"/>
    </row>
    <row r="141" spans="2:14" x14ac:dyDescent="0.3">
      <c r="B141" s="4">
        <v>-33.619030413426117</v>
      </c>
      <c r="C141" s="4">
        <v>55</v>
      </c>
      <c r="D141" s="4">
        <v>55</v>
      </c>
      <c r="E141" s="4">
        <v>48.5</v>
      </c>
      <c r="F141" s="4">
        <v>4</v>
      </c>
      <c r="G141" s="4">
        <v>2.5</v>
      </c>
      <c r="H141" s="4">
        <v>1.8681294626321458E-2</v>
      </c>
      <c r="I141" s="4" t="s">
        <v>29</v>
      </c>
      <c r="J141" s="4">
        <v>33.951073872588992</v>
      </c>
      <c r="K141" s="4" t="s">
        <v>29</v>
      </c>
      <c r="L141" s="10" t="s">
        <v>37</v>
      </c>
      <c r="M141" s="4" t="s">
        <v>22</v>
      </c>
      <c r="N141" s="10"/>
    </row>
    <row r="142" spans="2:14" x14ac:dyDescent="0.3">
      <c r="B142" s="4">
        <v>16.240044317096466</v>
      </c>
      <c r="C142" s="4">
        <v>55</v>
      </c>
      <c r="D142" s="4">
        <v>55</v>
      </c>
      <c r="E142" s="4">
        <v>48.5</v>
      </c>
      <c r="F142" s="4">
        <v>2</v>
      </c>
      <c r="G142" s="4">
        <v>2.5</v>
      </c>
      <c r="H142" s="4">
        <v>4.0362589252642911E-2</v>
      </c>
      <c r="I142" s="4" t="s">
        <v>29</v>
      </c>
      <c r="J142" s="4">
        <v>17.486958799125635</v>
      </c>
      <c r="K142" s="4" t="s">
        <v>29</v>
      </c>
      <c r="L142" s="10"/>
      <c r="M142" s="4" t="s">
        <v>23</v>
      </c>
      <c r="N142" s="10"/>
    </row>
    <row r="143" spans="2:14" x14ac:dyDescent="0.3">
      <c r="B143" s="4">
        <v>-24.99417445763406</v>
      </c>
      <c r="C143" s="4">
        <v>55</v>
      </c>
      <c r="D143" s="4">
        <v>55</v>
      </c>
      <c r="E143" s="4">
        <v>48.5</v>
      </c>
      <c r="F143" s="4">
        <v>3</v>
      </c>
      <c r="G143" s="4">
        <v>2.5</v>
      </c>
      <c r="H143" s="4">
        <v>2.5908392835095273E-2</v>
      </c>
      <c r="I143" s="4" t="s">
        <v>29</v>
      </c>
      <c r="J143" s="4">
        <v>25.846871801565094</v>
      </c>
      <c r="K143" s="4" t="s">
        <v>29</v>
      </c>
      <c r="L143" s="10"/>
      <c r="M143" s="4" t="s">
        <v>24</v>
      </c>
      <c r="N143" s="10"/>
    </row>
    <row r="144" spans="2:14" x14ac:dyDescent="0.3">
      <c r="B144" s="4">
        <v>-12.4586848751535</v>
      </c>
      <c r="C144" s="4">
        <v>55</v>
      </c>
      <c r="D144" s="4">
        <v>55</v>
      </c>
      <c r="E144" s="4">
        <v>48.5</v>
      </c>
      <c r="F144" s="4">
        <v>2</v>
      </c>
      <c r="G144" s="4">
        <v>2.5</v>
      </c>
      <c r="H144" s="4">
        <v>4.0362589252642911E-2</v>
      </c>
      <c r="I144" s="4" t="s">
        <v>29</v>
      </c>
      <c r="J144" s="4">
        <v>17.486958799125635</v>
      </c>
      <c r="K144" s="4" t="s">
        <v>29</v>
      </c>
      <c r="L144" s="10" t="s">
        <v>35</v>
      </c>
      <c r="M144" s="4" t="s">
        <v>22</v>
      </c>
      <c r="N144" s="10" t="s">
        <v>40</v>
      </c>
    </row>
    <row r="145" spans="2:14" x14ac:dyDescent="0.3">
      <c r="B145" s="4">
        <v>11.320030890981034</v>
      </c>
      <c r="C145" s="4">
        <v>55</v>
      </c>
      <c r="D145" s="4">
        <v>55</v>
      </c>
      <c r="E145" s="4">
        <v>48.5</v>
      </c>
      <c r="F145" s="4">
        <v>2</v>
      </c>
      <c r="G145" s="4">
        <v>2.5</v>
      </c>
      <c r="H145" s="4">
        <v>4.0362589252642911E-2</v>
      </c>
      <c r="I145" s="4" t="s">
        <v>29</v>
      </c>
      <c r="J145" s="4">
        <v>17.486958799125635</v>
      </c>
      <c r="K145" s="4" t="s">
        <v>29</v>
      </c>
      <c r="L145" s="10"/>
      <c r="M145" s="4" t="s">
        <v>23</v>
      </c>
      <c r="N145" s="10"/>
    </row>
    <row r="146" spans="2:14" x14ac:dyDescent="0.3">
      <c r="B146" s="4">
        <v>-18.475895824805569</v>
      </c>
      <c r="C146" s="4">
        <v>55</v>
      </c>
      <c r="D146" s="4">
        <v>55</v>
      </c>
      <c r="E146" s="4">
        <v>48.5</v>
      </c>
      <c r="F146" s="4">
        <v>3</v>
      </c>
      <c r="G146" s="4">
        <v>2.5</v>
      </c>
      <c r="H146" s="4">
        <v>2.5908392835095273E-2</v>
      </c>
      <c r="I146" s="4" t="s">
        <v>29</v>
      </c>
      <c r="J146" s="4">
        <v>25.846871801565094</v>
      </c>
      <c r="K146" s="4" t="s">
        <v>29</v>
      </c>
      <c r="L146" s="10"/>
      <c r="M146" s="4" t="s">
        <v>24</v>
      </c>
      <c r="N146" s="10"/>
    </row>
    <row r="147" spans="2:14" x14ac:dyDescent="0.3">
      <c r="B147" s="4">
        <v>-31.077620568972577</v>
      </c>
      <c r="C147" s="4">
        <v>55</v>
      </c>
      <c r="D147" s="4">
        <v>55</v>
      </c>
      <c r="E147" s="4">
        <v>48.5</v>
      </c>
      <c r="F147" s="4">
        <v>4</v>
      </c>
      <c r="G147" s="4">
        <v>2.5</v>
      </c>
      <c r="H147" s="4">
        <v>1.8681294626321458E-2</v>
      </c>
      <c r="I147" s="4" t="s">
        <v>29</v>
      </c>
      <c r="J147" s="4">
        <v>33.951073872588992</v>
      </c>
      <c r="K147" s="4" t="s">
        <v>29</v>
      </c>
      <c r="L147" s="10" t="s">
        <v>36</v>
      </c>
      <c r="M147" s="4" t="s">
        <v>22</v>
      </c>
      <c r="N147" s="10"/>
    </row>
    <row r="148" spans="2:14" x14ac:dyDescent="0.3">
      <c r="B148" s="4">
        <v>8.3900228953472507</v>
      </c>
      <c r="C148" s="4">
        <v>55</v>
      </c>
      <c r="D148" s="4">
        <v>55</v>
      </c>
      <c r="E148" s="4">
        <v>48.5</v>
      </c>
      <c r="F148" s="4">
        <v>2</v>
      </c>
      <c r="G148" s="4">
        <v>2.5</v>
      </c>
      <c r="H148" s="4">
        <v>4.0362589252642911E-2</v>
      </c>
      <c r="I148" s="4" t="s">
        <v>29</v>
      </c>
      <c r="J148" s="4">
        <v>17.486958799125635</v>
      </c>
      <c r="K148" s="4" t="s">
        <v>29</v>
      </c>
      <c r="L148" s="10"/>
      <c r="M148" s="4" t="s">
        <v>23</v>
      </c>
      <c r="N148" s="10"/>
    </row>
    <row r="149" spans="2:14" x14ac:dyDescent="0.3">
      <c r="B149" s="4">
        <v>-31.077620568972577</v>
      </c>
      <c r="C149" s="4">
        <v>55</v>
      </c>
      <c r="D149" s="4">
        <v>55</v>
      </c>
      <c r="E149" s="4">
        <v>48.5</v>
      </c>
      <c r="F149" s="4">
        <v>4</v>
      </c>
      <c r="G149" s="4">
        <v>2.5</v>
      </c>
      <c r="H149" s="4">
        <v>1.8681294626321458E-2</v>
      </c>
      <c r="I149" s="4" t="s">
        <v>29</v>
      </c>
      <c r="J149" s="4">
        <v>33.951073872588992</v>
      </c>
      <c r="K149" s="4" t="s">
        <v>29</v>
      </c>
      <c r="L149" s="10"/>
      <c r="M149" s="4" t="s">
        <v>24</v>
      </c>
      <c r="N149" s="10"/>
    </row>
    <row r="150" spans="2:14" x14ac:dyDescent="0.3">
      <c r="B150" s="4">
        <v>-33.51703041342612</v>
      </c>
      <c r="C150" s="4">
        <v>55</v>
      </c>
      <c r="D150" s="4">
        <v>55</v>
      </c>
      <c r="E150" s="4">
        <v>48.5</v>
      </c>
      <c r="F150" s="4">
        <v>4</v>
      </c>
      <c r="G150" s="4">
        <v>2.5</v>
      </c>
      <c r="H150" s="4">
        <v>1.8681294626321458E-2</v>
      </c>
      <c r="I150" s="4" t="s">
        <v>29</v>
      </c>
      <c r="J150" s="4">
        <v>33.951073872588992</v>
      </c>
      <c r="K150" s="4" t="s">
        <v>29</v>
      </c>
      <c r="L150" s="10" t="s">
        <v>37</v>
      </c>
      <c r="M150" s="4" t="s">
        <v>22</v>
      </c>
      <c r="N150" s="10"/>
    </row>
    <row r="151" spans="2:14" x14ac:dyDescent="0.3">
      <c r="B151" s="4">
        <v>16.240044317096466</v>
      </c>
      <c r="C151" s="4">
        <v>55</v>
      </c>
      <c r="D151" s="4">
        <v>55</v>
      </c>
      <c r="E151" s="4">
        <v>48.5</v>
      </c>
      <c r="F151" s="4">
        <v>2</v>
      </c>
      <c r="G151" s="4">
        <v>2.5</v>
      </c>
      <c r="H151" s="4">
        <v>4.0362589252642911E-2</v>
      </c>
      <c r="I151" s="4" t="s">
        <v>29</v>
      </c>
      <c r="J151" s="4">
        <v>17.486958799125635</v>
      </c>
      <c r="K151" s="4" t="s">
        <v>29</v>
      </c>
      <c r="L151" s="10"/>
      <c r="M151" s="4" t="s">
        <v>23</v>
      </c>
      <c r="N151" s="10"/>
    </row>
    <row r="152" spans="2:14" x14ac:dyDescent="0.3">
      <c r="B152" s="4">
        <v>-24.892174457634056</v>
      </c>
      <c r="C152" s="4">
        <v>55</v>
      </c>
      <c r="D152" s="4">
        <v>55</v>
      </c>
      <c r="E152" s="4">
        <v>48.5</v>
      </c>
      <c r="F152" s="4">
        <v>3</v>
      </c>
      <c r="G152" s="4">
        <v>2.5</v>
      </c>
      <c r="H152" s="4">
        <v>2.5908392835095273E-2</v>
      </c>
      <c r="I152" s="4" t="s">
        <v>29</v>
      </c>
      <c r="J152" s="4">
        <v>25.846871801565094</v>
      </c>
      <c r="K152" s="4" t="s">
        <v>29</v>
      </c>
      <c r="L152" s="10"/>
      <c r="M152" s="4" t="s">
        <v>24</v>
      </c>
      <c r="N152" s="10"/>
    </row>
    <row r="169" spans="16:28" x14ac:dyDescent="0.3">
      <c r="P169" s="5" t="s">
        <v>20</v>
      </c>
      <c r="Q169" s="5" t="s">
        <v>6</v>
      </c>
      <c r="R169" s="5" t="s">
        <v>7</v>
      </c>
      <c r="S169" s="5" t="s">
        <v>0</v>
      </c>
      <c r="T169" s="5" t="s">
        <v>13</v>
      </c>
      <c r="U169" s="5" t="s">
        <v>14</v>
      </c>
      <c r="V169" s="5"/>
      <c r="W169" s="5" t="s">
        <v>16</v>
      </c>
      <c r="X169" s="5" t="s">
        <v>12</v>
      </c>
      <c r="Y169" s="5" t="s">
        <v>21</v>
      </c>
      <c r="Z169" s="5"/>
      <c r="AA169" s="5"/>
      <c r="AB169" s="5"/>
    </row>
    <row r="170" spans="16:28" x14ac:dyDescent="0.3">
      <c r="P170" s="3">
        <v>-7.371920261972984</v>
      </c>
      <c r="Q170" s="3">
        <v>55</v>
      </c>
      <c r="R170" s="3">
        <v>55</v>
      </c>
      <c r="S170" s="3">
        <f>Q170-$A$9</f>
        <v>48.5</v>
      </c>
      <c r="T170" s="3">
        <v>3</v>
      </c>
      <c r="U170" s="3">
        <v>1.6</v>
      </c>
      <c r="V170" s="3">
        <v>6.757713094505681E-2</v>
      </c>
      <c r="W170" s="3" t="s">
        <v>29</v>
      </c>
      <c r="X170" s="3">
        <v>10.865149789859837</v>
      </c>
      <c r="Y170" s="3" t="s">
        <v>29</v>
      </c>
      <c r="Z170" s="10" t="s">
        <v>17</v>
      </c>
      <c r="AA170" s="3" t="s">
        <v>22</v>
      </c>
      <c r="AB170" s="10" t="s">
        <v>25</v>
      </c>
    </row>
    <row r="171" spans="16:28" ht="14.4" customHeight="1" x14ac:dyDescent="0.3">
      <c r="P171" s="3">
        <v>10.570028844317097</v>
      </c>
      <c r="Q171" s="3">
        <v>55</v>
      </c>
      <c r="R171" s="3">
        <v>55</v>
      </c>
      <c r="S171" s="3">
        <f t="shared" ref="S171:S205" si="17">Q171-$A$9</f>
        <v>48.5</v>
      </c>
      <c r="T171" s="3">
        <v>3</v>
      </c>
      <c r="U171" s="3">
        <v>1.6</v>
      </c>
      <c r="V171" s="3">
        <v>6.757713094505681E-2</v>
      </c>
      <c r="W171" s="3" t="s">
        <v>29</v>
      </c>
      <c r="X171" s="3">
        <v>10.865149789859837</v>
      </c>
      <c r="Y171" s="3" t="s">
        <v>29</v>
      </c>
      <c r="Z171" s="10"/>
      <c r="AA171" s="3" t="s">
        <v>23</v>
      </c>
      <c r="AB171" s="10"/>
    </row>
    <row r="172" spans="16:28" x14ac:dyDescent="0.3">
      <c r="P172" s="3">
        <v>-12.990974662300452</v>
      </c>
      <c r="Q172" s="3">
        <v>55</v>
      </c>
      <c r="R172" s="3">
        <v>55</v>
      </c>
      <c r="S172" s="3">
        <f t="shared" si="17"/>
        <v>48.5</v>
      </c>
      <c r="T172" s="3">
        <v>4</v>
      </c>
      <c r="U172" s="3">
        <v>1.6</v>
      </c>
      <c r="V172" s="3">
        <v>4.9932848208792617E-2</v>
      </c>
      <c r="W172" s="3" t="s">
        <v>29</v>
      </c>
      <c r="X172" s="3">
        <v>14.401064035881376</v>
      </c>
      <c r="Y172" s="3" t="s">
        <v>29</v>
      </c>
      <c r="Z172" s="10"/>
      <c r="AA172" s="3" t="s">
        <v>24</v>
      </c>
      <c r="AB172" s="10"/>
    </row>
    <row r="173" spans="16:28" x14ac:dyDescent="0.3">
      <c r="P173" s="3">
        <v>-18.181445661072452</v>
      </c>
      <c r="Q173" s="3">
        <v>55</v>
      </c>
      <c r="R173" s="3">
        <v>55</v>
      </c>
      <c r="S173" s="3">
        <f t="shared" si="17"/>
        <v>48.5</v>
      </c>
      <c r="T173" s="3">
        <v>6</v>
      </c>
      <c r="U173" s="3">
        <v>1.6</v>
      </c>
      <c r="V173" s="3">
        <v>3.2288565472528404E-2</v>
      </c>
      <c r="W173" s="3" t="s">
        <v>29</v>
      </c>
      <c r="X173" s="3">
        <v>21.344189002026855</v>
      </c>
      <c r="Y173" s="3" t="s">
        <v>29</v>
      </c>
      <c r="Z173" s="10" t="s">
        <v>18</v>
      </c>
      <c r="AA173" s="3" t="s">
        <v>22</v>
      </c>
      <c r="AB173" s="10"/>
    </row>
    <row r="174" spans="16:28" x14ac:dyDescent="0.3">
      <c r="P174" s="3">
        <v>6.4900177104652759</v>
      </c>
      <c r="Q174" s="3">
        <v>55</v>
      </c>
      <c r="R174" s="3">
        <v>55</v>
      </c>
      <c r="S174" s="3">
        <f t="shared" si="17"/>
        <v>48.5</v>
      </c>
      <c r="T174" s="3">
        <v>2</v>
      </c>
      <c r="U174" s="3">
        <v>1.6</v>
      </c>
      <c r="V174" s="3">
        <v>0.10286569641758524</v>
      </c>
      <c r="W174" s="3" t="s">
        <v>29</v>
      </c>
      <c r="X174" s="3">
        <v>7.2863343685390918</v>
      </c>
      <c r="Y174" s="3" t="s">
        <v>29</v>
      </c>
      <c r="Z174" s="10"/>
      <c r="AA174" s="3" t="s">
        <v>23</v>
      </c>
      <c r="AB174" s="10"/>
    </row>
    <row r="175" spans="16:28" x14ac:dyDescent="0.3">
      <c r="P175" s="3">
        <v>-18.164622144903806</v>
      </c>
      <c r="Q175" s="3">
        <v>55</v>
      </c>
      <c r="R175" s="3">
        <v>55</v>
      </c>
      <c r="S175" s="3">
        <f t="shared" si="17"/>
        <v>48.5</v>
      </c>
      <c r="T175" s="3">
        <v>6</v>
      </c>
      <c r="U175" s="3">
        <v>1.6</v>
      </c>
      <c r="V175" s="3">
        <v>3.2288565472528404E-2</v>
      </c>
      <c r="W175" s="3" t="s">
        <v>29</v>
      </c>
      <c r="X175" s="3">
        <v>21.344189002026855</v>
      </c>
      <c r="Y175" s="3" t="s">
        <v>29</v>
      </c>
      <c r="Z175" s="10"/>
      <c r="AA175" s="3" t="s">
        <v>24</v>
      </c>
      <c r="AB175" s="10"/>
    </row>
    <row r="176" spans="16:28" x14ac:dyDescent="0.3">
      <c r="P176" s="3">
        <v>17.433609769409198</v>
      </c>
      <c r="Q176" s="3">
        <v>55</v>
      </c>
      <c r="R176" s="3">
        <v>55</v>
      </c>
      <c r="S176" s="3">
        <f t="shared" si="17"/>
        <v>48.5</v>
      </c>
      <c r="T176" s="3">
        <v>5</v>
      </c>
      <c r="U176" s="3">
        <v>1.6</v>
      </c>
      <c r="V176" s="3">
        <v>3.9346278567034085E-2</v>
      </c>
      <c r="W176" s="3" t="s">
        <v>29</v>
      </c>
      <c r="X176" s="3">
        <v>17.894077106603717</v>
      </c>
      <c r="Y176" s="3" t="s">
        <v>29</v>
      </c>
      <c r="Z176" s="10" t="s">
        <v>19</v>
      </c>
      <c r="AA176" s="3" t="s">
        <v>22</v>
      </c>
      <c r="AB176" s="10"/>
    </row>
    <row r="177" spans="16:28" x14ac:dyDescent="0.3">
      <c r="P177" s="3">
        <v>6.4200175194433076</v>
      </c>
      <c r="Q177" s="3">
        <v>55</v>
      </c>
      <c r="R177" s="3">
        <v>55</v>
      </c>
      <c r="S177" s="3">
        <f t="shared" si="17"/>
        <v>48.5</v>
      </c>
      <c r="T177" s="3">
        <v>2</v>
      </c>
      <c r="U177" s="3">
        <v>1.6</v>
      </c>
      <c r="V177" s="3">
        <v>0.10286569641758524</v>
      </c>
      <c r="W177" s="3" t="s">
        <v>29</v>
      </c>
      <c r="X177" s="3">
        <v>7.2863343685390918</v>
      </c>
      <c r="Y177" s="3" t="s">
        <v>29</v>
      </c>
      <c r="Z177" s="10"/>
      <c r="AA177" s="3" t="s">
        <v>23</v>
      </c>
      <c r="AB177" s="10"/>
    </row>
    <row r="178" spans="16:28" x14ac:dyDescent="0.3">
      <c r="P178" s="3">
        <v>-11.290410970118707</v>
      </c>
      <c r="Q178" s="3">
        <v>55</v>
      </c>
      <c r="R178" s="3">
        <v>55</v>
      </c>
      <c r="S178" s="3">
        <f t="shared" si="17"/>
        <v>48.5</v>
      </c>
      <c r="T178" s="3">
        <v>4</v>
      </c>
      <c r="U178" s="3">
        <v>1.6</v>
      </c>
      <c r="V178" s="3">
        <v>4.9932848208792617E-2</v>
      </c>
      <c r="W178" s="3" t="s">
        <v>29</v>
      </c>
      <c r="X178" s="3">
        <v>14.401064035881376</v>
      </c>
      <c r="Y178" s="3" t="s">
        <v>29</v>
      </c>
      <c r="Z178" s="10"/>
      <c r="AA178" s="3" t="s">
        <v>24</v>
      </c>
      <c r="AB178" s="10"/>
    </row>
    <row r="179" spans="16:28" x14ac:dyDescent="0.3">
      <c r="P179" s="3">
        <v>-12.649920261972984</v>
      </c>
      <c r="Q179" s="3">
        <v>55</v>
      </c>
      <c r="R179" s="3">
        <v>55</v>
      </c>
      <c r="S179" s="3">
        <f t="shared" si="17"/>
        <v>48.5</v>
      </c>
      <c r="T179" s="3">
        <v>3</v>
      </c>
      <c r="U179" s="3">
        <v>2</v>
      </c>
      <c r="V179" s="3">
        <v>4.2169363804836366E-2</v>
      </c>
      <c r="W179" s="3" t="s">
        <v>29</v>
      </c>
      <c r="X179" s="3">
        <v>16.807119046693327</v>
      </c>
      <c r="Y179" s="3" t="s">
        <v>29</v>
      </c>
      <c r="Z179" s="10" t="s">
        <v>17</v>
      </c>
      <c r="AA179" s="3" t="s">
        <v>22</v>
      </c>
      <c r="AB179" s="10" t="s">
        <v>26</v>
      </c>
    </row>
    <row r="180" spans="16:28" ht="14.4" customHeight="1" x14ac:dyDescent="0.3">
      <c r="P180" s="3">
        <v>10.570028844317097</v>
      </c>
      <c r="Q180" s="3">
        <v>55</v>
      </c>
      <c r="R180" s="3">
        <v>55</v>
      </c>
      <c r="S180" s="3">
        <f t="shared" si="17"/>
        <v>48.5</v>
      </c>
      <c r="T180" s="3">
        <v>2</v>
      </c>
      <c r="U180" s="3">
        <v>2</v>
      </c>
      <c r="V180" s="3">
        <v>6.4754045707254557E-2</v>
      </c>
      <c r="W180" s="3" t="s">
        <v>29</v>
      </c>
      <c r="X180" s="3">
        <v>11.309485228636699</v>
      </c>
      <c r="Y180" s="3" t="s">
        <v>29</v>
      </c>
      <c r="Z180" s="10"/>
      <c r="AA180" s="3" t="s">
        <v>23</v>
      </c>
      <c r="AB180" s="10"/>
    </row>
    <row r="181" spans="16:28" x14ac:dyDescent="0.3">
      <c r="P181" s="3">
        <v>-18.268974662300451</v>
      </c>
      <c r="Q181" s="3">
        <v>55</v>
      </c>
      <c r="R181" s="3">
        <v>55</v>
      </c>
      <c r="S181" s="3">
        <f t="shared" si="17"/>
        <v>48.5</v>
      </c>
      <c r="T181" s="3">
        <v>4</v>
      </c>
      <c r="U181" s="3">
        <v>2</v>
      </c>
      <c r="V181" s="3">
        <v>3.087702285362728E-2</v>
      </c>
      <c r="W181" s="3" t="s">
        <v>29</v>
      </c>
      <c r="X181" s="3">
        <v>22.200013667242132</v>
      </c>
      <c r="Y181" s="3" t="s">
        <v>29</v>
      </c>
      <c r="Z181" s="10"/>
      <c r="AA181" s="3" t="s">
        <v>24</v>
      </c>
      <c r="AB181" s="10"/>
    </row>
    <row r="182" spans="16:28" x14ac:dyDescent="0.3">
      <c r="P182" s="3">
        <v>-28.747445661072451</v>
      </c>
      <c r="Q182" s="3">
        <v>55</v>
      </c>
      <c r="R182" s="3">
        <v>55</v>
      </c>
      <c r="S182" s="3">
        <f t="shared" si="17"/>
        <v>48.5</v>
      </c>
      <c r="T182" s="3">
        <v>6</v>
      </c>
      <c r="U182" s="3">
        <v>2</v>
      </c>
      <c r="V182" s="3">
        <v>1.9584681902418185E-2</v>
      </c>
      <c r="W182" s="3" t="s">
        <v>29</v>
      </c>
      <c r="X182" s="3">
        <v>32.671585315816287</v>
      </c>
      <c r="Y182" s="3" t="s">
        <v>29</v>
      </c>
      <c r="Z182" s="10" t="s">
        <v>18</v>
      </c>
      <c r="AA182" s="3" t="s">
        <v>22</v>
      </c>
      <c r="AB182" s="10"/>
    </row>
    <row r="183" spans="16:28" x14ac:dyDescent="0.3">
      <c r="P183" s="3">
        <v>3.6394873311502258</v>
      </c>
      <c r="Q183" s="3">
        <v>55</v>
      </c>
      <c r="R183" s="3">
        <v>55</v>
      </c>
      <c r="S183" s="3">
        <f t="shared" si="17"/>
        <v>48.5</v>
      </c>
      <c r="T183" s="3">
        <v>2</v>
      </c>
      <c r="U183" s="3">
        <v>2</v>
      </c>
      <c r="V183" s="3">
        <v>6.4754045707254557E-2</v>
      </c>
      <c r="W183" s="3" t="s">
        <v>29</v>
      </c>
      <c r="X183" s="3">
        <v>11.309485228636699</v>
      </c>
      <c r="Y183" s="3" t="s">
        <v>29</v>
      </c>
      <c r="Z183" s="10"/>
      <c r="AA183" s="3" t="s">
        <v>23</v>
      </c>
      <c r="AB183" s="10"/>
    </row>
    <row r="184" spans="16:28" x14ac:dyDescent="0.3">
      <c r="P184" s="3">
        <v>-28.730622144903805</v>
      </c>
      <c r="Q184" s="3">
        <v>55</v>
      </c>
      <c r="R184" s="3">
        <v>55</v>
      </c>
      <c r="S184" s="3">
        <f t="shared" si="17"/>
        <v>48.5</v>
      </c>
      <c r="T184" s="3">
        <v>6</v>
      </c>
      <c r="U184" s="3">
        <v>2</v>
      </c>
      <c r="V184" s="3">
        <v>1.9584681902418185E-2</v>
      </c>
      <c r="W184" s="3" t="s">
        <v>29</v>
      </c>
      <c r="X184" s="3">
        <v>32.671585315816287</v>
      </c>
      <c r="Y184" s="3" t="s">
        <v>29</v>
      </c>
      <c r="Z184" s="10"/>
      <c r="AA184" s="3" t="s">
        <v>24</v>
      </c>
      <c r="AB184" s="10"/>
    </row>
    <row r="185" spans="16:28" x14ac:dyDescent="0.3">
      <c r="P185" s="3">
        <v>26.951609769409195</v>
      </c>
      <c r="Q185" s="3">
        <v>55</v>
      </c>
      <c r="R185" s="3">
        <v>55</v>
      </c>
      <c r="S185" s="3">
        <f t="shared" si="17"/>
        <v>48.5</v>
      </c>
      <c r="T185" s="3">
        <v>5</v>
      </c>
      <c r="U185" s="3">
        <v>2</v>
      </c>
      <c r="V185" s="3">
        <v>2.4101618282901822E-2</v>
      </c>
      <c r="W185" s="3" t="s">
        <v>29</v>
      </c>
      <c r="X185" s="3">
        <v>27.488169090283122</v>
      </c>
      <c r="Y185" s="3" t="s">
        <v>29</v>
      </c>
      <c r="Z185" s="10" t="s">
        <v>19</v>
      </c>
      <c r="AA185" s="3" t="s">
        <v>22</v>
      </c>
      <c r="AB185" s="10"/>
    </row>
    <row r="186" spans="16:28" x14ac:dyDescent="0.3">
      <c r="P186" s="3">
        <v>6.4200175194433076</v>
      </c>
      <c r="Q186" s="3">
        <v>55</v>
      </c>
      <c r="R186" s="3">
        <v>55</v>
      </c>
      <c r="S186" s="3">
        <f t="shared" si="17"/>
        <v>48.5</v>
      </c>
      <c r="T186" s="3">
        <v>2</v>
      </c>
      <c r="U186" s="3">
        <v>2</v>
      </c>
      <c r="V186" s="3">
        <v>6.4754045707254557E-2</v>
      </c>
      <c r="W186" s="3" t="s">
        <v>29</v>
      </c>
      <c r="X186" s="3">
        <v>11.309485228636699</v>
      </c>
      <c r="Y186" s="3" t="s">
        <v>29</v>
      </c>
      <c r="Z186" s="10"/>
      <c r="AA186" s="3" t="s">
        <v>23</v>
      </c>
      <c r="AB186" s="10"/>
    </row>
    <row r="187" spans="16:28" x14ac:dyDescent="0.3">
      <c r="P187" s="3">
        <v>-20.808410970118707</v>
      </c>
      <c r="Q187" s="3">
        <v>55</v>
      </c>
      <c r="R187" s="3">
        <v>55</v>
      </c>
      <c r="S187" s="3">
        <f t="shared" si="17"/>
        <v>48.5</v>
      </c>
      <c r="T187" s="3">
        <v>4</v>
      </c>
      <c r="U187" s="3">
        <v>2</v>
      </c>
      <c r="V187" s="3">
        <v>3.087702285362728E-2</v>
      </c>
      <c r="W187" s="3" t="s">
        <v>29</v>
      </c>
      <c r="X187" s="3">
        <v>22.200013667242132</v>
      </c>
      <c r="Y187" s="3" t="s">
        <v>29</v>
      </c>
      <c r="Z187" s="10"/>
      <c r="AA187" s="3" t="s">
        <v>24</v>
      </c>
      <c r="AB187" s="10"/>
    </row>
    <row r="188" spans="16:28" x14ac:dyDescent="0.3">
      <c r="P188" s="3">
        <v>-15.851920261972985</v>
      </c>
      <c r="Q188" s="3">
        <v>55</v>
      </c>
      <c r="R188" s="3">
        <v>55</v>
      </c>
      <c r="S188" s="3">
        <f t="shared" si="17"/>
        <v>48.5</v>
      </c>
      <c r="T188" s="3">
        <v>2</v>
      </c>
      <c r="U188" s="3">
        <v>2.5</v>
      </c>
      <c r="V188" s="3">
        <v>4.0362589252642911E-2</v>
      </c>
      <c r="W188" s="3" t="s">
        <v>29</v>
      </c>
      <c r="X188" s="3">
        <v>17.486958799125635</v>
      </c>
      <c r="Y188" s="3" t="s">
        <v>29</v>
      </c>
      <c r="Z188" s="10" t="s">
        <v>17</v>
      </c>
      <c r="AA188" s="3" t="s">
        <v>22</v>
      </c>
      <c r="AB188" s="10" t="s">
        <v>27</v>
      </c>
    </row>
    <row r="189" spans="16:28" x14ac:dyDescent="0.3">
      <c r="P189" s="3">
        <v>10.570028844317097</v>
      </c>
      <c r="Q189" s="3">
        <v>55</v>
      </c>
      <c r="R189" s="3">
        <v>55</v>
      </c>
      <c r="S189" s="3">
        <f t="shared" si="17"/>
        <v>48.5</v>
      </c>
      <c r="T189" s="3">
        <v>2</v>
      </c>
      <c r="U189" s="3">
        <v>2.5</v>
      </c>
      <c r="V189" s="3">
        <v>4.0362589252642911E-2</v>
      </c>
      <c r="W189" s="3" t="s">
        <v>29</v>
      </c>
      <c r="X189" s="3">
        <v>17.486958799125635</v>
      </c>
      <c r="Y189" s="3" t="s">
        <v>29</v>
      </c>
      <c r="Z189" s="10"/>
      <c r="AA189" s="3" t="s">
        <v>23</v>
      </c>
      <c r="AB189" s="10"/>
    </row>
    <row r="190" spans="16:28" x14ac:dyDescent="0.3">
      <c r="P190" s="3">
        <v>-21.470974662300453</v>
      </c>
      <c r="Q190" s="3">
        <v>55</v>
      </c>
      <c r="R190" s="3">
        <v>55</v>
      </c>
      <c r="S190" s="3">
        <f t="shared" si="17"/>
        <v>48.5</v>
      </c>
      <c r="T190" s="3">
        <v>3</v>
      </c>
      <c r="U190" s="3">
        <v>2.5</v>
      </c>
      <c r="V190" s="3">
        <v>2.5908392835095273E-2</v>
      </c>
      <c r="W190" s="3" t="s">
        <v>29</v>
      </c>
      <c r="X190" s="3">
        <v>25.846871801565094</v>
      </c>
      <c r="Y190" s="3" t="s">
        <v>29</v>
      </c>
      <c r="Z190" s="10"/>
      <c r="AA190" s="3" t="s">
        <v>24</v>
      </c>
      <c r="AB190" s="10"/>
    </row>
    <row r="191" spans="16:28" x14ac:dyDescent="0.3">
      <c r="P191" s="3">
        <v>-35.140445661072455</v>
      </c>
      <c r="Q191" s="3">
        <v>55</v>
      </c>
      <c r="R191" s="3">
        <v>55</v>
      </c>
      <c r="S191" s="3">
        <f t="shared" si="17"/>
        <v>48.5</v>
      </c>
      <c r="T191" s="3">
        <v>5</v>
      </c>
      <c r="U191" s="3">
        <v>2.5</v>
      </c>
      <c r="V191" s="3">
        <v>1.4345035701057166E-2</v>
      </c>
      <c r="W191" s="3" t="s">
        <v>29</v>
      </c>
      <c r="X191" s="3">
        <v>41.79956501219732</v>
      </c>
      <c r="Y191" s="3" t="s">
        <v>29</v>
      </c>
      <c r="Z191" s="10" t="s">
        <v>18</v>
      </c>
      <c r="AA191" s="3" t="s">
        <v>22</v>
      </c>
      <c r="AB191" s="10"/>
    </row>
    <row r="192" spans="16:28" x14ac:dyDescent="0.3">
      <c r="P192" s="3">
        <v>3.6394873311502258</v>
      </c>
      <c r="Q192" s="3">
        <v>55</v>
      </c>
      <c r="R192" s="3">
        <v>55</v>
      </c>
      <c r="S192" s="3">
        <f t="shared" si="17"/>
        <v>48.5</v>
      </c>
      <c r="T192" s="3">
        <v>2</v>
      </c>
      <c r="U192" s="3">
        <v>2.5</v>
      </c>
      <c r="V192" s="3">
        <v>4.0362589252642911E-2</v>
      </c>
      <c r="W192" s="3" t="s">
        <v>29</v>
      </c>
      <c r="X192" s="3">
        <v>17.486958799125635</v>
      </c>
      <c r="Y192" s="3" t="s">
        <v>29</v>
      </c>
      <c r="Z192" s="10"/>
      <c r="AA192" s="3" t="s">
        <v>23</v>
      </c>
      <c r="AB192" s="10"/>
    </row>
    <row r="193" spans="16:28" x14ac:dyDescent="0.3">
      <c r="P193" s="3">
        <v>-35.123622144903806</v>
      </c>
      <c r="Q193" s="3">
        <v>55</v>
      </c>
      <c r="R193" s="3">
        <v>55</v>
      </c>
      <c r="S193" s="3">
        <f t="shared" si="17"/>
        <v>48.5</v>
      </c>
      <c r="T193" s="3">
        <v>5</v>
      </c>
      <c r="U193" s="3">
        <v>2.5</v>
      </c>
      <c r="V193" s="3">
        <v>1.4345035701057166E-2</v>
      </c>
      <c r="W193" s="3" t="s">
        <v>29</v>
      </c>
      <c r="X193" s="3">
        <v>41.79956501219732</v>
      </c>
      <c r="Y193" s="3" t="s">
        <v>29</v>
      </c>
      <c r="Z193" s="10"/>
      <c r="AA193" s="3" t="s">
        <v>24</v>
      </c>
      <c r="AB193" s="10"/>
    </row>
    <row r="194" spans="16:28" x14ac:dyDescent="0.3">
      <c r="P194" s="3">
        <v>32.698609769409195</v>
      </c>
      <c r="Q194" s="3">
        <v>55</v>
      </c>
      <c r="R194" s="3">
        <v>55</v>
      </c>
      <c r="S194" s="3">
        <f t="shared" si="17"/>
        <v>48.5</v>
      </c>
      <c r="T194" s="3">
        <v>4</v>
      </c>
      <c r="U194" s="3">
        <v>2.5</v>
      </c>
      <c r="V194" s="3">
        <v>1.8681294626321458E-2</v>
      </c>
      <c r="W194" s="3" t="s">
        <v>29</v>
      </c>
      <c r="X194" s="3">
        <v>33.951073872588992</v>
      </c>
      <c r="Y194" s="3" t="s">
        <v>29</v>
      </c>
      <c r="Z194" s="10" t="s">
        <v>19</v>
      </c>
      <c r="AA194" s="3" t="s">
        <v>22</v>
      </c>
      <c r="AB194" s="10"/>
    </row>
    <row r="195" spans="16:28" x14ac:dyDescent="0.3">
      <c r="P195" s="3">
        <v>6.4200175194433076</v>
      </c>
      <c r="Q195" s="3">
        <v>55</v>
      </c>
      <c r="R195" s="3">
        <v>55</v>
      </c>
      <c r="S195" s="3">
        <f t="shared" si="17"/>
        <v>48.5</v>
      </c>
      <c r="T195" s="3">
        <v>2</v>
      </c>
      <c r="U195" s="3">
        <v>2.5</v>
      </c>
      <c r="V195" s="3">
        <v>4.0362589252642911E-2</v>
      </c>
      <c r="W195" s="3" t="s">
        <v>29</v>
      </c>
      <c r="X195" s="3">
        <v>17.486958799125635</v>
      </c>
      <c r="Y195" s="3" t="s">
        <v>29</v>
      </c>
      <c r="Z195" s="10"/>
      <c r="AA195" s="3" t="s">
        <v>23</v>
      </c>
      <c r="AB195" s="10"/>
    </row>
    <row r="196" spans="16:28" x14ac:dyDescent="0.3">
      <c r="P196" s="3">
        <v>-26.555410970118707</v>
      </c>
      <c r="Q196" s="3">
        <v>55</v>
      </c>
      <c r="R196" s="3">
        <v>55</v>
      </c>
      <c r="S196" s="3">
        <f t="shared" si="17"/>
        <v>48.5</v>
      </c>
      <c r="T196" s="3">
        <v>4</v>
      </c>
      <c r="U196" s="3">
        <v>2.5</v>
      </c>
      <c r="V196" s="3">
        <v>1.8681294626321458E-2</v>
      </c>
      <c r="W196" s="3" t="s">
        <v>29</v>
      </c>
      <c r="X196" s="3">
        <v>33.951073872588992</v>
      </c>
      <c r="Y196" s="3" t="s">
        <v>29</v>
      </c>
      <c r="Z196" s="10"/>
      <c r="AA196" s="3" t="s">
        <v>24</v>
      </c>
      <c r="AB196" s="10"/>
    </row>
    <row r="197" spans="16:28" x14ac:dyDescent="0.3">
      <c r="P197" s="3">
        <v>-17.031920261972985</v>
      </c>
      <c r="Q197" s="3">
        <v>55</v>
      </c>
      <c r="R197" s="3">
        <v>55</v>
      </c>
      <c r="S197" s="3">
        <f t="shared" si="17"/>
        <v>48.5</v>
      </c>
      <c r="T197" s="3">
        <v>2</v>
      </c>
      <c r="U197" s="3">
        <v>2.5</v>
      </c>
      <c r="V197" s="3">
        <v>4.0362589252642911E-2</v>
      </c>
      <c r="W197" s="3" t="s">
        <v>29</v>
      </c>
      <c r="X197" s="3">
        <v>17.486958799125635</v>
      </c>
      <c r="Y197" s="3" t="s">
        <v>29</v>
      </c>
      <c r="Z197" s="10" t="s">
        <v>17</v>
      </c>
      <c r="AA197" s="3" t="s">
        <v>22</v>
      </c>
      <c r="AB197" s="10" t="s">
        <v>28</v>
      </c>
    </row>
    <row r="198" spans="16:28" x14ac:dyDescent="0.3">
      <c r="P198" s="3">
        <v>10.570028844317097</v>
      </c>
      <c r="Q198" s="3">
        <v>55</v>
      </c>
      <c r="R198" s="3">
        <v>55</v>
      </c>
      <c r="S198" s="3">
        <f t="shared" si="17"/>
        <v>48.5</v>
      </c>
      <c r="T198" s="3">
        <v>2</v>
      </c>
      <c r="U198" s="3">
        <v>2.5</v>
      </c>
      <c r="V198" s="3">
        <v>4.0362589252642911E-2</v>
      </c>
      <c r="W198" s="3" t="s">
        <v>29</v>
      </c>
      <c r="X198" s="3">
        <v>17.486958799125635</v>
      </c>
      <c r="Y198" s="3" t="s">
        <v>29</v>
      </c>
      <c r="Z198" s="10"/>
      <c r="AA198" s="3" t="s">
        <v>23</v>
      </c>
      <c r="AB198" s="10"/>
    </row>
    <row r="199" spans="16:28" x14ac:dyDescent="0.3">
      <c r="P199" s="3">
        <v>-22.650974662300452</v>
      </c>
      <c r="Q199" s="3">
        <v>55</v>
      </c>
      <c r="R199" s="3">
        <v>55</v>
      </c>
      <c r="S199" s="3">
        <f t="shared" si="17"/>
        <v>48.5</v>
      </c>
      <c r="T199" s="3">
        <v>3</v>
      </c>
      <c r="U199" s="3">
        <v>2.5</v>
      </c>
      <c r="V199" s="3">
        <v>2.5908392835095273E-2</v>
      </c>
      <c r="W199" s="3" t="s">
        <v>29</v>
      </c>
      <c r="X199" s="3">
        <v>25.846871801565094</v>
      </c>
      <c r="Y199" s="3" t="s">
        <v>29</v>
      </c>
      <c r="Z199" s="10"/>
      <c r="AA199" s="3" t="s">
        <v>24</v>
      </c>
      <c r="AB199" s="10"/>
    </row>
    <row r="200" spans="16:28" x14ac:dyDescent="0.3">
      <c r="P200" s="3">
        <v>-37.502445661072457</v>
      </c>
      <c r="Q200" s="3">
        <v>55</v>
      </c>
      <c r="R200" s="3">
        <v>55</v>
      </c>
      <c r="S200" s="3">
        <f t="shared" si="17"/>
        <v>48.5</v>
      </c>
      <c r="T200" s="3">
        <v>5</v>
      </c>
      <c r="U200" s="3">
        <v>2.5</v>
      </c>
      <c r="V200" s="3">
        <v>1.4345035701057166E-2</v>
      </c>
      <c r="W200" s="3" t="s">
        <v>29</v>
      </c>
      <c r="X200" s="3">
        <v>41.79956501219732</v>
      </c>
      <c r="Y200" s="3" t="s">
        <v>29</v>
      </c>
      <c r="Z200" s="10" t="s">
        <v>18</v>
      </c>
      <c r="AA200" s="3" t="s">
        <v>22</v>
      </c>
      <c r="AB200" s="10"/>
    </row>
    <row r="201" spans="16:28" x14ac:dyDescent="0.3">
      <c r="P201" s="3">
        <v>6.4900177104652759</v>
      </c>
      <c r="Q201" s="3">
        <v>55</v>
      </c>
      <c r="R201" s="3">
        <v>55</v>
      </c>
      <c r="S201" s="3">
        <f t="shared" si="17"/>
        <v>48.5</v>
      </c>
      <c r="T201" s="3">
        <v>2</v>
      </c>
      <c r="U201" s="3">
        <v>2.5</v>
      </c>
      <c r="V201" s="3">
        <v>4.0362589252642911E-2</v>
      </c>
      <c r="W201" s="3" t="s">
        <v>29</v>
      </c>
      <c r="X201" s="3">
        <v>17.486958799125635</v>
      </c>
      <c r="Y201" s="3" t="s">
        <v>29</v>
      </c>
      <c r="Z201" s="10"/>
      <c r="AA201" s="3" t="s">
        <v>23</v>
      </c>
      <c r="AB201" s="10"/>
    </row>
    <row r="202" spans="16:28" x14ac:dyDescent="0.3">
      <c r="P202" s="3">
        <v>-37.485622144903807</v>
      </c>
      <c r="Q202" s="3">
        <v>55</v>
      </c>
      <c r="R202" s="3">
        <v>55</v>
      </c>
      <c r="S202" s="3">
        <f t="shared" si="17"/>
        <v>48.5</v>
      </c>
      <c r="T202" s="3">
        <v>5</v>
      </c>
      <c r="U202" s="3">
        <v>2.5</v>
      </c>
      <c r="V202" s="3">
        <v>1.4345035701057166E-2</v>
      </c>
      <c r="W202" s="3" t="s">
        <v>29</v>
      </c>
      <c r="X202" s="3">
        <v>41.79956501219732</v>
      </c>
      <c r="Y202" s="3" t="s">
        <v>29</v>
      </c>
      <c r="Z202" s="10"/>
      <c r="AA202" s="3" t="s">
        <v>24</v>
      </c>
      <c r="AB202" s="10"/>
    </row>
    <row r="203" spans="16:28" x14ac:dyDescent="0.3">
      <c r="P203" s="3">
        <v>34.823609769409195</v>
      </c>
      <c r="Q203" s="3">
        <v>55</v>
      </c>
      <c r="R203" s="3">
        <v>55</v>
      </c>
      <c r="S203" s="3">
        <f t="shared" si="17"/>
        <v>48.5</v>
      </c>
      <c r="T203" s="3">
        <v>5</v>
      </c>
      <c r="U203" s="3">
        <v>2.5</v>
      </c>
      <c r="V203" s="3">
        <v>1.4345035701057166E-2</v>
      </c>
      <c r="W203" s="3" t="s">
        <v>29</v>
      </c>
      <c r="X203" s="3">
        <v>41.79956501219732</v>
      </c>
      <c r="Y203" s="3" t="s">
        <v>29</v>
      </c>
      <c r="Z203" s="10" t="s">
        <v>19</v>
      </c>
      <c r="AA203" s="3" t="s">
        <v>22</v>
      </c>
      <c r="AB203" s="10"/>
    </row>
    <row r="204" spans="16:28" x14ac:dyDescent="0.3">
      <c r="P204" s="3">
        <v>6.4200175194433076</v>
      </c>
      <c r="Q204" s="3">
        <v>55</v>
      </c>
      <c r="R204" s="3">
        <v>55</v>
      </c>
      <c r="S204" s="3">
        <f t="shared" si="17"/>
        <v>48.5</v>
      </c>
      <c r="T204" s="3">
        <v>2</v>
      </c>
      <c r="U204" s="3">
        <v>2.5</v>
      </c>
      <c r="V204" s="3">
        <v>4.0362589252642911E-2</v>
      </c>
      <c r="W204" s="3" t="s">
        <v>29</v>
      </c>
      <c r="X204" s="3">
        <v>17.486958799125635</v>
      </c>
      <c r="Y204" s="3" t="s">
        <v>29</v>
      </c>
      <c r="Z204" s="10"/>
      <c r="AA204" s="3" t="s">
        <v>23</v>
      </c>
      <c r="AB204" s="10"/>
    </row>
    <row r="205" spans="16:28" x14ac:dyDescent="0.3">
      <c r="P205" s="3">
        <v>-28.680410970118707</v>
      </c>
      <c r="Q205" s="3">
        <v>55</v>
      </c>
      <c r="R205" s="3">
        <v>55</v>
      </c>
      <c r="S205" s="3">
        <f t="shared" si="17"/>
        <v>48.5</v>
      </c>
      <c r="T205" s="3">
        <v>4</v>
      </c>
      <c r="U205" s="3">
        <v>2.5</v>
      </c>
      <c r="V205" s="3">
        <v>1.8681294626321458E-2</v>
      </c>
      <c r="W205" s="3" t="s">
        <v>29</v>
      </c>
      <c r="X205" s="3">
        <v>33.951073872588992</v>
      </c>
      <c r="Y205" s="3" t="s">
        <v>29</v>
      </c>
      <c r="Z205" s="10"/>
      <c r="AA205" s="3" t="s">
        <v>24</v>
      </c>
      <c r="AB205" s="10"/>
    </row>
  </sheetData>
  <mergeCells count="83">
    <mergeCell ref="AB179:AB187"/>
    <mergeCell ref="AB188:AB196"/>
    <mergeCell ref="AB197:AB205"/>
    <mergeCell ref="Z170:Z172"/>
    <mergeCell ref="Z173:Z175"/>
    <mergeCell ref="Z176:Z178"/>
    <mergeCell ref="Z179:Z181"/>
    <mergeCell ref="Z182:Z184"/>
    <mergeCell ref="Z185:Z187"/>
    <mergeCell ref="Z188:Z190"/>
    <mergeCell ref="Z191:Z193"/>
    <mergeCell ref="Z194:Z196"/>
    <mergeCell ref="Z197:Z199"/>
    <mergeCell ref="Z200:Z202"/>
    <mergeCell ref="Z203:Z205"/>
    <mergeCell ref="Q3:Q11"/>
    <mergeCell ref="Q12:Q20"/>
    <mergeCell ref="Q21:Q29"/>
    <mergeCell ref="Q30:Q38"/>
    <mergeCell ref="AB170:AB178"/>
    <mergeCell ref="Q39:Q47"/>
    <mergeCell ref="Q48:Q56"/>
    <mergeCell ref="Q57:Q65"/>
    <mergeCell ref="Q66:Q74"/>
    <mergeCell ref="O30:O32"/>
    <mergeCell ref="O3:O5"/>
    <mergeCell ref="O6:O8"/>
    <mergeCell ref="O9:O11"/>
    <mergeCell ref="O12:O14"/>
    <mergeCell ref="O15:O17"/>
    <mergeCell ref="B1:D1"/>
    <mergeCell ref="O18:O20"/>
    <mergeCell ref="O21:O23"/>
    <mergeCell ref="O24:O26"/>
    <mergeCell ref="O27:O29"/>
    <mergeCell ref="O69:O71"/>
    <mergeCell ref="O72:O74"/>
    <mergeCell ref="O77:O79"/>
    <mergeCell ref="O80:O82"/>
    <mergeCell ref="O33:O35"/>
    <mergeCell ref="O36:O38"/>
    <mergeCell ref="O54:O56"/>
    <mergeCell ref="O57:O59"/>
    <mergeCell ref="O60:O62"/>
    <mergeCell ref="O63:O65"/>
    <mergeCell ref="O66:O68"/>
    <mergeCell ref="O39:O41"/>
    <mergeCell ref="O42:O44"/>
    <mergeCell ref="O45:O47"/>
    <mergeCell ref="O48:O50"/>
    <mergeCell ref="O51:O53"/>
    <mergeCell ref="L81:L83"/>
    <mergeCell ref="N81:N89"/>
    <mergeCell ref="L84:L86"/>
    <mergeCell ref="L87:L89"/>
    <mergeCell ref="L90:L92"/>
    <mergeCell ref="N90:N98"/>
    <mergeCell ref="L93:L95"/>
    <mergeCell ref="L96:L98"/>
    <mergeCell ref="L99:L101"/>
    <mergeCell ref="N99:N107"/>
    <mergeCell ref="L102:L104"/>
    <mergeCell ref="L105:L107"/>
    <mergeCell ref="L108:L110"/>
    <mergeCell ref="N108:N116"/>
    <mergeCell ref="L111:L113"/>
    <mergeCell ref="L114:L116"/>
    <mergeCell ref="L117:L119"/>
    <mergeCell ref="N117:N125"/>
    <mergeCell ref="L120:L122"/>
    <mergeCell ref="L123:L125"/>
    <mergeCell ref="L126:L128"/>
    <mergeCell ref="N126:N134"/>
    <mergeCell ref="L129:L131"/>
    <mergeCell ref="L132:L134"/>
    <mergeCell ref="L135:L137"/>
    <mergeCell ref="N135:N143"/>
    <mergeCell ref="L138:L140"/>
    <mergeCell ref="L141:L143"/>
    <mergeCell ref="L144:L146"/>
    <mergeCell ref="N144:N152"/>
    <mergeCell ref="L147:L149"/>
    <mergeCell ref="L150:L1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 Engineer</dc:creator>
  <cp:lastModifiedBy>lenovo</cp:lastModifiedBy>
  <dcterms:created xsi:type="dcterms:W3CDTF">2021-12-20T17:31:04Z</dcterms:created>
  <dcterms:modified xsi:type="dcterms:W3CDTF">2021-12-25T15:39:28Z</dcterms:modified>
</cp:coreProperties>
</file>