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Project\msc-adv-computing-technologies-project-2019-20-files-mbstuart\notebooks\"/>
    </mc:Choice>
  </mc:AlternateContent>
  <xr:revisionPtr revIDLastSave="0" documentId="8_{A709C4F7-4C91-451D-9171-48B3FEF56010}" xr6:coauthVersionLast="45" xr6:coauthVersionMax="45" xr10:uidLastSave="{00000000-0000-0000-0000-000000000000}"/>
  <bookViews>
    <workbookView xWindow="-120" yWindow="-120" windowWidth="29040" windowHeight="15840" xr2:uid="{44E2CCE3-AA31-4519-A1C1-32D54DDB92D9}"/>
  </bookViews>
  <sheets>
    <sheet name="Result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6" i="3" l="1"/>
  <c r="M58" i="3" a="1"/>
  <c r="M58" i="3" s="1"/>
  <c r="J63" i="3" s="1"/>
  <c r="L58" i="3" a="1"/>
  <c r="L58" i="3" s="1"/>
  <c r="I63" i="3" s="1"/>
  <c r="K58" i="3" a="1"/>
  <c r="K58" i="3" s="1"/>
  <c r="H63" i="3" s="1"/>
  <c r="L55" i="3"/>
  <c r="I56" i="3" s="1"/>
  <c r="M55" i="3"/>
  <c r="J56" i="3" s="1"/>
  <c r="K55" i="3"/>
  <c r="I55" i="3"/>
  <c r="M57" i="3" a="1"/>
  <c r="M57" i="3" s="1"/>
  <c r="J64" i="3" s="1"/>
  <c r="L57" i="3" a="1"/>
  <c r="L57" i="3" s="1"/>
  <c r="I64" i="3" s="1"/>
  <c r="K57" i="3" a="1"/>
  <c r="K57" i="3" s="1"/>
  <c r="H64" i="3" s="1"/>
  <c r="K56" i="3"/>
  <c r="H62" i="3" s="1"/>
  <c r="L56" i="3"/>
  <c r="I62" i="3" s="1"/>
  <c r="M56" i="3"/>
  <c r="J62" i="3" s="1"/>
  <c r="K54" i="3"/>
  <c r="H57" i="3" s="1"/>
  <c r="L54" i="3"/>
  <c r="I57" i="3" s="1"/>
  <c r="M54" i="3"/>
  <c r="J57" i="3" s="1"/>
  <c r="L53" i="3"/>
  <c r="M53" i="3"/>
  <c r="J55" i="3" s="1"/>
  <c r="K53" i="3"/>
  <c r="H55" i="3" s="1"/>
</calcChain>
</file>

<file path=xl/sharedStrings.xml><?xml version="1.0" encoding="utf-8"?>
<sst xmlns="http://schemas.openxmlformats.org/spreadsheetml/2006/main" count="566" uniqueCount="528">
  <si>
    <t>Theme name</t>
  </si>
  <si>
    <t>say f1</t>
  </si>
  <si>
    <t>f1 driver prepare</t>
  </si>
  <si>
    <t>f1 german gp pole</t>
  </si>
  <si>
    <t>chance slim f1</t>
  </si>
  <si>
    <t>f1 drive</t>
  </si>
  <si>
    <t>earn maiden f1</t>
  </si>
  <si>
    <t>tuscan GP hectic f1</t>
  </si>
  <si>
    <t>f1 car</t>
  </si>
  <si>
    <t>f1 driver point move</t>
  </si>
  <si>
    <t>f1 hungarian GP</t>
  </si>
  <si>
    <t>aboriginal flag secret agreement</t>
  </si>
  <si>
    <t>hold aboriginal flag</t>
  </si>
  <si>
    <t>aboriginal flag clothing</t>
  </si>
  <si>
    <t>aboriginal flag spotlight</t>
  </si>
  <si>
    <t>aboriginal flag spotlight Senate inquiry</t>
  </si>
  <si>
    <t>aboriginal flag label disgrace</t>
  </si>
  <si>
    <t>force pay use aboriginal flag</t>
  </si>
  <si>
    <t>sort aboriginal flag</t>
  </si>
  <si>
    <t>aboriginal flag should free</t>
  </si>
  <si>
    <t>aboriginal flag label</t>
  </si>
  <si>
    <t>clad say</t>
  </si>
  <si>
    <t>clad maker know</t>
  </si>
  <si>
    <t>HPL clad</t>
  </si>
  <si>
    <t>risk HPL clad say</t>
  </si>
  <si>
    <t>inquiry link clad firm</t>
  </si>
  <si>
    <t>raise concern clad</t>
  </si>
  <si>
    <t>say clad</t>
  </si>
  <si>
    <t>say cladding</t>
  </si>
  <si>
    <t>clad focus</t>
  </si>
  <si>
    <t>inquiry link clad</t>
  </si>
  <si>
    <t>french open organiser</t>
  </si>
  <si>
    <t>tsitsipa hurt father</t>
  </si>
  <si>
    <t>tennis body</t>
  </si>
  <si>
    <t>tennis comeback enormous</t>
  </si>
  <si>
    <t>set Djokovic clash australian open</t>
  </si>
  <si>
    <t>reach australian open final</t>
  </si>
  <si>
    <t>astonishing tennis comeback</t>
  </si>
  <si>
    <t>mannarino mystery</t>
  </si>
  <si>
    <t>set australian open</t>
  </si>
  <si>
    <t>say astonishing tennis comeback</t>
  </si>
  <si>
    <t>Magritte masterpiece week</t>
  </si>
  <si>
    <t>Edvard Munch</t>
  </si>
  <si>
    <t>gold Edvard Munch</t>
  </si>
  <si>
    <t>russian futurism</t>
  </si>
  <si>
    <t>gold Edvard</t>
  </si>
  <si>
    <t>trippy take</t>
  </si>
  <si>
    <t>Cranach kinky german nude</t>
  </si>
  <si>
    <t>futurism lunar</t>
  </si>
  <si>
    <t>mythic power Cattelan fully function</t>
  </si>
  <si>
    <t>gallery reopen week art</t>
  </si>
  <si>
    <t>hold yellow jersey</t>
  </si>
  <si>
    <t>Jumbo visma</t>
  </si>
  <si>
    <t>yellow jersey Alaphilippe</t>
  </si>
  <si>
    <t>keep yellow jersey</t>
  </si>
  <si>
    <t>pinot win Tour France</t>
  </si>
  <si>
    <t>yellow jersey day</t>
  </si>
  <si>
    <t>want take yellow jersey</t>
  </si>
  <si>
    <t>say cyclist</t>
  </si>
  <si>
    <t>Roglic keep yellow jersey</t>
  </si>
  <si>
    <t>alaphilippe back</t>
  </si>
  <si>
    <t>dreadful neglect british athletic</t>
  </si>
  <si>
    <t>say BOA</t>
  </si>
  <si>
    <t>gymnastic completely normalised</t>
  </si>
  <si>
    <t>neglect british athletic squander legacy</t>
  </si>
  <si>
    <t>throw crisis</t>
  </si>
  <si>
    <t>risk cut funding warn</t>
  </si>
  <si>
    <t>Cain emotionally physically abuse Alberto</t>
  </si>
  <si>
    <t>athlete dream</t>
  </si>
  <si>
    <t>GB gymnast Amy Tinkler</t>
  </si>
  <si>
    <t>demand sweeping change</t>
  </si>
  <si>
    <t>year first marathon</t>
  </si>
  <si>
    <t>say decathlon</t>
  </si>
  <si>
    <t>disaster say decathlon record holder</t>
  </si>
  <si>
    <t>preparation Doha marathon</t>
  </si>
  <si>
    <t>win relay silver Doha</t>
  </si>
  <si>
    <t>marathon medal late surge fall short</t>
  </si>
  <si>
    <t>leave empty handed</t>
  </si>
  <si>
    <t>gold 9.76sec</t>
  </si>
  <si>
    <t>Doha world championship</t>
  </si>
  <si>
    <t>backstroke beat</t>
  </si>
  <si>
    <t>census judge rule</t>
  </si>
  <si>
    <t>census case</t>
  </si>
  <si>
    <t>Trump administration relent census</t>
  </si>
  <si>
    <t>census form</t>
  </si>
  <si>
    <t>key census</t>
  </si>
  <si>
    <t>fill census</t>
  </si>
  <si>
    <t>exclude key census</t>
  </si>
  <si>
    <t>US census case</t>
  </si>
  <si>
    <t>undocumented immigrant exclude</t>
  </si>
  <si>
    <t>relent census citizenship</t>
  </si>
  <si>
    <t>Silvio Berlusconi test positive Covid-19</t>
  </si>
  <si>
    <t>relative kill</t>
  </si>
  <si>
    <t>italian coronavirus</t>
  </si>
  <si>
    <t>urge EU chief</t>
  </si>
  <si>
    <t>visitor sardinian</t>
  </si>
  <si>
    <t>contact visitor sardinian</t>
  </si>
  <si>
    <t>sardinian nightclub Covid-19 cluster</t>
  </si>
  <si>
    <t>Silvio Berlusconi admit hospital coronavirus</t>
  </si>
  <si>
    <t>contact visitor sardinian nightclub</t>
  </si>
  <si>
    <t>coronavirus inquiry</t>
  </si>
  <si>
    <t>slave like</t>
  </si>
  <si>
    <t>forced labour palm oil</t>
  </si>
  <si>
    <t>company repeatedly accuse force labour</t>
  </si>
  <si>
    <t>make slave like condition</t>
  </si>
  <si>
    <t>slave like condition</t>
  </si>
  <si>
    <t>make slave</t>
  </si>
  <si>
    <t>like condition</t>
  </si>
  <si>
    <t>PPE glove</t>
  </si>
  <si>
    <t>glove make slave like</t>
  </si>
  <si>
    <t>Pakistan garment worker</t>
  </si>
  <si>
    <t>passionless ardern</t>
  </si>
  <si>
    <t>election ardern</t>
  </si>
  <si>
    <t>stand national party</t>
  </si>
  <si>
    <t>edge passionless ardern</t>
  </si>
  <si>
    <t>Luxon stand national party</t>
  </si>
  <si>
    <t>frontbench role national party</t>
  </si>
  <si>
    <t>party new leader</t>
  </si>
  <si>
    <t>collin edge passionless ardern</t>
  </si>
  <si>
    <t>role national party</t>
  </si>
  <si>
    <t>new leader</t>
  </si>
  <si>
    <t>junket elsewhere</t>
  </si>
  <si>
    <t>casino group battle shareholder</t>
  </si>
  <si>
    <t>casino group</t>
  </si>
  <si>
    <t>less stringent control casino</t>
  </si>
  <si>
    <t>may breach casino licence</t>
  </si>
  <si>
    <t>casino inquiry tell</t>
  </si>
  <si>
    <t>Packer casino group</t>
  </si>
  <si>
    <t>casino licence</t>
  </si>
  <si>
    <t>stringent control casino</t>
  </si>
  <si>
    <t>casino group battle</t>
  </si>
  <si>
    <t>environmental protester collapse</t>
  </si>
  <si>
    <t>take long hs2 campaigner</t>
  </si>
  <si>
    <t>long hs2 campaigner protest</t>
  </si>
  <si>
    <t>hs2 protester</t>
  </si>
  <si>
    <t>bar protester</t>
  </si>
  <si>
    <t>anti hs2</t>
  </si>
  <si>
    <t>protester glue DfT</t>
  </si>
  <si>
    <t>take long hs2</t>
  </si>
  <si>
    <t>hs2 protester glue DfT</t>
  </si>
  <si>
    <t>hs2 protester glue</t>
  </si>
  <si>
    <t>assange miss court hearing</t>
  </si>
  <si>
    <t>assange would</t>
  </si>
  <si>
    <t>claim assange would</t>
  </si>
  <si>
    <t>assange would face death penalty</t>
  </si>
  <si>
    <t>assange sexual assault allegation</t>
  </si>
  <si>
    <t>julian assange key</t>
  </si>
  <si>
    <t>claim assange</t>
  </si>
  <si>
    <t>assange try</t>
  </si>
  <si>
    <t>julian assange lawyer fail</t>
  </si>
  <si>
    <t>assange try use</t>
  </si>
  <si>
    <t>sign San Diego</t>
  </si>
  <si>
    <t>US San Diego Legion</t>
  </si>
  <si>
    <t>MLR league</t>
  </si>
  <si>
    <t>League Rugby kick</t>
  </si>
  <si>
    <t>ex England captain</t>
  </si>
  <si>
    <t>US San Diego</t>
  </si>
  <si>
    <t>San Diego</t>
  </si>
  <si>
    <t>Major League</t>
  </si>
  <si>
    <t>sign San Diego Legion</t>
  </si>
  <si>
    <t>USA Rugby announce</t>
  </si>
  <si>
    <t>Cup opener Sydney stadium</t>
  </si>
  <si>
    <t>woman cricket team</t>
  </si>
  <si>
    <t>potential loss loom</t>
  </si>
  <si>
    <t>rugby calendar increase exposure</t>
  </si>
  <si>
    <t>top woman team</t>
  </si>
  <si>
    <t>risk rfu funding cut Tyrrells</t>
  </si>
  <si>
    <t>venue date</t>
  </si>
  <si>
    <t>expansion plan put</t>
  </si>
  <si>
    <t>expansion plan put hold</t>
  </si>
  <si>
    <t>delay expansion plan</t>
  </si>
  <si>
    <t>Netherlands rout</t>
  </si>
  <si>
    <t>Eibar maintain pressure</t>
  </si>
  <si>
    <t>celebrate late leveller Galatasaray</t>
  </si>
  <si>
    <t>celebrate late leveller</t>
  </si>
  <si>
    <t>friendly defeat</t>
  </si>
  <si>
    <t>spark Netherlands rout</t>
  </si>
  <si>
    <t>late leveller</t>
  </si>
  <si>
    <t>european roundup Sancho</t>
  </si>
  <si>
    <t>salvo fire dramatic comeback</t>
  </si>
  <si>
    <t>Spain sink</t>
  </si>
  <si>
    <t>hail historic trade deal</t>
  </si>
  <si>
    <t>hail historic trade deal Japan</t>
  </si>
  <si>
    <t>continuity trade deal</t>
  </si>
  <si>
    <t>welcome distraction</t>
  </si>
  <si>
    <t>secure post Brexit continuity trade deal</t>
  </si>
  <si>
    <t>historic trade deal</t>
  </si>
  <si>
    <t>Japan trade deal small beer</t>
  </si>
  <si>
    <t>EU rulebook</t>
  </si>
  <si>
    <t>rulebook Brexit</t>
  </si>
  <si>
    <t>post brexit trade talk</t>
  </si>
  <si>
    <t>say EU</t>
  </si>
  <si>
    <t>datum send EU</t>
  </si>
  <si>
    <t>datum send</t>
  </si>
  <si>
    <t>datum send EU US</t>
  </si>
  <si>
    <t>GDPR data protection</t>
  </si>
  <si>
    <t>US court rule</t>
  </si>
  <si>
    <t>EU US</t>
  </si>
  <si>
    <t>could lose EU</t>
  </si>
  <si>
    <t>restrict datum</t>
  </si>
  <si>
    <t>datum law</t>
  </si>
  <si>
    <t>Rüdiger doubt</t>
  </si>
  <si>
    <t>Solskjær say</t>
  </si>
  <si>
    <t>doubt Chelsea</t>
  </si>
  <si>
    <t>urge Arsenal</t>
  </si>
  <si>
    <t>Rüdiger doubt Chelsea</t>
  </si>
  <si>
    <t>Everton Marco Silva weigh</t>
  </si>
  <si>
    <t>seek reduce squad</t>
  </si>
  <si>
    <t>lack signing disrespectful</t>
  </si>
  <si>
    <t>seek reduce</t>
  </si>
  <si>
    <t>Hudson Odoi</t>
  </si>
  <si>
    <t>alcácer join</t>
  </si>
  <si>
    <t>free transfer leave</t>
  </si>
  <si>
    <t>join Fiorentina free transfer leave</t>
  </si>
  <si>
    <t>fee rise</t>
  </si>
  <si>
    <t>Willian José</t>
  </si>
  <si>
    <t>Genk striker Mbwana</t>
  </si>
  <si>
    <t>complete signing Kostas</t>
  </si>
  <si>
    <t>say Shkodran</t>
  </si>
  <si>
    <t>Carlo Ancelotti say</t>
  </si>
  <si>
    <t>fornal Stanislav Lobotka</t>
  </si>
  <si>
    <t>personal approval rating</t>
  </si>
  <si>
    <t>Trent Alexander Arnold</t>
  </si>
  <si>
    <t>Alexander Arnold</t>
  </si>
  <si>
    <t>Harry Wilson join</t>
  </si>
  <si>
    <t>extra burden</t>
  </si>
  <si>
    <t>van Dijk</t>
  </si>
  <si>
    <t>Villa Dean Smith</t>
  </si>
  <si>
    <t>Mark Spencer</t>
  </si>
  <si>
    <t>pressure overwhelming say</t>
  </si>
  <si>
    <t>Alex Ferguson</t>
  </si>
  <si>
    <t>Hobbit pub</t>
  </si>
  <si>
    <t>share regeneration fund</t>
  </si>
  <si>
    <t>hotspot list</t>
  </si>
  <si>
    <t>Covid hotspot list</t>
  </si>
  <si>
    <t>Victoria Covid</t>
  </si>
  <si>
    <t>epic tale Hobbit pub</t>
  </si>
  <si>
    <t>Covid hotspot</t>
  </si>
  <si>
    <t>full list restaurant close</t>
  </si>
  <si>
    <t>Victoria Covid hotspot</t>
  </si>
  <si>
    <t>Victoria Covid hotspot list</t>
  </si>
  <si>
    <t>say climate crisis</t>
  </si>
  <si>
    <t>message climate</t>
  </si>
  <si>
    <t>backtracking fossil fuel dismay climate activist</t>
  </si>
  <si>
    <t>climate crisis more</t>
  </si>
  <si>
    <t>fossil fuel dismay climate activist</t>
  </si>
  <si>
    <t>climate advocate hail</t>
  </si>
  <si>
    <t>climate crisis more politically</t>
  </si>
  <si>
    <t>favor climate action</t>
  </si>
  <si>
    <t>voter strongly favor climate action</t>
  </si>
  <si>
    <t>third say climate crisis</t>
  </si>
  <si>
    <t>illegal fishing foreign</t>
  </si>
  <si>
    <t>flotilla near</t>
  </si>
  <si>
    <t>flotilla near peruvian</t>
  </si>
  <si>
    <t>plundered water Galápagos</t>
  </si>
  <si>
    <t>chinese fishing plundered water</t>
  </si>
  <si>
    <t>fishing plundered water Galápagos</t>
  </si>
  <si>
    <t>fishing plundered water</t>
  </si>
  <si>
    <t>flotilla near peruvian water</t>
  </si>
  <si>
    <t>plunder argentinian water</t>
  </si>
  <si>
    <t>peruvian water</t>
  </si>
  <si>
    <t>union movement praise work coronavirus crisis</t>
  </si>
  <si>
    <t>boris johnson replace furlough scheme</t>
  </si>
  <si>
    <t>protect job create new</t>
  </si>
  <si>
    <t>gmb union say nhs worker just</t>
  </si>
  <si>
    <t>pay least real living</t>
  </si>
  <si>
    <t>least real living</t>
  </si>
  <si>
    <t>furlough scheme extension starmer</t>
  </si>
  <si>
    <t>living wage angela rayner labour deputy</t>
  </si>
  <si>
    <t>plan protect job</t>
  </si>
  <si>
    <t>set living wage</t>
  </si>
  <si>
    <t>diack suspicious bank</t>
  </si>
  <si>
    <t>Sepp Blatter</t>
  </si>
  <si>
    <t>part Sepp Blatter investigation</t>
  </si>
  <si>
    <t>diack suspicious bank transfer</t>
  </si>
  <si>
    <t>diack suspicious</t>
  </si>
  <si>
    <t>Platini detain</t>
  </si>
  <si>
    <t>Lamine Diack find guilty corruption</t>
  </si>
  <si>
    <t>Fox executive indict</t>
  </si>
  <si>
    <t>Sepp Blatter investigation</t>
  </si>
  <si>
    <t>bribery scheme</t>
  </si>
  <si>
    <t>transfer bank eu arm</t>
  </si>
  <si>
    <t>uk brexit</t>
  </si>
  <si>
    <t>eu justify cost</t>
  </si>
  <si>
    <t>eu regrettably will no longer able</t>
  </si>
  <si>
    <t>eu arm</t>
  </si>
  <si>
    <t>paris frankfurt pouyanné say</t>
  </si>
  <si>
    <t>pouyanné warn</t>
  </si>
  <si>
    <t>brexit fundamental mistake would</t>
  </si>
  <si>
    <t>arrangement know passporte</t>
  </si>
  <si>
    <t>agree eu</t>
  </si>
  <si>
    <t>Ulster veteran prosecute</t>
  </si>
  <si>
    <t>Ulster veteran</t>
  </si>
  <si>
    <t>troop amnesty</t>
  </si>
  <si>
    <t>amnesty soldier</t>
  </si>
  <si>
    <t>warn amnesty soldier</t>
  </si>
  <si>
    <t>soldier say Mordaunt</t>
  </si>
  <si>
    <t>UK soldier</t>
  </si>
  <si>
    <t>grant veteran amnesty</t>
  </si>
  <si>
    <t>veterans protection prosecution</t>
  </si>
  <si>
    <t>troubles soldier say</t>
  </si>
  <si>
    <t>anti salvini protest</t>
  </si>
  <si>
    <t>salvini protest</t>
  </si>
  <si>
    <t>birthplace italian</t>
  </si>
  <si>
    <t>anti salvini</t>
  </si>
  <si>
    <t>italian pm call unity</t>
  </si>
  <si>
    <t>photobomb Matteo</t>
  </si>
  <si>
    <t>italian minister urge</t>
  </si>
  <si>
    <t>Salvini photobomb</t>
  </si>
  <si>
    <t>call fresh election</t>
  </si>
  <si>
    <t>Salvini embark beach tour</t>
  </si>
  <si>
    <t>dissident appear court terror charge</t>
  </si>
  <si>
    <t>Rusesabagina surveillance</t>
  </si>
  <si>
    <t>dissident appear court</t>
  </si>
  <si>
    <t>dissident suspect</t>
  </si>
  <si>
    <t>dissident criticise</t>
  </si>
  <si>
    <t>UN urge intervene case detain</t>
  </si>
  <si>
    <t>detain Hotel Rwanda</t>
  </si>
  <si>
    <t>UN urge intervene case</t>
  </si>
  <si>
    <t>Kidnapped Hotel Rwanda dissident</t>
  </si>
  <si>
    <t>Hotel Rwanda</t>
  </si>
  <si>
    <t>jury trial kneejerk reaction</t>
  </si>
  <si>
    <t>accuse moj false economy crown court</t>
  </si>
  <si>
    <t>Nightingale crown court</t>
  </si>
  <si>
    <t>barrister accuse moj</t>
  </si>
  <si>
    <t>court lie idle</t>
  </si>
  <si>
    <t>suspend jury trial kneejerk reaction</t>
  </si>
  <si>
    <t>junior barrister</t>
  </si>
  <si>
    <t>sentencing high profile court case televise</t>
  </si>
  <si>
    <t>courtroom lie empty</t>
  </si>
  <si>
    <t>number outstanding crown court case</t>
  </si>
  <si>
    <t>torturer end</t>
  </si>
  <si>
    <t>accuse torturer</t>
  </si>
  <si>
    <t>kidnap witness testifie argentinian</t>
  </si>
  <si>
    <t>testifie argentinian</t>
  </si>
  <si>
    <t>salvadoran colonel</t>
  </si>
  <si>
    <t>salvadoran colonel jail</t>
  </si>
  <si>
    <t>victim salvadoran</t>
  </si>
  <si>
    <t>Ex salvadoran colonel jail</t>
  </si>
  <si>
    <t>army henchman trial</t>
  </si>
  <si>
    <t>Ex salvadoran colonel</t>
  </si>
  <si>
    <t>dual national Kameel</t>
  </si>
  <si>
    <t>Ratcliffe held hostage</t>
  </si>
  <si>
    <t>advise dual national</t>
  </si>
  <si>
    <t>iranian former beauty</t>
  </si>
  <si>
    <t>iranian prison</t>
  </si>
  <si>
    <t>dual national Kameel Ahmady</t>
  </si>
  <si>
    <t>iranian former beauty queen</t>
  </si>
  <si>
    <t>advise dual national travel</t>
  </si>
  <si>
    <t>hold Zaghari Ratcliffe release</t>
  </si>
  <si>
    <t>die iranian</t>
  </si>
  <si>
    <t>hand diddly squat corporation tax</t>
  </si>
  <si>
    <t>hand diddly</t>
  </si>
  <si>
    <t>diddly squat corporation tax</t>
  </si>
  <si>
    <t>Starbucks pay tax</t>
  </si>
  <si>
    <t>tax record</t>
  </si>
  <si>
    <t>Google UK staff earn average</t>
  </si>
  <si>
    <t>Amazon accuse hand diddly</t>
  </si>
  <si>
    <t>tax record revenue UK</t>
  </si>
  <si>
    <t>just tax</t>
  </si>
  <si>
    <t>diddly squat</t>
  </si>
  <si>
    <t>marriage civil union</t>
  </si>
  <si>
    <t>couple say</t>
  </si>
  <si>
    <t>marriage cake</t>
  </si>
  <si>
    <t>couple embrace</t>
  </si>
  <si>
    <t>gay Northern Ireland marriage equality</t>
  </si>
  <si>
    <t>same sex union</t>
  </si>
  <si>
    <t>town offer free</t>
  </si>
  <si>
    <t>Covid rule</t>
  </si>
  <si>
    <t>couple win battle</t>
  </si>
  <si>
    <t>civil union</t>
  </si>
  <si>
    <t>make misogyny</t>
  </si>
  <si>
    <t>harassment law</t>
  </si>
  <si>
    <t>back foot domestic violence</t>
  </si>
  <si>
    <t>police record misogyny</t>
  </si>
  <si>
    <t>rape law</t>
  </si>
  <si>
    <t>bus attack victim</t>
  </si>
  <si>
    <t>catcall become</t>
  </si>
  <si>
    <t>record misogyny</t>
  </si>
  <si>
    <t>tackles sexual harassment</t>
  </si>
  <si>
    <t>harassment street</t>
  </si>
  <si>
    <t>VR exclusive</t>
  </si>
  <si>
    <t>Creed Valhalla</t>
  </si>
  <si>
    <t>Assassin Creed Valhalla</t>
  </si>
  <si>
    <t>reveal vr exclusive</t>
  </si>
  <si>
    <t>Legends creator reveal new</t>
  </si>
  <si>
    <t>Legends creator</t>
  </si>
  <si>
    <t>valve reveal vr exclusive</t>
  </si>
  <si>
    <t>creator reveal</t>
  </si>
  <si>
    <t>Assassin Creed</t>
  </si>
  <si>
    <t>announce new</t>
  </si>
  <si>
    <t>joypad revelation</t>
  </si>
  <si>
    <t>console arrive</t>
  </si>
  <si>
    <t>PlayStation joypad revelation cause outrage</t>
  </si>
  <si>
    <t>Series console feature</t>
  </si>
  <si>
    <t>console detail announce e3</t>
  </si>
  <si>
    <t>e3 cancellation</t>
  </si>
  <si>
    <t>Xbox Scarlett next console</t>
  </si>
  <si>
    <t>version cheap iPad</t>
  </si>
  <si>
    <t>joypad revelation cause outrage</t>
  </si>
  <si>
    <t>Lite console</t>
  </si>
  <si>
    <t>soundbar Dolby</t>
  </si>
  <si>
    <t>soundbar Dolby Atmos</t>
  </si>
  <si>
    <t>apple unveil iPad</t>
  </si>
  <si>
    <t>Apple Watch Series cheap</t>
  </si>
  <si>
    <t>launch Surface Pro</t>
  </si>
  <si>
    <t>Watch Series launch</t>
  </si>
  <si>
    <t>apple unveil</t>
  </si>
  <si>
    <t>cheap Pixel undercut</t>
  </si>
  <si>
    <t>launch Alexa smart</t>
  </si>
  <si>
    <t>sonos apologise</t>
  </si>
  <si>
    <t>could liable harmful content</t>
  </si>
  <si>
    <t>dark web responsible</t>
  </si>
  <si>
    <t>plan reveal</t>
  </si>
  <si>
    <t>suicide video</t>
  </si>
  <si>
    <t>removal child sexual</t>
  </si>
  <si>
    <t>footage TikTok</t>
  </si>
  <si>
    <t>Covid lockdown</t>
  </si>
  <si>
    <t>Tim Berners Lee</t>
  </si>
  <si>
    <t>catastrophic effect</t>
  </si>
  <si>
    <t>Watchdog reveal</t>
  </si>
  <si>
    <t>sturgeon strong case</t>
  </si>
  <si>
    <t>fresh scottish independence</t>
  </si>
  <si>
    <t>duck feed scot</t>
  </si>
  <si>
    <t>block independence vote</t>
  </si>
  <si>
    <t>independence referendum power devolve</t>
  </si>
  <si>
    <t>scottish government publish</t>
  </si>
  <si>
    <t>Sturgeon urge scot</t>
  </si>
  <si>
    <t>independence Sturgeon urge scot</t>
  </si>
  <si>
    <t>scottish government publish independence referendum bill</t>
  </si>
  <si>
    <t>independence referendum bill</t>
  </si>
  <si>
    <t>bereave mental health expert call</t>
  </si>
  <si>
    <t>bereave mental health</t>
  </si>
  <si>
    <t>Covid bereave mental health expert</t>
  </si>
  <si>
    <t>grief counselling</t>
  </si>
  <si>
    <t>mental health expert</t>
  </si>
  <si>
    <t>bereave mental health expert</t>
  </si>
  <si>
    <t>number people dementia</t>
  </si>
  <si>
    <t>mental health support</t>
  </si>
  <si>
    <t>Covid bereave mental health</t>
  </si>
  <si>
    <t>call grief</t>
  </si>
  <si>
    <t>anti unionization</t>
  </si>
  <si>
    <t>unionize say</t>
  </si>
  <si>
    <t>seek unionize say</t>
  </si>
  <si>
    <t>worker anxiously await resolution</t>
  </si>
  <si>
    <t>head unionization</t>
  </si>
  <si>
    <t>wage theft case involve federal</t>
  </si>
  <si>
    <t>wage theft case involve</t>
  </si>
  <si>
    <t>worker seek unionize</t>
  </si>
  <si>
    <t>step anti unionization</t>
  </si>
  <si>
    <t>seek unionize</t>
  </si>
  <si>
    <t>post brexit paperwork</t>
  </si>
  <si>
    <t>ready no matter Eurotunnel</t>
  </si>
  <si>
    <t>furious leak paper</t>
  </si>
  <si>
    <t>predict food shortage port</t>
  </si>
  <si>
    <t>no matter Eurotunnel</t>
  </si>
  <si>
    <t>port delay</t>
  </si>
  <si>
    <t>leak paper predict food shortage</t>
  </si>
  <si>
    <t>advice issue</t>
  </si>
  <si>
    <t>predicting shortage deal Brexit</t>
  </si>
  <si>
    <t>fear Brexit</t>
  </si>
  <si>
    <t>trade role misogynist</t>
  </si>
  <si>
    <t>UK trade adviser</t>
  </si>
  <si>
    <t>trade role misogynist Tony Abbott</t>
  </si>
  <si>
    <t>trade role</t>
  </si>
  <si>
    <t>Tony Abbott UK trade role</t>
  </si>
  <si>
    <t>trade envoy row</t>
  </si>
  <si>
    <t>UK trade role</t>
  </si>
  <si>
    <t>Tony Abbott UK trade</t>
  </si>
  <si>
    <t>Tony Abbott confirm</t>
  </si>
  <si>
    <t>fresh controversy</t>
  </si>
  <si>
    <t>Burberry fashion label</t>
  </si>
  <si>
    <t>home visit</t>
  </si>
  <si>
    <t>Ruth Bader</t>
  </si>
  <si>
    <t>change shape</t>
  </si>
  <si>
    <t>Watson Claire</t>
  </si>
  <si>
    <t>modern nostalgia Celine</t>
  </si>
  <si>
    <t>Daniel Lee Bottega Veneta</t>
  </si>
  <si>
    <t>attempt tackle climate crisis</t>
  </si>
  <si>
    <t>deliver masterclass</t>
  </si>
  <si>
    <t>exude quiet confidence</t>
  </si>
  <si>
    <t>first appointment</t>
  </si>
  <si>
    <t>Veteran Boris Johnson aide quit</t>
  </si>
  <si>
    <t>whitehall chief</t>
  </si>
  <si>
    <t>protege position heart</t>
  </si>
  <si>
    <t>provoke alarm civil service</t>
  </si>
  <si>
    <t>Roxstar strange world</t>
  </si>
  <si>
    <t>politicisation civil service say</t>
  </si>
  <si>
    <t>core team</t>
  </si>
  <si>
    <t>Boris Johnson aide quit</t>
  </si>
  <si>
    <t>lockdown breach</t>
  </si>
  <si>
    <t>ban school</t>
  </si>
  <si>
    <t>teach masturbation relationship class</t>
  </si>
  <si>
    <t>lesson protest Birmingham</t>
  </si>
  <si>
    <t>lesson Birmingham</t>
  </si>
  <si>
    <t>teach masturbation relationship</t>
  </si>
  <si>
    <t>anti lgbt lesson</t>
  </si>
  <si>
    <t>son LGBTQ+ class</t>
  </si>
  <si>
    <t>school parent</t>
  </si>
  <si>
    <t>school parent say</t>
  </si>
  <si>
    <t>LGBT class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</si>
  <si>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</si>
  <si>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</si>
  <si>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</si>
  <si>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</si>
  <si>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</si>
  <si>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</si>
  <si>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</si>
  <si>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</si>
  <si>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</si>
  <si>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Q2 (Is the theme emerging)</t>
  </si>
  <si>
    <t>Q3 (Is the keyword informative)</t>
  </si>
  <si>
    <t>Recurring</t>
  </si>
  <si>
    <t>Y</t>
  </si>
  <si>
    <t>N</t>
  </si>
  <si>
    <t>Sport</t>
  </si>
  <si>
    <t>Feature</t>
  </si>
  <si>
    <t>Class</t>
  </si>
  <si>
    <t>Average</t>
  </si>
  <si>
    <t>Median</t>
  </si>
  <si>
    <t>Q1</t>
  </si>
  <si>
    <t>Q2</t>
  </si>
  <si>
    <t>Q3</t>
  </si>
  <si>
    <t>All articles (n=50)</t>
  </si>
  <si>
    <t>Std. Dev</t>
  </si>
  <si>
    <t>Excluding sport (n=40)</t>
  </si>
  <si>
    <t>Average  +/- std. dev</t>
  </si>
  <si>
    <t>Q1 (Internally similar)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</si>
</sst>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1" fillId="3" borderId="2" xfId="0" applyFont="1" applyFill="1" applyBorder="1"/>
    <xf numFmtId="0" fontId="0" fillId="0" borderId="3" xfId="0" applyFont="1" applyBorder="1"/>
    <xf numFmtId="0" fontId="2" fillId="0" borderId="0" xfId="0" applyFont="1"/>
    <xf numFmtId="164" fontId="0" fillId="0" borderId="0" xfId="0" applyNumberFormat="1"/>
    <xf numFmtId="0" fontId="2" fillId="0" borderId="4" xfId="0" applyFont="1" applyBorder="1"/>
    <xf numFmtId="164" fontId="0" fillId="0" borderId="4" xfId="0" applyNumberFormat="1" applyBorder="1"/>
    <xf numFmtId="0" fontId="2" fillId="0" borderId="0" xfId="0" applyFont="1" applyBorder="1"/>
    <xf numFmtId="164" fontId="0" fillId="0" borderId="0" xfId="0" applyNumberForma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2D37D0-8D6F-4E28-BD15-9376372F1EB8}" name="Table2" displayName="Table2" ref="A1:P51" totalsRowShown="0" headerRowDxfId="20" dataDxfId="18" headerRowBorderDxfId="19" tableBorderDxfId="17" totalsRowBorderDxfId="16">
  <autoFilter ref="A1:P51" xr:uid="{2E044B4A-F762-40B3-ACF4-972B80386B02}"/>
  <tableColumns count="16">
    <tableColumn id="1" xr3:uid="{7D786743-145E-45FC-93A9-B40EF248A04F}" name="Theme name" dataDxfId="15"/>
    <tableColumn id="2" xr3:uid="{8DE52886-9C90-4D00-BC95-4A568F8CB61C}" name="Keyword 1" dataDxfId="14"/>
    <tableColumn id="3" xr3:uid="{E171CE16-2A53-408B-9A09-84C64CC42B19}" name="Keyword 2" dataDxfId="13"/>
    <tableColumn id="4" xr3:uid="{09EE40D6-5370-4353-B7E9-ABDFB698F7AA}" name="Keyword 3" dataDxfId="12"/>
    <tableColumn id="5" xr3:uid="{581AAEDE-D868-47D8-97A5-E10A8E99C435}" name="Keyword 4" dataDxfId="11"/>
    <tableColumn id="6" xr3:uid="{778E965C-2325-4D4F-922C-D2F6D551E13B}" name="Keyword 5" dataDxfId="10"/>
    <tableColumn id="7" xr3:uid="{9B9CAACB-A5F1-4F3C-A258-1DAD2499B1E9}" name="Keyword 6" dataDxfId="9"/>
    <tableColumn id="8" xr3:uid="{FFF3BD7B-C1AA-45E6-A212-D30949E3FF7C}" name="Keyword 7" dataDxfId="8"/>
    <tableColumn id="9" xr3:uid="{061C5CF2-98C5-4785-86A1-91C8F54F9385}" name="Keyword 8" dataDxfId="7"/>
    <tableColumn id="10" xr3:uid="{76808706-63CA-444F-AB61-3043BEAEDADD}" name="Keyword 9" dataDxfId="6"/>
    <tableColumn id="12" xr3:uid="{B9699AB4-94A4-4687-A2CE-D66408AD04CE}" name="Q1 (Internally similar)" dataDxfId="5"/>
    <tableColumn id="13" xr3:uid="{95B71DFA-8EC2-4075-999B-EBE432C859B0}" name="Q2 (Is the theme emerging)" dataDxfId="4"/>
    <tableColumn id="14" xr3:uid="{24B52067-6224-49B3-9FEE-E9C27C319AD1}" name="Q3 (Is the keyword informative)" dataDxfId="3"/>
    <tableColumn id="15" xr3:uid="{A4D11866-E43E-4090-BC3A-41B5CAAAD7BA}" name="Recurring" dataDxfId="2"/>
    <tableColumn id="16" xr3:uid="{91C9648C-A79E-481E-B540-6E9FF2258430}" name="Class" dataDxfId="1"/>
    <tableColumn id="17" xr3:uid="{322DA244-D9D5-4612-A769-B08B53A9C983}" name="Fea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1F6C-2102-40AE-A80E-56C55814AE1F}">
  <dimension ref="A1:Q64"/>
  <sheetViews>
    <sheetView tabSelected="1" workbookViewId="0">
      <selection activeCell="C14" sqref="C14"/>
    </sheetView>
  </sheetViews>
  <sheetFormatPr defaultRowHeight="15" x14ac:dyDescent="0.25"/>
  <cols>
    <col min="1" max="1" width="14.7109375" customWidth="1"/>
    <col min="2" max="2" width="12.42578125" customWidth="1"/>
    <col min="3" max="3" width="42.7109375" bestFit="1" customWidth="1"/>
    <col min="4" max="6" width="12.42578125" customWidth="1"/>
    <col min="7" max="7" width="39" bestFit="1" customWidth="1"/>
    <col min="8" max="10" width="12.42578125" customWidth="1"/>
    <col min="11" max="11" width="23.5703125" customWidth="1"/>
    <col min="12" max="12" width="27.42578125" customWidth="1"/>
    <col min="13" max="13" width="31.28515625" customWidth="1"/>
    <col min="14" max="14" width="11.7109375" bestFit="1" customWidth="1"/>
    <col min="16" max="16" width="10.140625" bestFit="1" customWidth="1"/>
  </cols>
  <sheetData>
    <row r="1" spans="1:16" x14ac:dyDescent="0.25">
      <c r="A1" s="3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527</v>
      </c>
      <c r="L1" s="3" t="s">
        <v>510</v>
      </c>
      <c r="M1" s="3" t="s">
        <v>511</v>
      </c>
      <c r="N1" s="3" t="s">
        <v>512</v>
      </c>
      <c r="O1" s="3" t="s">
        <v>517</v>
      </c>
      <c r="P1" s="3" t="s">
        <v>516</v>
      </c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>
        <v>8</v>
      </c>
      <c r="L2" s="2">
        <v>5</v>
      </c>
      <c r="M2" s="2">
        <v>6</v>
      </c>
      <c r="N2" s="2" t="s">
        <v>513</v>
      </c>
      <c r="O2" s="2" t="s">
        <v>515</v>
      </c>
      <c r="P2" s="2" t="s">
        <v>514</v>
      </c>
    </row>
    <row r="3" spans="1:1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>
        <v>10</v>
      </c>
      <c r="L3" s="1">
        <v>8</v>
      </c>
      <c r="M3" s="1">
        <v>6</v>
      </c>
      <c r="N3" s="1" t="s">
        <v>514</v>
      </c>
      <c r="O3" s="1"/>
      <c r="P3" s="1" t="s">
        <v>514</v>
      </c>
    </row>
    <row r="4" spans="1:16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>
        <v>6</v>
      </c>
      <c r="L4" s="2">
        <v>5</v>
      </c>
      <c r="M4" s="2">
        <v>5</v>
      </c>
      <c r="N4" s="2" t="s">
        <v>513</v>
      </c>
      <c r="O4" s="2"/>
      <c r="P4" s="2" t="s">
        <v>514</v>
      </c>
    </row>
    <row r="5" spans="1:16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>
        <v>8</v>
      </c>
      <c r="L5" s="1">
        <v>5</v>
      </c>
      <c r="M5" s="1">
        <v>3</v>
      </c>
      <c r="N5" s="1" t="s">
        <v>513</v>
      </c>
      <c r="O5" s="1" t="s">
        <v>515</v>
      </c>
      <c r="P5" s="1" t="s">
        <v>514</v>
      </c>
    </row>
    <row r="6" spans="1:16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>
        <v>8</v>
      </c>
      <c r="L6" s="2">
        <v>3</v>
      </c>
      <c r="M6" s="2">
        <v>3</v>
      </c>
      <c r="N6" s="2" t="s">
        <v>513</v>
      </c>
      <c r="O6" s="2"/>
      <c r="P6" s="2" t="s">
        <v>513</v>
      </c>
    </row>
    <row r="7" spans="1:16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>
        <v>10</v>
      </c>
      <c r="L7" s="1">
        <v>5</v>
      </c>
      <c r="M7" s="1">
        <v>3</v>
      </c>
      <c r="N7" s="1" t="s">
        <v>513</v>
      </c>
      <c r="O7" s="1" t="s">
        <v>515</v>
      </c>
      <c r="P7" s="1" t="s">
        <v>514</v>
      </c>
    </row>
    <row r="8" spans="1:16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>
        <v>10</v>
      </c>
      <c r="L8" s="2">
        <v>8</v>
      </c>
      <c r="M8" s="2">
        <v>6</v>
      </c>
      <c r="N8" s="2" t="s">
        <v>514</v>
      </c>
      <c r="O8" s="2"/>
      <c r="P8" s="2"/>
    </row>
    <row r="9" spans="1:16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>
        <v>7</v>
      </c>
      <c r="L9" s="1">
        <v>5</v>
      </c>
      <c r="M9" s="1">
        <v>4</v>
      </c>
      <c r="N9" s="1" t="s">
        <v>513</v>
      </c>
      <c r="O9" s="1" t="s">
        <v>515</v>
      </c>
      <c r="P9" s="1" t="s">
        <v>514</v>
      </c>
    </row>
    <row r="10" spans="1:16" x14ac:dyDescent="0.25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>
        <v>10</v>
      </c>
      <c r="L10" s="2">
        <v>8</v>
      </c>
      <c r="M10" s="2">
        <v>8</v>
      </c>
      <c r="N10" s="2" t="s">
        <v>514</v>
      </c>
      <c r="O10" s="2"/>
      <c r="P10" s="2"/>
    </row>
    <row r="11" spans="1:16" x14ac:dyDescent="0.25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>
        <v>4</v>
      </c>
      <c r="L11" s="1">
        <v>8</v>
      </c>
      <c r="M11" s="1">
        <v>10</v>
      </c>
      <c r="N11" s="1" t="s">
        <v>514</v>
      </c>
      <c r="O11" s="1"/>
      <c r="P11" s="1"/>
    </row>
    <row r="12" spans="1:16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  <c r="J12" s="2" t="s">
        <v>110</v>
      </c>
      <c r="K12" s="2">
        <v>5</v>
      </c>
      <c r="L12" s="2">
        <v>5</v>
      </c>
      <c r="M12" s="2">
        <v>8</v>
      </c>
      <c r="N12" s="2"/>
      <c r="O12" s="2"/>
      <c r="P12" s="2"/>
    </row>
    <row r="13" spans="1:16" x14ac:dyDescent="0.25">
      <c r="A13" s="1" t="s">
        <v>111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120</v>
      </c>
      <c r="K13" s="1">
        <v>4</v>
      </c>
      <c r="L13" s="1">
        <v>2</v>
      </c>
      <c r="M13" s="1">
        <v>4</v>
      </c>
      <c r="N13" s="1"/>
      <c r="O13" s="1"/>
      <c r="P13" s="1"/>
    </row>
    <row r="14" spans="1:16" x14ac:dyDescent="0.25">
      <c r="A14" s="2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130</v>
      </c>
      <c r="K14" s="2">
        <v>10</v>
      </c>
      <c r="L14" s="2">
        <v>10</v>
      </c>
      <c r="M14" s="2">
        <v>2</v>
      </c>
      <c r="N14" s="2"/>
      <c r="O14" s="2"/>
      <c r="P14" s="2"/>
    </row>
    <row r="15" spans="1:16" x14ac:dyDescent="0.25">
      <c r="A15" s="1" t="s">
        <v>131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138</v>
      </c>
      <c r="I15" s="1" t="s">
        <v>139</v>
      </c>
      <c r="J15" s="1" t="s">
        <v>140</v>
      </c>
      <c r="K15" s="1">
        <v>10</v>
      </c>
      <c r="L15" s="1">
        <v>6</v>
      </c>
      <c r="M15" s="1">
        <v>4</v>
      </c>
      <c r="N15" s="1"/>
      <c r="O15" s="1"/>
      <c r="P15" s="1"/>
    </row>
    <row r="16" spans="1:16" x14ac:dyDescent="0.25">
      <c r="A16" s="2" t="s">
        <v>141</v>
      </c>
      <c r="B16" s="2" t="s">
        <v>142</v>
      </c>
      <c r="C16" s="2" t="s">
        <v>143</v>
      </c>
      <c r="D16" s="2" t="s">
        <v>144</v>
      </c>
      <c r="E16" s="2" t="s">
        <v>145</v>
      </c>
      <c r="F16" s="2" t="s">
        <v>146</v>
      </c>
      <c r="G16" s="2" t="s">
        <v>147</v>
      </c>
      <c r="H16" s="2" t="s">
        <v>148</v>
      </c>
      <c r="I16" s="2" t="s">
        <v>149</v>
      </c>
      <c r="J16" s="2" t="s">
        <v>150</v>
      </c>
      <c r="K16" s="2">
        <v>10</v>
      </c>
      <c r="L16" s="2">
        <v>8</v>
      </c>
      <c r="M16" s="2">
        <v>6</v>
      </c>
      <c r="N16" s="2"/>
      <c r="O16" s="2"/>
      <c r="P16" s="2"/>
    </row>
    <row r="17" spans="1:16" x14ac:dyDescent="0.25">
      <c r="A17" s="1" t="s">
        <v>151</v>
      </c>
      <c r="B17" s="1" t="s">
        <v>152</v>
      </c>
      <c r="C17" s="1" t="s">
        <v>153</v>
      </c>
      <c r="D17" s="1" t="s">
        <v>154</v>
      </c>
      <c r="E17" s="1" t="s">
        <v>155</v>
      </c>
      <c r="F17" s="1" t="s">
        <v>156</v>
      </c>
      <c r="G17" s="1" t="s">
        <v>157</v>
      </c>
      <c r="H17" s="1" t="s">
        <v>158</v>
      </c>
      <c r="I17" s="1" t="s">
        <v>159</v>
      </c>
      <c r="J17" s="1" t="s">
        <v>160</v>
      </c>
      <c r="K17" s="1">
        <v>10</v>
      </c>
      <c r="L17" s="1">
        <v>5</v>
      </c>
      <c r="M17" s="1">
        <v>2</v>
      </c>
      <c r="N17" s="1" t="s">
        <v>513</v>
      </c>
      <c r="O17" s="1" t="s">
        <v>515</v>
      </c>
      <c r="P17" s="1"/>
    </row>
    <row r="18" spans="1:16" x14ac:dyDescent="0.25">
      <c r="A18" s="2" t="s">
        <v>161</v>
      </c>
      <c r="B18" s="2" t="s">
        <v>162</v>
      </c>
      <c r="C18" s="2" t="s">
        <v>163</v>
      </c>
      <c r="D18" s="2" t="s">
        <v>164</v>
      </c>
      <c r="E18" s="2" t="s">
        <v>165</v>
      </c>
      <c r="F18" s="2" t="s">
        <v>166</v>
      </c>
      <c r="G18" s="2" t="s">
        <v>167</v>
      </c>
      <c r="H18" s="2" t="s">
        <v>168</v>
      </c>
      <c r="I18" s="2" t="s">
        <v>169</v>
      </c>
      <c r="J18" s="2" t="s">
        <v>170</v>
      </c>
      <c r="K18" s="2">
        <v>10</v>
      </c>
      <c r="L18" s="2">
        <v>5</v>
      </c>
      <c r="M18" s="2">
        <v>2</v>
      </c>
      <c r="N18" s="2" t="s">
        <v>513</v>
      </c>
      <c r="O18" s="2" t="s">
        <v>515</v>
      </c>
      <c r="P18" s="2"/>
    </row>
    <row r="19" spans="1:16" x14ac:dyDescent="0.25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180</v>
      </c>
      <c r="K19" s="1">
        <v>5</v>
      </c>
      <c r="L19" s="1">
        <v>3</v>
      </c>
      <c r="M19" s="1">
        <v>2</v>
      </c>
      <c r="N19" s="1" t="s">
        <v>513</v>
      </c>
      <c r="O19" s="1" t="s">
        <v>515</v>
      </c>
      <c r="P19" s="1"/>
    </row>
    <row r="20" spans="1:16" x14ac:dyDescent="0.25">
      <c r="A20" s="2" t="s">
        <v>181</v>
      </c>
      <c r="B20" s="2" t="s">
        <v>182</v>
      </c>
      <c r="C20" s="2" t="s">
        <v>183</v>
      </c>
      <c r="D20" s="2" t="s">
        <v>184</v>
      </c>
      <c r="E20" s="2" t="s">
        <v>185</v>
      </c>
      <c r="F20" s="2" t="s">
        <v>186</v>
      </c>
      <c r="G20" s="2" t="s">
        <v>187</v>
      </c>
      <c r="H20" s="2" t="s">
        <v>188</v>
      </c>
      <c r="I20" s="2" t="s">
        <v>189</v>
      </c>
      <c r="J20" s="2" t="s">
        <v>190</v>
      </c>
      <c r="K20" s="2">
        <v>8</v>
      </c>
      <c r="L20" s="2">
        <v>7</v>
      </c>
      <c r="M20" s="2">
        <v>5</v>
      </c>
      <c r="N20" s="2"/>
      <c r="O20" s="2"/>
      <c r="P20" s="2"/>
    </row>
    <row r="21" spans="1:16" x14ac:dyDescent="0.25">
      <c r="A21" s="1" t="s">
        <v>191</v>
      </c>
      <c r="B21" s="1" t="s">
        <v>192</v>
      </c>
      <c r="C21" s="1" t="s">
        <v>193</v>
      </c>
      <c r="D21" s="1" t="s">
        <v>194</v>
      </c>
      <c r="E21" s="1" t="s">
        <v>195</v>
      </c>
      <c r="F21" s="1" t="s">
        <v>196</v>
      </c>
      <c r="G21" s="1" t="s">
        <v>197</v>
      </c>
      <c r="H21" s="1" t="s">
        <v>198</v>
      </c>
      <c r="I21" s="1" t="s">
        <v>199</v>
      </c>
      <c r="J21" s="1" t="s">
        <v>200</v>
      </c>
      <c r="K21" s="1">
        <v>10</v>
      </c>
      <c r="L21" s="1">
        <v>10</v>
      </c>
      <c r="M21" s="1">
        <v>3</v>
      </c>
      <c r="N21" s="1"/>
      <c r="O21" s="1"/>
      <c r="P21" s="1"/>
    </row>
    <row r="22" spans="1:16" x14ac:dyDescent="0.25">
      <c r="A22" s="2" t="s">
        <v>201</v>
      </c>
      <c r="B22" s="2" t="s">
        <v>202</v>
      </c>
      <c r="C22" s="2" t="s">
        <v>203</v>
      </c>
      <c r="D22" s="2" t="s">
        <v>204</v>
      </c>
      <c r="E22" s="2" t="s">
        <v>205</v>
      </c>
      <c r="F22" s="2" t="s">
        <v>206</v>
      </c>
      <c r="G22" s="2" t="s">
        <v>207</v>
      </c>
      <c r="H22" s="2" t="s">
        <v>208</v>
      </c>
      <c r="I22" s="2" t="s">
        <v>209</v>
      </c>
      <c r="J22" s="2" t="s">
        <v>210</v>
      </c>
      <c r="K22" s="2">
        <v>7</v>
      </c>
      <c r="L22" s="2">
        <v>3</v>
      </c>
      <c r="M22" s="2">
        <v>2</v>
      </c>
      <c r="N22" s="2" t="s">
        <v>513</v>
      </c>
      <c r="O22" s="2" t="s">
        <v>515</v>
      </c>
      <c r="P22" s="2"/>
    </row>
    <row r="23" spans="1:16" x14ac:dyDescent="0.25">
      <c r="A23" s="1" t="s">
        <v>211</v>
      </c>
      <c r="B23" s="1" t="s">
        <v>212</v>
      </c>
      <c r="C23" s="1" t="s">
        <v>213</v>
      </c>
      <c r="D23" s="1" t="s">
        <v>214</v>
      </c>
      <c r="E23" s="1" t="s">
        <v>215</v>
      </c>
      <c r="F23" s="1" t="s">
        <v>216</v>
      </c>
      <c r="G23" s="1" t="s">
        <v>217</v>
      </c>
      <c r="H23" s="1" t="s">
        <v>218</v>
      </c>
      <c r="I23" s="1" t="s">
        <v>219</v>
      </c>
      <c r="J23" s="1" t="s">
        <v>220</v>
      </c>
      <c r="K23" s="1">
        <v>5</v>
      </c>
      <c r="L23" s="1">
        <v>2</v>
      </c>
      <c r="M23" s="1">
        <v>2</v>
      </c>
      <c r="N23" s="1" t="s">
        <v>513</v>
      </c>
      <c r="O23" s="1" t="s">
        <v>515</v>
      </c>
      <c r="P23" s="1"/>
    </row>
    <row r="24" spans="1:16" x14ac:dyDescent="0.25">
      <c r="A24" s="2" t="s">
        <v>221</v>
      </c>
      <c r="B24" s="2" t="s">
        <v>222</v>
      </c>
      <c r="C24" s="2" t="s">
        <v>223</v>
      </c>
      <c r="D24" s="2" t="s">
        <v>224</v>
      </c>
      <c r="E24" s="2" t="s">
        <v>225</v>
      </c>
      <c r="F24" s="2" t="s">
        <v>226</v>
      </c>
      <c r="G24" s="2" t="s">
        <v>227</v>
      </c>
      <c r="H24" s="2" t="s">
        <v>228</v>
      </c>
      <c r="I24" s="2" t="s">
        <v>229</v>
      </c>
      <c r="J24" s="2" t="s">
        <v>230</v>
      </c>
      <c r="K24" s="2">
        <v>10</v>
      </c>
      <c r="L24" s="2">
        <v>2</v>
      </c>
      <c r="M24" s="2">
        <v>2</v>
      </c>
      <c r="N24" s="2" t="s">
        <v>513</v>
      </c>
      <c r="O24" s="2" t="s">
        <v>515</v>
      </c>
      <c r="P24" s="2" t="s">
        <v>513</v>
      </c>
    </row>
    <row r="25" spans="1:16" x14ac:dyDescent="0.25">
      <c r="A25" s="1" t="s">
        <v>231</v>
      </c>
      <c r="B25" s="1" t="s">
        <v>232</v>
      </c>
      <c r="C25" s="1" t="s">
        <v>233</v>
      </c>
      <c r="D25" s="1" t="s">
        <v>234</v>
      </c>
      <c r="E25" s="1" t="s">
        <v>235</v>
      </c>
      <c r="F25" s="1" t="s">
        <v>236</v>
      </c>
      <c r="G25" s="1" t="s">
        <v>237</v>
      </c>
      <c r="H25" s="1" t="s">
        <v>238</v>
      </c>
      <c r="I25" s="1" t="s">
        <v>239</v>
      </c>
      <c r="J25" s="1" t="s">
        <v>240</v>
      </c>
      <c r="K25" s="1">
        <v>4</v>
      </c>
      <c r="L25" s="1">
        <v>5</v>
      </c>
      <c r="M25" s="1">
        <v>2</v>
      </c>
      <c r="N25" s="1"/>
      <c r="O25" s="1"/>
      <c r="P25" s="1"/>
    </row>
    <row r="26" spans="1:16" x14ac:dyDescent="0.25">
      <c r="A26" s="2" t="s">
        <v>241</v>
      </c>
      <c r="B26" s="2" t="s">
        <v>242</v>
      </c>
      <c r="C26" s="2" t="s">
        <v>243</v>
      </c>
      <c r="D26" s="2" t="s">
        <v>244</v>
      </c>
      <c r="E26" s="2" t="s">
        <v>245</v>
      </c>
      <c r="F26" s="2" t="s">
        <v>246</v>
      </c>
      <c r="G26" s="2" t="s">
        <v>247</v>
      </c>
      <c r="H26" s="2" t="s">
        <v>248</v>
      </c>
      <c r="I26" s="2" t="s">
        <v>249</v>
      </c>
      <c r="J26" s="2" t="s">
        <v>250</v>
      </c>
      <c r="K26" s="2">
        <v>10</v>
      </c>
      <c r="L26" s="2">
        <v>8</v>
      </c>
      <c r="M26" s="2">
        <v>6</v>
      </c>
      <c r="N26" s="2" t="s">
        <v>514</v>
      </c>
      <c r="O26" s="2"/>
      <c r="P26" s="2"/>
    </row>
    <row r="27" spans="1:16" x14ac:dyDescent="0.25">
      <c r="A27" s="1" t="s">
        <v>251</v>
      </c>
      <c r="B27" s="1" t="s">
        <v>252</v>
      </c>
      <c r="C27" s="1" t="s">
        <v>253</v>
      </c>
      <c r="D27" s="1" t="s">
        <v>254</v>
      </c>
      <c r="E27" s="1" t="s">
        <v>255</v>
      </c>
      <c r="F27" s="1" t="s">
        <v>256</v>
      </c>
      <c r="G27" s="1" t="s">
        <v>257</v>
      </c>
      <c r="H27" s="1" t="s">
        <v>258</v>
      </c>
      <c r="I27" s="1" t="s">
        <v>259</v>
      </c>
      <c r="J27" s="1" t="s">
        <v>260</v>
      </c>
      <c r="K27" s="1">
        <v>10</v>
      </c>
      <c r="L27" s="1">
        <v>6</v>
      </c>
      <c r="M27" s="1">
        <v>8</v>
      </c>
      <c r="N27" s="1"/>
      <c r="O27" s="1"/>
      <c r="P27" s="1"/>
    </row>
    <row r="28" spans="1:16" x14ac:dyDescent="0.25">
      <c r="A28" s="2" t="s">
        <v>261</v>
      </c>
      <c r="B28" s="2" t="s">
        <v>262</v>
      </c>
      <c r="C28" s="2" t="s">
        <v>263</v>
      </c>
      <c r="D28" s="2" t="s">
        <v>264</v>
      </c>
      <c r="E28" s="2" t="s">
        <v>265</v>
      </c>
      <c r="F28" s="2" t="s">
        <v>266</v>
      </c>
      <c r="G28" s="2" t="s">
        <v>267</v>
      </c>
      <c r="H28" s="2" t="s">
        <v>268</v>
      </c>
      <c r="I28" s="2" t="s">
        <v>269</v>
      </c>
      <c r="J28" s="2" t="s">
        <v>270</v>
      </c>
      <c r="K28" s="2">
        <v>7</v>
      </c>
      <c r="L28" s="2">
        <v>8</v>
      </c>
      <c r="M28" s="2">
        <v>5</v>
      </c>
      <c r="N28" s="2"/>
      <c r="O28" s="2"/>
      <c r="P28" s="2"/>
    </row>
    <row r="29" spans="1:16" x14ac:dyDescent="0.25">
      <c r="A29" s="1" t="s">
        <v>271</v>
      </c>
      <c r="B29" s="1" t="s">
        <v>272</v>
      </c>
      <c r="C29" s="1" t="s">
        <v>273</v>
      </c>
      <c r="D29" s="1" t="s">
        <v>274</v>
      </c>
      <c r="E29" s="1" t="s">
        <v>275</v>
      </c>
      <c r="F29" s="1" t="s">
        <v>276</v>
      </c>
      <c r="G29" s="1" t="s">
        <v>277</v>
      </c>
      <c r="H29" s="1" t="s">
        <v>278</v>
      </c>
      <c r="I29" s="1" t="s">
        <v>279</v>
      </c>
      <c r="J29" s="1" t="s">
        <v>280</v>
      </c>
      <c r="K29" s="1">
        <v>7</v>
      </c>
      <c r="L29" s="1">
        <v>6</v>
      </c>
      <c r="M29" s="1">
        <v>3</v>
      </c>
      <c r="N29" s="1"/>
      <c r="O29" s="1"/>
      <c r="P29" s="1"/>
    </row>
    <row r="30" spans="1:16" x14ac:dyDescent="0.25">
      <c r="A30" s="2" t="s">
        <v>281</v>
      </c>
      <c r="B30" s="2" t="s">
        <v>282</v>
      </c>
      <c r="C30" s="2" t="s">
        <v>283</v>
      </c>
      <c r="D30" s="2" t="s">
        <v>284</v>
      </c>
      <c r="E30" s="2" t="s">
        <v>285</v>
      </c>
      <c r="F30" s="2" t="s">
        <v>286</v>
      </c>
      <c r="G30" s="2" t="s">
        <v>287</v>
      </c>
      <c r="H30" s="2" t="s">
        <v>288</v>
      </c>
      <c r="I30" s="2" t="s">
        <v>289</v>
      </c>
      <c r="J30" s="2" t="s">
        <v>290</v>
      </c>
      <c r="K30" s="2">
        <v>3</v>
      </c>
      <c r="L30" s="2">
        <v>4</v>
      </c>
      <c r="M30" s="2">
        <v>5</v>
      </c>
      <c r="N30" s="2"/>
      <c r="O30" s="2"/>
      <c r="P30" s="2"/>
    </row>
    <row r="31" spans="1:16" x14ac:dyDescent="0.25">
      <c r="A31" s="1" t="s">
        <v>291</v>
      </c>
      <c r="B31" s="1" t="s">
        <v>292</v>
      </c>
      <c r="C31" s="1" t="s">
        <v>293</v>
      </c>
      <c r="D31" s="1" t="s">
        <v>294</v>
      </c>
      <c r="E31" s="1" t="s">
        <v>295</v>
      </c>
      <c r="F31" s="1" t="s">
        <v>296</v>
      </c>
      <c r="G31" s="1" t="s">
        <v>297</v>
      </c>
      <c r="H31" s="1" t="s">
        <v>298</v>
      </c>
      <c r="I31" s="1" t="s">
        <v>299</v>
      </c>
      <c r="J31" s="1" t="s">
        <v>300</v>
      </c>
      <c r="K31" s="1">
        <v>10</v>
      </c>
      <c r="L31" s="1">
        <v>8</v>
      </c>
      <c r="M31" s="1">
        <v>4</v>
      </c>
      <c r="N31" s="1"/>
      <c r="O31" s="1"/>
      <c r="P31" s="1"/>
    </row>
    <row r="32" spans="1:16" x14ac:dyDescent="0.25">
      <c r="A32" s="2" t="s">
        <v>301</v>
      </c>
      <c r="B32" s="2" t="s">
        <v>302</v>
      </c>
      <c r="C32" s="2" t="s">
        <v>303</v>
      </c>
      <c r="D32" s="2" t="s">
        <v>304</v>
      </c>
      <c r="E32" s="2" t="s">
        <v>305</v>
      </c>
      <c r="F32" s="2" t="s">
        <v>306</v>
      </c>
      <c r="G32" s="2" t="s">
        <v>307</v>
      </c>
      <c r="H32" s="2" t="s">
        <v>308</v>
      </c>
      <c r="I32" s="2" t="s">
        <v>309</v>
      </c>
      <c r="J32" s="2" t="s">
        <v>310</v>
      </c>
      <c r="K32" s="2">
        <v>4</v>
      </c>
      <c r="L32" s="2">
        <v>2</v>
      </c>
      <c r="M32" s="2">
        <v>2</v>
      </c>
      <c r="N32" s="2"/>
      <c r="O32" s="2"/>
      <c r="P32" s="2"/>
    </row>
    <row r="33" spans="1:16" x14ac:dyDescent="0.25">
      <c r="A33" s="1" t="s">
        <v>311</v>
      </c>
      <c r="B33" s="1" t="s">
        <v>312</v>
      </c>
      <c r="C33" s="1" t="s">
        <v>313</v>
      </c>
      <c r="D33" s="1" t="s">
        <v>314</v>
      </c>
      <c r="E33" s="1" t="s">
        <v>315</v>
      </c>
      <c r="F33" s="1" t="s">
        <v>316</v>
      </c>
      <c r="G33" s="1" t="s">
        <v>317</v>
      </c>
      <c r="H33" s="1" t="s">
        <v>318</v>
      </c>
      <c r="I33" s="1" t="s">
        <v>319</v>
      </c>
      <c r="J33" s="1" t="s">
        <v>320</v>
      </c>
      <c r="K33" s="1">
        <v>10</v>
      </c>
      <c r="L33" s="1"/>
      <c r="M33" s="1">
        <v>6</v>
      </c>
      <c r="N33" s="1"/>
      <c r="O33" s="1"/>
      <c r="P33" s="1"/>
    </row>
    <row r="34" spans="1:16" x14ac:dyDescent="0.25">
      <c r="A34" s="2" t="s">
        <v>321</v>
      </c>
      <c r="B34" s="2" t="s">
        <v>322</v>
      </c>
      <c r="C34" s="2" t="s">
        <v>323</v>
      </c>
      <c r="D34" s="2" t="s">
        <v>324</v>
      </c>
      <c r="E34" s="2" t="s">
        <v>325</v>
      </c>
      <c r="F34" s="2" t="s">
        <v>326</v>
      </c>
      <c r="G34" s="2" t="s">
        <v>327</v>
      </c>
      <c r="H34" s="2" t="s">
        <v>328</v>
      </c>
      <c r="I34" s="2" t="s">
        <v>329</v>
      </c>
      <c r="J34" s="2" t="s">
        <v>330</v>
      </c>
      <c r="K34" s="2">
        <v>6</v>
      </c>
      <c r="L34" s="2">
        <v>8</v>
      </c>
      <c r="M34" s="2">
        <v>5</v>
      </c>
      <c r="N34" s="2"/>
      <c r="O34" s="2"/>
      <c r="P34" s="2"/>
    </row>
    <row r="35" spans="1:16" x14ac:dyDescent="0.25">
      <c r="A35" s="1" t="s">
        <v>331</v>
      </c>
      <c r="B35" s="1" t="s">
        <v>332</v>
      </c>
      <c r="C35" s="1" t="s">
        <v>333</v>
      </c>
      <c r="D35" s="1" t="s">
        <v>334</v>
      </c>
      <c r="E35" s="1" t="s">
        <v>335</v>
      </c>
      <c r="F35" s="1" t="s">
        <v>336</v>
      </c>
      <c r="G35" s="1" t="s">
        <v>337</v>
      </c>
      <c r="H35" s="1" t="s">
        <v>338</v>
      </c>
      <c r="I35" s="1" t="s">
        <v>339</v>
      </c>
      <c r="J35" s="1" t="s">
        <v>340</v>
      </c>
      <c r="K35" s="1">
        <v>6</v>
      </c>
      <c r="L35" s="1">
        <v>6</v>
      </c>
      <c r="M35" s="1">
        <v>3</v>
      </c>
      <c r="N35" s="1"/>
      <c r="O35" s="1"/>
      <c r="P35" s="1"/>
    </row>
    <row r="36" spans="1:16" x14ac:dyDescent="0.25">
      <c r="A36" s="2" t="s">
        <v>341</v>
      </c>
      <c r="B36" s="2" t="s">
        <v>342</v>
      </c>
      <c r="C36" s="2" t="s">
        <v>343</v>
      </c>
      <c r="D36" s="2" t="s">
        <v>344</v>
      </c>
      <c r="E36" s="2" t="s">
        <v>345</v>
      </c>
      <c r="F36" s="2" t="s">
        <v>346</v>
      </c>
      <c r="G36" s="2" t="s">
        <v>347</v>
      </c>
      <c r="H36" s="2" t="s">
        <v>348</v>
      </c>
      <c r="I36" s="2" t="s">
        <v>349</v>
      </c>
      <c r="J36" s="2" t="s">
        <v>350</v>
      </c>
      <c r="K36" s="2">
        <v>6</v>
      </c>
      <c r="L36" s="2">
        <v>6</v>
      </c>
      <c r="M36" s="2">
        <v>2</v>
      </c>
      <c r="N36" s="2"/>
      <c r="O36" s="2"/>
      <c r="P36" s="2"/>
    </row>
    <row r="37" spans="1:16" x14ac:dyDescent="0.25">
      <c r="A37" s="1" t="s">
        <v>351</v>
      </c>
      <c r="B37" s="1" t="s">
        <v>352</v>
      </c>
      <c r="C37" s="1" t="s">
        <v>353</v>
      </c>
      <c r="D37" s="1" t="s">
        <v>354</v>
      </c>
      <c r="E37" s="1" t="s">
        <v>355</v>
      </c>
      <c r="F37" s="1" t="s">
        <v>356</v>
      </c>
      <c r="G37" s="1" t="s">
        <v>357</v>
      </c>
      <c r="H37" s="1" t="s">
        <v>358</v>
      </c>
      <c r="I37" s="1" t="s">
        <v>359</v>
      </c>
      <c r="J37" s="1" t="s">
        <v>360</v>
      </c>
      <c r="K37" s="1">
        <v>6</v>
      </c>
      <c r="L37" s="1">
        <v>7</v>
      </c>
      <c r="M37" s="1">
        <v>7</v>
      </c>
      <c r="N37" s="1"/>
      <c r="O37" s="1"/>
      <c r="P37" s="1"/>
    </row>
    <row r="38" spans="1:16" x14ac:dyDescent="0.25">
      <c r="A38" s="2" t="s">
        <v>361</v>
      </c>
      <c r="B38" s="2" t="s">
        <v>362</v>
      </c>
      <c r="C38" s="2" t="s">
        <v>363</v>
      </c>
      <c r="D38" s="2" t="s">
        <v>364</v>
      </c>
      <c r="E38" s="2" t="s">
        <v>365</v>
      </c>
      <c r="F38" s="2" t="s">
        <v>366</v>
      </c>
      <c r="G38" s="2" t="s">
        <v>367</v>
      </c>
      <c r="H38" s="2" t="s">
        <v>368</v>
      </c>
      <c r="I38" s="2" t="s">
        <v>369</v>
      </c>
      <c r="J38" s="2" t="s">
        <v>370</v>
      </c>
      <c r="K38" s="2">
        <v>5</v>
      </c>
      <c r="L38" s="2">
        <v>4</v>
      </c>
      <c r="M38" s="2">
        <v>7</v>
      </c>
      <c r="N38" s="2"/>
      <c r="O38" s="2"/>
      <c r="P38" s="2"/>
    </row>
    <row r="39" spans="1:16" x14ac:dyDescent="0.25">
      <c r="A39" s="1" t="s">
        <v>371</v>
      </c>
      <c r="B39" s="1" t="s">
        <v>372</v>
      </c>
      <c r="C39" s="1" t="s">
        <v>373</v>
      </c>
      <c r="D39" s="1" t="s">
        <v>374</v>
      </c>
      <c r="E39" s="1" t="s">
        <v>375</v>
      </c>
      <c r="F39" s="1" t="s">
        <v>376</v>
      </c>
      <c r="G39" s="1" t="s">
        <v>377</v>
      </c>
      <c r="H39" s="1" t="s">
        <v>378</v>
      </c>
      <c r="I39" s="1" t="s">
        <v>379</v>
      </c>
      <c r="J39" s="1" t="s">
        <v>380</v>
      </c>
      <c r="K39" s="1">
        <v>6</v>
      </c>
      <c r="L39" s="1">
        <v>6</v>
      </c>
      <c r="M39" s="1">
        <v>7</v>
      </c>
      <c r="N39" s="1"/>
      <c r="O39" s="1"/>
      <c r="P39" s="1"/>
    </row>
    <row r="40" spans="1:16" x14ac:dyDescent="0.25">
      <c r="A40" s="2" t="s">
        <v>381</v>
      </c>
      <c r="B40" s="2" t="s">
        <v>382</v>
      </c>
      <c r="C40" s="2" t="s">
        <v>383</v>
      </c>
      <c r="D40" s="2" t="s">
        <v>384</v>
      </c>
      <c r="E40" s="2" t="s">
        <v>385</v>
      </c>
      <c r="F40" s="2" t="s">
        <v>386</v>
      </c>
      <c r="G40" s="2" t="s">
        <v>387</v>
      </c>
      <c r="H40" s="2" t="s">
        <v>388</v>
      </c>
      <c r="I40" s="2" t="s">
        <v>389</v>
      </c>
      <c r="J40" s="2" t="s">
        <v>390</v>
      </c>
      <c r="K40" s="2">
        <v>6</v>
      </c>
      <c r="L40" s="2">
        <v>3</v>
      </c>
      <c r="M40" s="2">
        <v>5</v>
      </c>
      <c r="N40" s="2"/>
      <c r="O40" s="2"/>
      <c r="P40" s="2"/>
    </row>
    <row r="41" spans="1:16" x14ac:dyDescent="0.25">
      <c r="A41" s="1" t="s">
        <v>391</v>
      </c>
      <c r="B41" s="1" t="s">
        <v>392</v>
      </c>
      <c r="C41" s="1" t="s">
        <v>393</v>
      </c>
      <c r="D41" s="1" t="s">
        <v>394</v>
      </c>
      <c r="E41" s="1" t="s">
        <v>395</v>
      </c>
      <c r="F41" s="1" t="s">
        <v>396</v>
      </c>
      <c r="G41" s="1" t="s">
        <v>397</v>
      </c>
      <c r="H41" s="1" t="s">
        <v>398</v>
      </c>
      <c r="I41" s="1" t="s">
        <v>399</v>
      </c>
      <c r="J41" s="1" t="s">
        <v>400</v>
      </c>
      <c r="K41" s="1">
        <v>6</v>
      </c>
      <c r="L41" s="1">
        <v>3</v>
      </c>
      <c r="M41" s="1">
        <v>4</v>
      </c>
      <c r="N41" s="1"/>
      <c r="O41" s="1"/>
      <c r="P41" s="1"/>
    </row>
    <row r="42" spans="1:16" x14ac:dyDescent="0.25">
      <c r="A42" s="2" t="s">
        <v>401</v>
      </c>
      <c r="B42" s="2" t="s">
        <v>402</v>
      </c>
      <c r="C42" s="2" t="s">
        <v>403</v>
      </c>
      <c r="D42" s="2" t="s">
        <v>404</v>
      </c>
      <c r="E42" s="2" t="s">
        <v>405</v>
      </c>
      <c r="F42" s="2" t="s">
        <v>406</v>
      </c>
      <c r="G42" s="2" t="s">
        <v>407</v>
      </c>
      <c r="H42" s="2" t="s">
        <v>408</v>
      </c>
      <c r="I42" s="2" t="s">
        <v>409</v>
      </c>
      <c r="J42" s="2" t="s">
        <v>410</v>
      </c>
      <c r="K42" s="2">
        <v>3</v>
      </c>
      <c r="L42" s="2">
        <v>3</v>
      </c>
      <c r="M42" s="2">
        <v>3</v>
      </c>
      <c r="N42" s="2"/>
      <c r="O42" s="2"/>
      <c r="P42" s="2"/>
    </row>
    <row r="43" spans="1:16" x14ac:dyDescent="0.25">
      <c r="A43" s="1" t="s">
        <v>411</v>
      </c>
      <c r="B43" s="1" t="s">
        <v>412</v>
      </c>
      <c r="C43" s="1" t="s">
        <v>413</v>
      </c>
      <c r="D43" s="1" t="s">
        <v>414</v>
      </c>
      <c r="E43" s="1" t="s">
        <v>415</v>
      </c>
      <c r="F43" s="1" t="s">
        <v>416</v>
      </c>
      <c r="G43" s="1" t="s">
        <v>417</v>
      </c>
      <c r="H43" s="1" t="s">
        <v>418</v>
      </c>
      <c r="I43" s="1" t="s">
        <v>419</v>
      </c>
      <c r="J43" s="1" t="s">
        <v>420</v>
      </c>
      <c r="K43" s="1">
        <v>6</v>
      </c>
      <c r="L43" s="1">
        <v>8</v>
      </c>
      <c r="M43" s="1">
        <v>5</v>
      </c>
      <c r="N43" s="1"/>
      <c r="O43" s="1"/>
      <c r="P43" s="1"/>
    </row>
    <row r="44" spans="1:16" x14ac:dyDescent="0.25">
      <c r="A44" s="2" t="s">
        <v>421</v>
      </c>
      <c r="B44" s="2" t="s">
        <v>422</v>
      </c>
      <c r="C44" s="2" t="s">
        <v>423</v>
      </c>
      <c r="D44" s="2" t="s">
        <v>424</v>
      </c>
      <c r="E44" s="2" t="s">
        <v>425</v>
      </c>
      <c r="F44" s="2" t="s">
        <v>426</v>
      </c>
      <c r="G44" s="2" t="s">
        <v>427</v>
      </c>
      <c r="H44" s="2" t="s">
        <v>428</v>
      </c>
      <c r="I44" s="2" t="s">
        <v>429</v>
      </c>
      <c r="J44" s="2" t="s">
        <v>430</v>
      </c>
      <c r="K44" s="2">
        <v>8</v>
      </c>
      <c r="L44" s="2">
        <v>8</v>
      </c>
      <c r="M44" s="2">
        <v>4</v>
      </c>
      <c r="N44" s="2"/>
      <c r="O44" s="2"/>
      <c r="P44" s="2"/>
    </row>
    <row r="45" spans="1:16" x14ac:dyDescent="0.2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436</v>
      </c>
      <c r="G45" s="1" t="s">
        <v>437</v>
      </c>
      <c r="H45" s="1" t="s">
        <v>438</v>
      </c>
      <c r="I45" s="1" t="s">
        <v>439</v>
      </c>
      <c r="J45" s="1" t="s">
        <v>440</v>
      </c>
      <c r="K45" s="1">
        <v>4</v>
      </c>
      <c r="L45" s="1">
        <v>5</v>
      </c>
      <c r="M45" s="1">
        <v>7</v>
      </c>
      <c r="N45" s="1"/>
      <c r="O45" s="1"/>
      <c r="P45" s="1"/>
    </row>
    <row r="46" spans="1:16" x14ac:dyDescent="0.25">
      <c r="A46" s="2" t="s">
        <v>441</v>
      </c>
      <c r="B46" s="2" t="s">
        <v>442</v>
      </c>
      <c r="C46" s="2" t="s">
        <v>443</v>
      </c>
      <c r="D46" s="2" t="s">
        <v>444</v>
      </c>
      <c r="E46" s="2" t="s">
        <v>445</v>
      </c>
      <c r="F46" s="2" t="s">
        <v>446</v>
      </c>
      <c r="G46" s="2" t="s">
        <v>447</v>
      </c>
      <c r="H46" s="2" t="s">
        <v>448</v>
      </c>
      <c r="I46" s="2" t="s">
        <v>449</v>
      </c>
      <c r="J46" s="2" t="s">
        <v>450</v>
      </c>
      <c r="K46" s="2">
        <v>7</v>
      </c>
      <c r="L46" s="2">
        <v>8</v>
      </c>
      <c r="M46" s="2">
        <v>7</v>
      </c>
      <c r="N46" s="2"/>
      <c r="O46" s="2"/>
      <c r="P46" s="2"/>
    </row>
    <row r="47" spans="1:16" x14ac:dyDescent="0.25">
      <c r="A47" s="1" t="s">
        <v>451</v>
      </c>
      <c r="B47" s="1" t="s">
        <v>452</v>
      </c>
      <c r="C47" s="1" t="s">
        <v>453</v>
      </c>
      <c r="D47" s="1" t="s">
        <v>454</v>
      </c>
      <c r="E47" s="1" t="s">
        <v>455</v>
      </c>
      <c r="F47" s="1" t="s">
        <v>456</v>
      </c>
      <c r="G47" s="1" t="s">
        <v>457</v>
      </c>
      <c r="H47" s="1" t="s">
        <v>458</v>
      </c>
      <c r="I47" s="1" t="s">
        <v>459</v>
      </c>
      <c r="J47" s="1" t="s">
        <v>460</v>
      </c>
      <c r="K47" s="1">
        <v>8</v>
      </c>
      <c r="L47" s="1">
        <v>8</v>
      </c>
      <c r="M47" s="1">
        <v>9</v>
      </c>
      <c r="N47" s="1"/>
      <c r="O47" s="1"/>
      <c r="P47" s="1"/>
    </row>
    <row r="48" spans="1:16" x14ac:dyDescent="0.25">
      <c r="A48" s="2" t="s">
        <v>461</v>
      </c>
      <c r="B48" s="2" t="s">
        <v>462</v>
      </c>
      <c r="C48" s="2" t="s">
        <v>463</v>
      </c>
      <c r="D48" s="2" t="s">
        <v>464</v>
      </c>
      <c r="E48" s="2" t="s">
        <v>465</v>
      </c>
      <c r="F48" s="2" t="s">
        <v>466</v>
      </c>
      <c r="G48" s="2" t="s">
        <v>467</v>
      </c>
      <c r="H48" s="2" t="s">
        <v>468</v>
      </c>
      <c r="I48" s="2" t="s">
        <v>469</v>
      </c>
      <c r="J48" s="2" t="s">
        <v>470</v>
      </c>
      <c r="K48" s="2">
        <v>5</v>
      </c>
      <c r="L48" s="2">
        <v>7</v>
      </c>
      <c r="M48" s="2">
        <v>5</v>
      </c>
      <c r="N48" s="2"/>
      <c r="O48" s="2"/>
      <c r="P48" s="2"/>
    </row>
    <row r="49" spans="1:16" x14ac:dyDescent="0.25">
      <c r="A49" s="1" t="s">
        <v>471</v>
      </c>
      <c r="B49" s="1" t="s">
        <v>472</v>
      </c>
      <c r="C49" s="1" t="s">
        <v>473</v>
      </c>
      <c r="D49" s="1" t="s">
        <v>474</v>
      </c>
      <c r="E49" s="1" t="s">
        <v>475</v>
      </c>
      <c r="F49" s="1" t="s">
        <v>476</v>
      </c>
      <c r="G49" s="1" t="s">
        <v>477</v>
      </c>
      <c r="H49" s="1" t="s">
        <v>478</v>
      </c>
      <c r="I49" s="1" t="s">
        <v>479</v>
      </c>
      <c r="J49" s="1" t="s">
        <v>480</v>
      </c>
      <c r="K49" s="1">
        <v>4</v>
      </c>
      <c r="L49" s="1">
        <v>4</v>
      </c>
      <c r="M49" s="1">
        <v>5</v>
      </c>
      <c r="N49" s="1" t="s">
        <v>513</v>
      </c>
      <c r="O49" s="1"/>
      <c r="P49" s="1"/>
    </row>
    <row r="50" spans="1:16" x14ac:dyDescent="0.25">
      <c r="A50" s="2" t="s">
        <v>481</v>
      </c>
      <c r="B50" s="2" t="s">
        <v>482</v>
      </c>
      <c r="C50" s="2" t="s">
        <v>483</v>
      </c>
      <c r="D50" s="2" t="s">
        <v>484</v>
      </c>
      <c r="E50" s="2" t="s">
        <v>485</v>
      </c>
      <c r="F50" s="2" t="s">
        <v>486</v>
      </c>
      <c r="G50" s="2" t="s">
        <v>487</v>
      </c>
      <c r="H50" s="2" t="s">
        <v>488</v>
      </c>
      <c r="I50" s="2" t="s">
        <v>489</v>
      </c>
      <c r="J50" s="2" t="s">
        <v>490</v>
      </c>
      <c r="K50" s="2">
        <v>9</v>
      </c>
      <c r="L50" s="2">
        <v>8</v>
      </c>
      <c r="M50" s="2">
        <v>5</v>
      </c>
      <c r="N50" s="2"/>
      <c r="O50" s="2"/>
      <c r="P50" s="2"/>
    </row>
    <row r="51" spans="1:16" x14ac:dyDescent="0.25">
      <c r="A51" s="4" t="s">
        <v>491</v>
      </c>
      <c r="B51" s="4" t="s">
        <v>492</v>
      </c>
      <c r="C51" s="4" t="s">
        <v>493</v>
      </c>
      <c r="D51" s="4" t="s">
        <v>494</v>
      </c>
      <c r="E51" s="4" t="s">
        <v>495</v>
      </c>
      <c r="F51" s="4" t="s">
        <v>496</v>
      </c>
      <c r="G51" s="4" t="s">
        <v>497</v>
      </c>
      <c r="H51" s="4" t="s">
        <v>498</v>
      </c>
      <c r="I51" s="4" t="s">
        <v>499</v>
      </c>
      <c r="J51" s="4" t="s">
        <v>500</v>
      </c>
      <c r="K51" s="4">
        <v>10</v>
      </c>
      <c r="L51" s="4">
        <v>8</v>
      </c>
      <c r="M51" s="4">
        <v>4</v>
      </c>
      <c r="N51" s="4"/>
      <c r="O51" s="4"/>
      <c r="P51" s="4"/>
    </row>
    <row r="53" spans="1:16" x14ac:dyDescent="0.25">
      <c r="K53">
        <f>AVERAGE(Table2[Q1 (Internally similar)])</f>
        <v>7.22</v>
      </c>
      <c r="L53">
        <f>AVERAGE(Table2[Q2 (Is the theme emerging)])</f>
        <v>5.8163265306122449</v>
      </c>
      <c r="M53">
        <f>AVERAGE(Table2[Q3 (Is the keyword informative)])</f>
        <v>4.66</v>
      </c>
    </row>
    <row r="54" spans="1:16" x14ac:dyDescent="0.25">
      <c r="G54" s="5" t="s">
        <v>523</v>
      </c>
      <c r="H54" s="5" t="s">
        <v>520</v>
      </c>
      <c r="I54" s="5" t="s">
        <v>521</v>
      </c>
      <c r="J54" s="5" t="s">
        <v>522</v>
      </c>
      <c r="K54">
        <f>MEDIAN(Table2[Q1 (Internally similar)])</f>
        <v>7</v>
      </c>
      <c r="L54">
        <f>MEDIAN(Table2[Q2 (Is the theme emerging)])</f>
        <v>6</v>
      </c>
      <c r="M54">
        <f>MEDIAN(Table2[Q3 (Is the keyword informative)])</f>
        <v>5</v>
      </c>
    </row>
    <row r="55" spans="1:16" x14ac:dyDescent="0.25">
      <c r="G55" s="7" t="s">
        <v>518</v>
      </c>
      <c r="H55" s="8">
        <f>K53</f>
        <v>7.22</v>
      </c>
      <c r="I55" s="8">
        <f>L53</f>
        <v>5.8163265306122449</v>
      </c>
      <c r="J55" s="8">
        <f>M53</f>
        <v>4.66</v>
      </c>
      <c r="K55">
        <f>_xlfn.STDEV.S(Table2[Q1 (Internally similar)])</f>
        <v>2.3324682555750473</v>
      </c>
      <c r="L55">
        <f>_xlfn.STDEV.S(Table2[Q2 (Is the theme emerging)])</f>
        <v>2.2048570379557781</v>
      </c>
      <c r="M55">
        <f>_xlfn.STDEV.S(Table2[Q3 (Is the keyword informative)])</f>
        <v>2.086007807135096</v>
      </c>
    </row>
    <row r="56" spans="1:16" x14ac:dyDescent="0.25">
      <c r="G56" s="9" t="s">
        <v>524</v>
      </c>
      <c r="H56" s="10">
        <f>K55</f>
        <v>2.3324682555750473</v>
      </c>
      <c r="I56" s="10">
        <f>L55</f>
        <v>2.2048570379557781</v>
      </c>
      <c r="J56" s="10">
        <f>M55</f>
        <v>2.086007807135096</v>
      </c>
      <c r="K56">
        <f>AVERAGEIF($O$2:$O$51, "&lt;&gt;Sport", Table2[Q1 (Internally similar)])</f>
        <v>7.0250000000000004</v>
      </c>
      <c r="L56">
        <f>AVERAGEIF($O$2:$O$51, "&lt;&gt;Sport", Table2[Q2 (Is the theme emerging)])</f>
        <v>6.2820512820512819</v>
      </c>
      <c r="M56">
        <f>AVERAGEIF($O$2:$O$51, "&lt;&gt;Sport", Table2[Q3 (Is the keyword informative)])</f>
        <v>5.125</v>
      </c>
    </row>
    <row r="57" spans="1:16" x14ac:dyDescent="0.25">
      <c r="G57" s="5" t="s">
        <v>519</v>
      </c>
      <c r="H57" s="6">
        <f>K54</f>
        <v>7</v>
      </c>
      <c r="I57" s="6">
        <f>L54</f>
        <v>6</v>
      </c>
      <c r="J57" s="6">
        <f>M54</f>
        <v>5</v>
      </c>
      <c r="K57">
        <f t="array" ref="K57">MEDIAN(IF($O$2:$O$51 &lt;&gt;"Sport", Table2[Q1 (Internally similar)]))</f>
        <v>6.5</v>
      </c>
      <c r="L57">
        <f t="array" ref="L57">MEDIAN(IF($O$2:$O$51 &lt;&gt;"Sport", Table2[Q2 (Is the theme emerging)]))</f>
        <v>6.5</v>
      </c>
      <c r="M57">
        <f t="array" ref="M57">MEDIAN(IF($O$2:$O$51 &lt;&gt;"Sport", Table2[Q3 (Is the keyword informative)]))</f>
        <v>5</v>
      </c>
    </row>
    <row r="58" spans="1:16" x14ac:dyDescent="0.25">
      <c r="K58">
        <f t="array" ref="K58">_xlfn.STDEV.S(IF($O$2:$O$51 &lt;&gt;"Sport", Table2[Q1 (Internally similar)]))</f>
        <v>2.3910892271740281</v>
      </c>
      <c r="L58">
        <f t="array" ref="L58">_xlfn.STDEV.S(IF($O$2:$O$51 &lt;&gt;"Sport", Table2[Q2 (Is the theme emerging)]))</f>
        <v>2.3445244446997928</v>
      </c>
      <c r="M58">
        <f t="array" ref="M58">_xlfn.STDEV.S(IF($O$2:$O$51 &lt;&gt;"Sport", Table2[Q3 (Is the keyword informative)]))</f>
        <v>1.9895560643855537</v>
      </c>
    </row>
    <row r="61" spans="1:16" x14ac:dyDescent="0.25">
      <c r="G61" s="5" t="s">
        <v>525</v>
      </c>
      <c r="H61" s="5" t="s">
        <v>520</v>
      </c>
      <c r="I61" s="5" t="s">
        <v>521</v>
      </c>
      <c r="J61" s="5" t="s">
        <v>522</v>
      </c>
    </row>
    <row r="62" spans="1:16" x14ac:dyDescent="0.25">
      <c r="G62" s="7" t="s">
        <v>526</v>
      </c>
      <c r="H62" s="8">
        <f>K56</f>
        <v>7.0250000000000004</v>
      </c>
      <c r="I62" s="8">
        <f>L56</f>
        <v>6.2820512820512819</v>
      </c>
      <c r="J62" s="8">
        <f>M56</f>
        <v>5.125</v>
      </c>
    </row>
    <row r="63" spans="1:16" x14ac:dyDescent="0.25">
      <c r="G63" s="9" t="s">
        <v>524</v>
      </c>
      <c r="H63" s="10">
        <f>K58</f>
        <v>2.3910892271740281</v>
      </c>
      <c r="I63" s="10">
        <f>L58</f>
        <v>2.3445244446997928</v>
      </c>
      <c r="J63" s="10">
        <f>M58</f>
        <v>1.9895560643855537</v>
      </c>
    </row>
    <row r="64" spans="1:16" x14ac:dyDescent="0.25">
      <c r="G64" s="9" t="s">
        <v>519</v>
      </c>
      <c r="H64" s="10">
        <f>K57</f>
        <v>6.5</v>
      </c>
      <c r="I64" s="10">
        <f>L57</f>
        <v>6.5</v>
      </c>
      <c r="J64" s="10">
        <f>M57</f>
        <v>5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FB4E3B-D2FC-48CE-8665-ECDD83BDFD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Burnett-Stuart</dc:creator>
  <cp:lastModifiedBy>Matthew Burnett-Stuart</cp:lastModifiedBy>
  <dcterms:created xsi:type="dcterms:W3CDTF">2020-09-29T18:59:34Z</dcterms:created>
  <dcterms:modified xsi:type="dcterms:W3CDTF">2020-10-11T14:09:04Z</dcterms:modified>
</cp:coreProperties>
</file>