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770" windowHeight="1236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33" l="1"/>
  <c r="F11" i="133"/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<sst xmlns="http://schemas.openxmlformats.org/spreadsheetml/2006/main" count="224" uniqueCount="160">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</sst>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0" fontId="17" fillId="4" borderId="0" xfId="0" quotePrefix="1" applyFont="1" applyFill="1" applyAlignment="1">
      <alignment horizontal="left"/>
    </xf>
    <xf numFmtId="1" fontId="17" fillId="4" borderId="0" xfId="0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right"/>
    </xf>
    <xf numFmtId="1" fontId="17" fillId="4" borderId="0" xfId="0" applyNumberFormat="1" applyFont="1" applyFill="1" applyAlignment="1">
      <alignment horizontal="right"/>
    </xf>
    <xf numFmtId="0" fontId="17" fillId="5" borderId="0" xfId="0" quotePrefix="1" applyFont="1" applyFill="1" applyAlignment="1">
      <alignment horizontal="left"/>
    </xf>
    <xf numFmtId="1" fontId="17" fillId="5" borderId="0" xfId="0" applyNumberFormat="1" applyFont="1" applyFill="1" applyAlignment="1">
      <alignment horizontal="left"/>
    </xf>
    <xf numFmtId="2" fontId="17" fillId="5" borderId="0" xfId="0" applyNumberFormat="1" applyFont="1" applyFill="1" applyAlignment="1">
      <alignment horizontal="right"/>
    </xf>
    <xf numFmtId="1" fontId="17" fillId="5" borderId="0" xfId="0" applyNumberFormat="1" applyFont="1" applyFill="1" applyAlignment="1">
      <alignment horizontal="right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A2" zoomScale="130" zoomScaleNormal="130" workbookViewId="0">
      <selection activeCell="G15" sqref="G15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04" t="str">
        <f>SEC_Processes!D10</f>
        <v>MIN_NAT-GAS</v>
      </c>
      <c r="C10" s="104" t="str">
        <f>SEC_Processes!E10</f>
        <v>Natural Gas Domestic Supply</v>
      </c>
      <c r="D10" s="105" t="str">
        <f>SEC_Comm!C10</f>
        <v>NAT-GAS</v>
      </c>
      <c r="E10" s="106">
        <v>28</v>
      </c>
      <c r="F10" s="107">
        <f>3.4*37/3</f>
        <v>41.93333333333333</v>
      </c>
      <c r="G10" s="107"/>
      <c r="H10" s="107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08" t="str">
        <f>SEC_Processes!D11</f>
        <v>IMP_NAT-GAS</v>
      </c>
      <c r="C11" s="108" t="str">
        <f>SEC_Processes!E11</f>
        <v>Natural Gas Imports</v>
      </c>
      <c r="D11" s="109" t="str">
        <f>SEC_Comm!C10</f>
        <v>NAT-GAS</v>
      </c>
      <c r="E11" s="110">
        <v>30</v>
      </c>
      <c r="F11" s="111">
        <f>13*37/3</f>
        <v>160.33333333333334</v>
      </c>
      <c r="G11" s="111"/>
      <c r="H11" s="11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