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<sst xmlns="http://schemas.openxmlformats.org/spreadsheetml/2006/main" count="136" uniqueCount="84">
  <si>
    <t xml:space="preserve">INPUT PIN</t>
  </si>
  <si>
    <t xml:space="preserve">notes</t>
  </si>
  <si>
    <t xml:space="preserve">comment</t>
  </si>
  <si>
    <t xml:space="preserve">CAPFB</t>
  </si>
  <si>
    <t xml:space="preserve">Maximum charge voltage of the supercapacitor; capacitor dependent</t>
  </si>
  <si>
    <t xml:space="preserve">For cap below, use 3.3 values</t>
  </si>
  <si>
    <t xml:space="preserve">PF1</t>
  </si>
  <si>
    <t xml:space="preserve">minimum voltage before backup mode starts; need to be &gt;35kOhm</t>
  </si>
  <si>
    <t xml:space="preserve">Can use 5v settings</t>
  </si>
  <si>
    <t xml:space="preserve">PROG</t>
  </si>
  <si>
    <t xml:space="preserve">supercapacitor charge current, should be 0.5 &lt;=x &lt;=2.5; PROG resistor no grater than 4k</t>
  </si>
  <si>
    <t xml:space="preserve">Need to calc</t>
  </si>
  <si>
    <t xml:space="preserve">Vin/CLN</t>
  </si>
  <si>
    <t xml:space="preserve">input current limit, probably want 2.5 so resistor should be 10mOhm</t>
  </si>
  <si>
    <t xml:space="preserve">use 3v setting</t>
  </si>
  <si>
    <t xml:space="preserve">BSTFB</t>
  </si>
  <si>
    <t xml:space="preserve">output voltage </t>
  </si>
  <si>
    <t xml:space="preserve">SYSGD</t>
  </si>
  <si>
    <t xml:space="preserve">SEEMS LIKE THIS CAN FLOAT (or may leverage VSYS setting)</t>
  </si>
  <si>
    <t xml:space="preserve">CPF</t>
  </si>
  <si>
    <t xml:space="preserve">Use 1nF, same in both, drives time</t>
  </si>
  <si>
    <t xml:space="preserve">OVSNS</t>
  </si>
  <si>
    <t xml:space="preserve">SW</t>
  </si>
  <si>
    <t xml:space="preserve">Inductor of 2.2uH should be good </t>
  </si>
  <si>
    <t xml:space="preserve">Vsys</t>
  </si>
  <si>
    <t xml:space="preserve">Isys</t>
  </si>
  <si>
    <t xml:space="preserve">Tbackup</t>
  </si>
  <si>
    <t xml:space="preserve">Efficiency</t>
  </si>
  <si>
    <t xml:space="preserve">from the efficiency curves for 1a draw @5V</t>
  </si>
  <si>
    <t xml:space="preserve">Cap voltage</t>
  </si>
  <si>
    <t xml:space="preserve">Capacetence</t>
  </si>
  <si>
    <t xml:space="preserve">https://www.mouser.com/datasheet/2/87/eaton-hb-supercapacitor-data-sheet-1608755.pdf</t>
  </si>
  <si>
    <t xml:space="preserve">HB1625-2R5256-R </t>
  </si>
  <si>
    <t xml:space="preserve">Pin</t>
  </si>
  <si>
    <t xml:space="preserve">Design Status</t>
  </si>
  <si>
    <t xml:space="preserve">VSYS</t>
  </si>
  <si>
    <t xml:space="preserve">GOOD</t>
  </si>
  <si>
    <t xml:space="preserve">INPUT</t>
  </si>
  <si>
    <t xml:space="preserve">Voltage output pin to the external load</t>
  </si>
  <si>
    <t xml:space="preserve">Programs the charge current for the capacitor</t>
  </si>
  <si>
    <t xml:space="preserve">CALC</t>
  </si>
  <si>
    <t xml:space="preserve">IMON</t>
  </si>
  <si>
    <t xml:space="preserve">N/C</t>
  </si>
  <si>
    <t xml:space="preserve">Current monitoring for VSYS</t>
  </si>
  <si>
    <t xml:space="preserve">CHGEN</t>
  </si>
  <si>
    <t xml:space="preserve">Disable pin for supercap, GND to enable charger</t>
  </si>
  <si>
    <t xml:space="preserve">BSTEN</t>
  </si>
  <si>
    <t xml:space="preserve">Disable pin for backup boost converter, GND to enable boost backup</t>
  </si>
  <si>
    <t xml:space="preserve">Input voltage, comes before resistor between it an CLN</t>
  </si>
  <si>
    <t xml:space="preserve">CLN</t>
  </si>
  <si>
    <t xml:space="preserve">Current limit sense between vin and vsys</t>
  </si>
  <si>
    <t xml:space="preserve">CAPFLT</t>
  </si>
  <si>
    <t xml:space="preserve">OUTPUT</t>
  </si>
  <si>
    <t xml:space="preserve">fault status output</t>
  </si>
  <si>
    <t xml:space="preserve">BAL</t>
  </si>
  <si>
    <t xml:space="preserve">balance for two supercaps</t>
  </si>
  <si>
    <t xml:space="preserve">RSTFB</t>
  </si>
  <si>
    <t xml:space="preserve">Comparator input that drives SYSGD output</t>
  </si>
  <si>
    <t xml:space="preserve">To ground whenever RSTFB pin falls below threshold</t>
  </si>
  <si>
    <t xml:space="preserve">Supercap feedback pin</t>
  </si>
  <si>
    <t xml:space="preserve">CAPGD</t>
  </si>
  <si>
    <t xml:space="preserve">Supercap power good indicator</t>
  </si>
  <si>
    <t xml:space="preserve">PFO</t>
  </si>
  <si>
    <t xml:space="preserve">power fail status, open drain</t>
  </si>
  <si>
    <t xml:space="preserve">IGATE</t>
  </si>
  <si>
    <t xml:space="preserve">Drive output gate</t>
  </si>
  <si>
    <t xml:space="preserve">Over-voltage protection, not being used, connect to input supply</t>
  </si>
  <si>
    <t xml:space="preserve">Min backup time</t>
  </si>
  <si>
    <t xml:space="preserve">feedback for backup boost, tied with RSTFB</t>
  </si>
  <si>
    <t xml:space="preserve">PFI</t>
  </si>
  <si>
    <t xml:space="preserve">Power fail input</t>
  </si>
  <si>
    <t xml:space="preserve">CAPSEL</t>
  </si>
  <si>
    <t xml:space="preserve">One or two caps?</t>
  </si>
  <si>
    <t xml:space="preserve">Charging logic</t>
  </si>
  <si>
    <t xml:space="preserve">SCAP</t>
  </si>
  <si>
    <t xml:space="preserve">IN/OUT</t>
  </si>
  <si>
    <t xml:space="preserve">Supercap connection</t>
  </si>
  <si>
    <t xml:space="preserve">GND</t>
  </si>
  <si>
    <t xml:space="preserve">Ground</t>
  </si>
  <si>
    <t xml:space="preserve">Capacitor</t>
  </si>
  <si>
    <t xml:space="preserve">MAL219691214E3</t>
  </si>
  <si>
    <t xml:space="preserve">https://www.mouser.com/datasheet/2/427/196hvc-463326.pdf</t>
  </si>
  <si>
    <t xml:space="preserve">Cells</t>
  </si>
  <si>
    <t xml:space="preserve">U(r)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</si>
</sst>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m/datasheet/2/87/eaton-hb-supercapacitor-data-sheet-1608755.pdf" TargetMode="External"/><Relationship Id="rId2" Type="http://schemas.openxmlformats.org/officeDocument/2006/relationships/hyperlink" Target="https://www.mouser.com/datasheet/2/427/196hvc-463326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2" activeCellId="0" sqref="A6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73.55"/>
    <col collapsed="false" customWidth="false" hidden="false" outlineLevel="0" max="1025" min="5" style="0" width="11.52"/>
  </cols>
  <sheetData>
    <row r="4" customFormat="false" ht="12.8" hidden="false" customHeight="false" outlineLevel="0" collapsed="false">
      <c r="A4" s="0" t="s">
        <v>0</v>
      </c>
    </row>
    <row r="5" customFormat="false" ht="12.8" hidden="false" customHeight="false" outlineLevel="0" collapsed="false">
      <c r="B5" s="0" t="n">
        <v>3.3</v>
      </c>
      <c r="C5" s="0" t="n">
        <v>5</v>
      </c>
      <c r="D5" s="0" t="s">
        <v>1</v>
      </c>
      <c r="E5" s="0" t="s">
        <v>2</v>
      </c>
    </row>
    <row r="6" customFormat="false" ht="12.8" hidden="false" customHeight="false" outlineLevel="0" collapsed="false">
      <c r="A6" s="0" t="s">
        <v>3</v>
      </c>
      <c r="B6" s="0" t="n">
        <f aca="false">0.8*(1+698/348)</f>
        <v>2.40459770114943</v>
      </c>
      <c r="C6" s="0" t="e">
        <f aca="false">0.8*(1+1070/340)D46</f>
        <v>#VALUE!</v>
      </c>
      <c r="D6" s="0" t="s">
        <v>4</v>
      </c>
      <c r="E6" s="0" t="s">
        <v>5</v>
      </c>
    </row>
    <row r="7" customFormat="false" ht="12.8" hidden="false" customHeight="false" outlineLevel="0" collapsed="false">
      <c r="A7" s="0" t="s">
        <v>6</v>
      </c>
      <c r="B7" s="0" t="n">
        <f aca="false">1.19*(1+121/75)</f>
        <v>3.10986666666667</v>
      </c>
      <c r="C7" s="0" t="n">
        <f aca="false">1.19*(1+113/38.3)</f>
        <v>4.70096605744125</v>
      </c>
      <c r="D7" s="0" t="s">
        <v>7</v>
      </c>
      <c r="E7" s="1" t="s">
        <v>8</v>
      </c>
    </row>
    <row r="8" customFormat="false" ht="12.8" hidden="false" customHeight="false" outlineLevel="0" collapsed="false">
      <c r="A8" s="0" t="s">
        <v>9</v>
      </c>
      <c r="B8" s="0" t="n">
        <f aca="false">2000/2000</f>
        <v>1</v>
      </c>
      <c r="C8" s="0" t="n">
        <f aca="false">2000/806</f>
        <v>2.48138957816377</v>
      </c>
      <c r="D8" s="1" t="s">
        <v>10</v>
      </c>
      <c r="E8" s="0" t="s">
        <v>11</v>
      </c>
    </row>
    <row r="9" customFormat="false" ht="12.8" hidden="false" customHeight="false" outlineLevel="0" collapsed="false">
      <c r="A9" s="0" t="s">
        <v>12</v>
      </c>
      <c r="B9" s="0" t="n">
        <f aca="false">0.025/0.01</f>
        <v>2.5</v>
      </c>
      <c r="C9" s="0" t="n">
        <f aca="false">0.025/0.012</f>
        <v>2.08333333333333</v>
      </c>
      <c r="D9" s="0" t="s">
        <v>13</v>
      </c>
      <c r="E9" s="1" t="s">
        <v>14</v>
      </c>
    </row>
    <row r="10" customFormat="false" ht="12.8" hidden="false" customHeight="false" outlineLevel="0" collapsed="false">
      <c r="A10" s="0" t="s">
        <v>15</v>
      </c>
      <c r="B10" s="0" t="n">
        <f aca="false">0.8*(1+1070/340)</f>
        <v>3.31764705882353</v>
      </c>
      <c r="C10" s="0" t="n">
        <f aca="false">0.8*(1+1050/200)</f>
        <v>5</v>
      </c>
      <c r="D10" s="0" t="s">
        <v>16</v>
      </c>
      <c r="E10" s="0" t="s">
        <v>8</v>
      </c>
    </row>
    <row r="11" customFormat="false" ht="12.8" hidden="false" customHeight="false" outlineLevel="0" collapsed="false">
      <c r="A11" s="0" t="s">
        <v>17</v>
      </c>
      <c r="D11" s="0" t="s">
        <v>18</v>
      </c>
    </row>
    <row r="12" customFormat="false" ht="12.8" hidden="false" customHeight="false" outlineLevel="0" collapsed="false">
      <c r="A12" s="0" t="s">
        <v>19</v>
      </c>
      <c r="D12" s="0" t="s">
        <v>20</v>
      </c>
      <c r="E12" s="1" t="s">
        <v>8</v>
      </c>
    </row>
    <row r="13" customFormat="false" ht="12.8" hidden="false" customHeight="false" outlineLevel="0" collapsed="false">
      <c r="A13" s="0" t="s">
        <v>21</v>
      </c>
      <c r="E13" s="1" t="s">
        <v>8</v>
      </c>
    </row>
    <row r="14" customFormat="false" ht="12.8" hidden="false" customHeight="false" outlineLevel="0" collapsed="false">
      <c r="A14" s="0" t="s">
        <v>22</v>
      </c>
      <c r="D14" s="0" t="s">
        <v>23</v>
      </c>
      <c r="E14" s="1" t="s">
        <v>8</v>
      </c>
    </row>
    <row r="21" customFormat="false" ht="12.8" hidden="false" customHeight="false" outlineLevel="0" collapsed="false">
      <c r="A21" s="0" t="s">
        <v>24</v>
      </c>
      <c r="B21" s="0" t="n">
        <v>5</v>
      </c>
    </row>
    <row r="22" customFormat="false" ht="12.8" hidden="false" customHeight="false" outlineLevel="0" collapsed="false">
      <c r="A22" s="0" t="s">
        <v>25</v>
      </c>
      <c r="B22" s="0" t="n">
        <v>2.5</v>
      </c>
    </row>
    <row r="23" customFormat="false" ht="12.8" hidden="false" customHeight="false" outlineLevel="0" collapsed="false">
      <c r="A23" s="0" t="s">
        <v>26</v>
      </c>
      <c r="B23" s="0" t="n">
        <v>10</v>
      </c>
    </row>
    <row r="24" customFormat="false" ht="12.8" hidden="false" customHeight="false" outlineLevel="0" collapsed="false">
      <c r="A24" s="0" t="s">
        <v>27</v>
      </c>
      <c r="B24" s="0" t="n">
        <v>0.9</v>
      </c>
      <c r="D24" s="0" t="s">
        <v>28</v>
      </c>
    </row>
    <row r="25" customFormat="false" ht="12.8" hidden="false" customHeight="false" outlineLevel="0" collapsed="false">
      <c r="A25" s="0" t="s">
        <v>29</v>
      </c>
      <c r="B25" s="0" t="n">
        <v>2.5</v>
      </c>
    </row>
    <row r="27" customFormat="false" ht="12.8" hidden="false" customHeight="false" outlineLevel="0" collapsed="false">
      <c r="A27" s="0" t="s">
        <v>30</v>
      </c>
      <c r="B27" s="0" t="n">
        <f aca="false">B21*B22*B23/B24/B25/B25</f>
        <v>22.2222222222222</v>
      </c>
      <c r="D27" s="2" t="s">
        <v>31</v>
      </c>
      <c r="E27" s="0" t="s">
        <v>32</v>
      </c>
    </row>
    <row r="32" customFormat="false" ht="12.8" hidden="false" customHeight="false" outlineLevel="0" collapsed="false">
      <c r="A32" s="0" t="s">
        <v>33</v>
      </c>
      <c r="B32" s="0" t="s">
        <v>34</v>
      </c>
    </row>
    <row r="33" customFormat="false" ht="12.8" hidden="false" customHeight="false" outlineLevel="0" collapsed="false">
      <c r="A33" s="0" t="s">
        <v>35</v>
      </c>
      <c r="B33" s="0" t="s">
        <v>36</v>
      </c>
      <c r="C33" s="0" t="s">
        <v>37</v>
      </c>
      <c r="D33" s="0" t="s">
        <v>38</v>
      </c>
    </row>
    <row r="34" customFormat="false" ht="12.8" hidden="false" customHeight="false" outlineLevel="0" collapsed="false">
      <c r="A34" s="0" t="s">
        <v>9</v>
      </c>
      <c r="C34" s="0" t="s">
        <v>37</v>
      </c>
      <c r="D34" s="0" t="s">
        <v>39</v>
      </c>
      <c r="E34" s="0" t="s">
        <v>40</v>
      </c>
    </row>
    <row r="35" customFormat="false" ht="12.8" hidden="false" customHeight="false" outlineLevel="0" collapsed="false">
      <c r="A35" s="0" t="s">
        <v>41</v>
      </c>
      <c r="B35" s="0" t="s">
        <v>36</v>
      </c>
      <c r="C35" s="0" t="s">
        <v>42</v>
      </c>
      <c r="D35" s="0" t="s">
        <v>43</v>
      </c>
    </row>
    <row r="36" customFormat="false" ht="12.8" hidden="false" customHeight="false" outlineLevel="0" collapsed="false">
      <c r="A36" s="0" t="s">
        <v>44</v>
      </c>
      <c r="B36" s="0" t="s">
        <v>36</v>
      </c>
      <c r="C36" s="0" t="s">
        <v>37</v>
      </c>
      <c r="D36" s="0" t="s">
        <v>45</v>
      </c>
    </row>
    <row r="37" customFormat="false" ht="12.8" hidden="false" customHeight="false" outlineLevel="0" collapsed="false">
      <c r="A37" s="0" t="s">
        <v>46</v>
      </c>
      <c r="B37" s="0" t="s">
        <v>36</v>
      </c>
      <c r="C37" s="0" t="s">
        <v>37</v>
      </c>
      <c r="D37" s="0" t="s">
        <v>47</v>
      </c>
    </row>
    <row r="38" customFormat="false" ht="12.8" hidden="false" customHeight="false" outlineLevel="0" collapsed="false">
      <c r="A38" s="0" t="s">
        <v>12</v>
      </c>
      <c r="B38" s="1" t="s">
        <v>36</v>
      </c>
      <c r="C38" s="0" t="s">
        <v>37</v>
      </c>
      <c r="D38" s="0" t="s">
        <v>48</v>
      </c>
    </row>
    <row r="39" customFormat="false" ht="12.8" hidden="false" customHeight="false" outlineLevel="0" collapsed="false">
      <c r="A39" s="0" t="s">
        <v>49</v>
      </c>
      <c r="B39" s="0" t="s">
        <v>36</v>
      </c>
      <c r="C39" s="0" t="s">
        <v>37</v>
      </c>
      <c r="D39" s="0" t="s">
        <v>50</v>
      </c>
    </row>
    <row r="40" customFormat="false" ht="12.8" hidden="false" customHeight="false" outlineLevel="0" collapsed="false">
      <c r="A40" s="0" t="s">
        <v>51</v>
      </c>
      <c r="C40" s="0" t="s">
        <v>52</v>
      </c>
      <c r="D40" s="0" t="s">
        <v>53</v>
      </c>
    </row>
    <row r="41" customFormat="false" ht="12.8" hidden="false" customHeight="false" outlineLevel="0" collapsed="false">
      <c r="A41" s="0" t="s">
        <v>54</v>
      </c>
      <c r="C41" s="0" t="s">
        <v>52</v>
      </c>
      <c r="D41" s="0" t="s">
        <v>55</v>
      </c>
      <c r="E41" s="0" t="s">
        <v>40</v>
      </c>
    </row>
    <row r="42" customFormat="false" ht="12.8" hidden="false" customHeight="false" outlineLevel="0" collapsed="false">
      <c r="A42" s="0" t="s">
        <v>56</v>
      </c>
      <c r="C42" s="0" t="s">
        <v>37</v>
      </c>
      <c r="D42" s="0" t="s">
        <v>57</v>
      </c>
      <c r="E42" s="0" t="s">
        <v>40</v>
      </c>
    </row>
    <row r="43" customFormat="false" ht="12.8" hidden="false" customHeight="false" outlineLevel="0" collapsed="false">
      <c r="A43" s="0" t="s">
        <v>17</v>
      </c>
      <c r="B43" s="0" t="s">
        <v>36</v>
      </c>
      <c r="C43" s="0" t="s">
        <v>52</v>
      </c>
      <c r="D43" s="0" t="s">
        <v>58</v>
      </c>
    </row>
    <row r="44" customFormat="false" ht="12.8" hidden="false" customHeight="false" outlineLevel="0" collapsed="false">
      <c r="A44" s="0" t="s">
        <v>3</v>
      </c>
      <c r="C44" s="0" t="s">
        <v>37</v>
      </c>
      <c r="D44" s="0" t="s">
        <v>59</v>
      </c>
      <c r="E44" s="0" t="s">
        <v>40</v>
      </c>
    </row>
    <row r="45" customFormat="false" ht="12.8" hidden="false" customHeight="false" outlineLevel="0" collapsed="false">
      <c r="A45" s="0" t="s">
        <v>60</v>
      </c>
      <c r="B45" s="0" t="s">
        <v>36</v>
      </c>
      <c r="C45" s="0" t="s">
        <v>52</v>
      </c>
      <c r="D45" s="0" t="s">
        <v>61</v>
      </c>
    </row>
    <row r="46" customFormat="false" ht="12.8" hidden="false" customHeight="false" outlineLevel="0" collapsed="false">
      <c r="A46" s="0" t="s">
        <v>62</v>
      </c>
      <c r="B46" s="0" t="s">
        <v>36</v>
      </c>
      <c r="C46" s="0" t="s">
        <v>52</v>
      </c>
      <c r="D46" s="0" t="s">
        <v>63</v>
      </c>
    </row>
    <row r="47" customFormat="false" ht="12.8" hidden="false" customHeight="false" outlineLevel="0" collapsed="false">
      <c r="A47" s="0" t="s">
        <v>64</v>
      </c>
      <c r="B47" s="0" t="s">
        <v>36</v>
      </c>
      <c r="C47" s="0" t="s">
        <v>52</v>
      </c>
      <c r="D47" s="0" t="s">
        <v>65</v>
      </c>
    </row>
    <row r="48" customFormat="false" ht="12.8" hidden="false" customHeight="false" outlineLevel="0" collapsed="false">
      <c r="A48" s="0" t="s">
        <v>21</v>
      </c>
      <c r="B48" s="1" t="s">
        <v>36</v>
      </c>
      <c r="C48" s="0" t="s">
        <v>37</v>
      </c>
      <c r="D48" s="0" t="s">
        <v>66</v>
      </c>
    </row>
    <row r="49" customFormat="false" ht="12.8" hidden="false" customHeight="false" outlineLevel="0" collapsed="false">
      <c r="A49" s="0" t="s">
        <v>19</v>
      </c>
      <c r="C49" s="0" t="s">
        <v>37</v>
      </c>
      <c r="D49" s="0" t="s">
        <v>67</v>
      </c>
      <c r="E49" s="0" t="s">
        <v>40</v>
      </c>
    </row>
    <row r="50" customFormat="false" ht="12.8" hidden="false" customHeight="false" outlineLevel="0" collapsed="false">
      <c r="A50" s="0" t="s">
        <v>15</v>
      </c>
      <c r="C50" s="0" t="s">
        <v>37</v>
      </c>
      <c r="D50" s="0" t="s">
        <v>68</v>
      </c>
      <c r="E50" s="0" t="s">
        <v>40</v>
      </c>
    </row>
    <row r="51" customFormat="false" ht="12.8" hidden="false" customHeight="false" outlineLevel="0" collapsed="false">
      <c r="A51" s="0" t="s">
        <v>69</v>
      </c>
      <c r="C51" s="0" t="s">
        <v>37</v>
      </c>
      <c r="D51" s="0" t="s">
        <v>70</v>
      </c>
      <c r="E51" s="0" t="s">
        <v>40</v>
      </c>
    </row>
    <row r="52" customFormat="false" ht="12.8" hidden="false" customHeight="false" outlineLevel="0" collapsed="false">
      <c r="A52" s="0" t="s">
        <v>71</v>
      </c>
      <c r="C52" s="0" t="s">
        <v>37</v>
      </c>
      <c r="D52" s="0" t="s">
        <v>72</v>
      </c>
      <c r="E52" s="0" t="s">
        <v>40</v>
      </c>
    </row>
    <row r="53" customFormat="false" ht="12.8" hidden="false" customHeight="false" outlineLevel="0" collapsed="false">
      <c r="A53" s="0" t="s">
        <v>22</v>
      </c>
      <c r="C53" s="0" t="s">
        <v>37</v>
      </c>
      <c r="D53" s="0" t="s">
        <v>73</v>
      </c>
      <c r="E53" s="0" t="s">
        <v>40</v>
      </c>
    </row>
    <row r="54" customFormat="false" ht="12.8" hidden="false" customHeight="false" outlineLevel="0" collapsed="false">
      <c r="A54" s="0" t="s">
        <v>74</v>
      </c>
      <c r="B54" s="0" t="s">
        <v>36</v>
      </c>
      <c r="C54" s="0" t="s">
        <v>75</v>
      </c>
      <c r="D54" s="0" t="s">
        <v>76</v>
      </c>
    </row>
    <row r="55" customFormat="false" ht="12.8" hidden="false" customHeight="false" outlineLevel="0" collapsed="false">
      <c r="A55" s="0" t="s">
        <v>77</v>
      </c>
      <c r="B55" s="0" t="s">
        <v>36</v>
      </c>
      <c r="C55" s="0" t="s">
        <v>52</v>
      </c>
      <c r="D55" s="0" t="s">
        <v>78</v>
      </c>
    </row>
    <row r="58" customFormat="false" ht="12.8" hidden="false" customHeight="false" outlineLevel="0" collapsed="false">
      <c r="A58" s="0" t="s">
        <v>79</v>
      </c>
      <c r="B58" s="0" t="s">
        <v>80</v>
      </c>
      <c r="D58" s="2" t="s">
        <v>81</v>
      </c>
    </row>
    <row r="59" customFormat="false" ht="12.8" hidden="false" customHeight="false" outlineLevel="0" collapsed="false">
      <c r="A59" s="0" t="s">
        <v>82</v>
      </c>
      <c r="B59" s="0" t="n">
        <v>4</v>
      </c>
    </row>
    <row r="60" customFormat="false" ht="12.8" hidden="false" customHeight="false" outlineLevel="0" collapsed="false">
      <c r="A60" s="0" t="s">
        <v>83</v>
      </c>
      <c r="B60" s="0" t="n">
        <v>5.6</v>
      </c>
    </row>
    <row r="61" customFormat="false" ht="12.8" hidden="false" customHeight="false" outlineLevel="0" collapsed="false">
      <c r="A61" s="0" t="s">
        <v>30</v>
      </c>
      <c r="B61" s="1" t="n">
        <v>15</v>
      </c>
    </row>
  </sheetData>
  <hyperlinks>
    <hyperlink ref="D27" r:id="rId1" display="https://www.mouser.com/datasheet/2/87/eaton-hb-supercapacitor-data-sheet-1608755.pdf"/>
    <hyperlink ref="D58" r:id="rId2" display="https://www.mouser.com/datasheet/2/427/196hvc-463326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2019-12-31T13:28:09Z</dcterms:created>
  <dc:creator/>
  <dc:description/>
  <dc:language>en-US</dc:language>
  <cp:lastModifiedBy/>
  <dcterms:modified xsi:type="dcterms:W3CDTF">2020-01-05T20:12:07Z</dcterms:modified>
  <cp:revision>3</cp:revision>
  <dc:subject/>
  <dc:title/>
</cp:coreProperties>
</file>