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Mustafa Burak IŞIK\Desktop\"/>
    </mc:Choice>
  </mc:AlternateContent>
  <xr:revisionPtr revIDLastSave="0" documentId="13_ncr:1_{23F9924C-E993-4726-921A-814CC6191C08}" xr6:coauthVersionLast="41" xr6:coauthVersionMax="41" xr10:uidLastSave="{00000000-0000-0000-0000-000000000000}"/>
  <bookViews>
    <workbookView xWindow="-120" yWindow="-120" windowWidth="29040" windowHeight="15840" xr2:uid="{00000000-000D-0000-FFFF-FFFF00000000}"/>
  </bookViews>
  <sheets>
    <sheet name="GanttChart" sheetId="9" r:id="rId1"/>
    <sheet name="Help" sheetId="6" r:id="rId2"/>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GanttChart!$A$1:$BN$41</definedName>
    <definedName name="_xlnm.Print_Titles" localSheetId="0">GanttChart!$4:$7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5" i="9" l="1"/>
  <c r="I25" i="9" s="1"/>
  <c r="F32" i="9"/>
  <c r="I32" i="9" s="1"/>
  <c r="F33" i="9"/>
  <c r="I33" i="9" s="1"/>
  <c r="F31" i="9"/>
  <c r="I31" i="9" s="1"/>
  <c r="F30" i="9"/>
  <c r="I30" i="9" s="1"/>
  <c r="F29" i="9"/>
  <c r="I29" i="9" s="1"/>
  <c r="F28" i="9"/>
  <c r="I28" i="9" s="1"/>
  <c r="F24" i="9"/>
  <c r="I24" i="9" s="1"/>
  <c r="F23" i="9"/>
  <c r="I23" i="9" s="1"/>
  <c r="F19" i="9"/>
  <c r="F20" i="9"/>
  <c r="I20" i="9" s="1"/>
  <c r="F18" i="9"/>
  <c r="F41" i="9"/>
  <c r="I41" i="9" s="1"/>
  <c r="F40" i="9"/>
  <c r="I40" i="9" s="1"/>
  <c r="F39" i="9"/>
  <c r="I39" i="9" s="1"/>
  <c r="F38" i="9"/>
  <c r="I38" i="9" s="1"/>
  <c r="F14" i="9"/>
  <c r="I14" i="9" s="1"/>
  <c r="F12" i="9"/>
  <c r="F13" i="9"/>
  <c r="I13" i="9" s="1"/>
  <c r="F46" i="9" l="1"/>
  <c r="F47" i="9" s="1"/>
  <c r="I47" i="9" s="1"/>
  <c r="F45" i="9"/>
  <c r="I45" i="9" s="1"/>
  <c r="F8" i="9"/>
  <c r="I8" i="9" s="1"/>
  <c r="F34" i="9"/>
  <c r="I34" i="9" s="1"/>
  <c r="F21" i="9"/>
  <c r="I21" i="9" s="1"/>
  <c r="F15" i="9"/>
  <c r="I15" i="9" s="1"/>
  <c r="F48" i="9" l="1"/>
  <c r="I48" i="9" s="1"/>
  <c r="I46" i="9"/>
  <c r="F9" i="9" l="1"/>
  <c r="K6" i="9"/>
  <c r="K4" i="9" l="1"/>
  <c r="K7" i="9"/>
  <c r="I12" i="9"/>
  <c r="F10" i="9"/>
  <c r="I10" i="9" s="1"/>
  <c r="A8" i="9"/>
  <c r="A9" i="9" s="1"/>
  <c r="A10" i="9" s="1"/>
  <c r="A45" i="9"/>
  <c r="A46" i="9" s="1"/>
  <c r="A47" i="9" s="1"/>
  <c r="A48" i="9" s="1"/>
  <c r="A11" i="9" l="1"/>
  <c r="A12" i="9" s="1"/>
  <c r="A13" i="9" s="1"/>
  <c r="A14" i="9" s="1"/>
  <c r="L6" i="9" l="1"/>
  <c r="L7" i="9" s="1"/>
  <c r="F17" i="9" l="1"/>
  <c r="I17" i="9" s="1"/>
  <c r="F16" i="9"/>
  <c r="I16" i="9" s="1"/>
  <c r="F26" i="9"/>
  <c r="I26" i="9" s="1"/>
  <c r="F22" i="9"/>
  <c r="I22" i="9" s="1"/>
  <c r="F36" i="9"/>
  <c r="I36" i="9" s="1"/>
  <c r="F35" i="9"/>
  <c r="I35" i="9" s="1"/>
  <c r="M6" i="9"/>
  <c r="M7" i="9" s="1"/>
  <c r="F27" i="9"/>
  <c r="I27" i="9" s="1"/>
  <c r="F37" i="9" l="1"/>
  <c r="I37" i="9" s="1"/>
  <c r="N6" i="9"/>
  <c r="N7" i="9" s="1"/>
  <c r="O6" i="9" l="1"/>
  <c r="O7" i="9" s="1"/>
  <c r="K5" i="9"/>
  <c r="F11" i="9" l="1"/>
  <c r="I11" i="9" s="1"/>
  <c r="P6" i="9"/>
  <c r="P7" i="9" s="1"/>
  <c r="Q6" i="9" l="1"/>
  <c r="Q7" i="9" s="1"/>
  <c r="R6" i="9" l="1"/>
  <c r="R4" i="9" l="1"/>
  <c r="R7" i="9"/>
  <c r="S6" i="9"/>
  <c r="S7" i="9" s="1"/>
  <c r="T6" i="9" l="1"/>
  <c r="T7" i="9" s="1"/>
  <c r="U6" i="9" l="1"/>
  <c r="U7" i="9" s="1"/>
  <c r="V6" i="9" l="1"/>
  <c r="V7" i="9" s="1"/>
  <c r="R5" i="9"/>
  <c r="W6" i="9" l="1"/>
  <c r="W7" i="9" s="1"/>
  <c r="X6" i="9" l="1"/>
  <c r="X7" i="9" s="1"/>
  <c r="Y6" i="9" l="1"/>
  <c r="Y7" i="9" l="1"/>
  <c r="Y4" i="9"/>
  <c r="Z6" i="9"/>
  <c r="Z7" i="9" s="1"/>
  <c r="AA6" i="9" l="1"/>
  <c r="AA7" i="9" s="1"/>
  <c r="AB6" i="9" l="1"/>
  <c r="AB7" i="9" s="1"/>
  <c r="Y5" i="9"/>
  <c r="AC6" i="9" l="1"/>
  <c r="AC7" i="9" s="1"/>
  <c r="AD6" i="9" l="1"/>
  <c r="AD7" i="9" s="1"/>
  <c r="AE6" i="9" l="1"/>
  <c r="AE7" i="9" s="1"/>
  <c r="AF6" i="9" l="1"/>
  <c r="AF7" i="9" l="1"/>
  <c r="AF4" i="9"/>
  <c r="AG6" i="9"/>
  <c r="AG7" i="9" s="1"/>
  <c r="AH6" i="9" l="1"/>
  <c r="AH7" i="9" s="1"/>
  <c r="AI6" i="9" l="1"/>
  <c r="AI7" i="9" s="1"/>
  <c r="AF5" i="9"/>
  <c r="AJ6" i="9" l="1"/>
  <c r="AJ7" i="9" s="1"/>
  <c r="AK6" i="9" l="1"/>
  <c r="AK7" i="9" s="1"/>
  <c r="AL6" i="9" l="1"/>
  <c r="AL7" i="9" s="1"/>
  <c r="AM6" i="9" l="1"/>
  <c r="AM4" i="9" l="1"/>
  <c r="AM7" i="9"/>
  <c r="AN6" i="9"/>
  <c r="AN7" i="9" s="1"/>
  <c r="AO6" i="9" l="1"/>
  <c r="AO7" i="9" s="1"/>
  <c r="AP6" i="9" l="1"/>
  <c r="AP7" i="9" s="1"/>
  <c r="AM5" i="9"/>
  <c r="AQ6" i="9" l="1"/>
  <c r="AQ7" i="9" s="1"/>
  <c r="AR6" i="9" l="1"/>
  <c r="AR7" i="9" s="1"/>
  <c r="AS6" i="9" l="1"/>
  <c r="AS7" i="9" s="1"/>
  <c r="AT6" i="9" l="1"/>
  <c r="AT4" i="9" l="1"/>
  <c r="AT7" i="9"/>
  <c r="AU6" i="9"/>
  <c r="AU7" i="9" s="1"/>
  <c r="AV6" i="9" l="1"/>
  <c r="AV7" i="9" s="1"/>
  <c r="AW6" i="9" l="1"/>
  <c r="AW7" i="9" s="1"/>
  <c r="AT5" i="9"/>
  <c r="AX6" i="9" l="1"/>
  <c r="AX7" i="9" s="1"/>
  <c r="AY6" i="9" l="1"/>
  <c r="AY7" i="9" s="1"/>
  <c r="AZ6" i="9" l="1"/>
  <c r="AZ7" i="9" s="1"/>
  <c r="BA6" i="9" l="1"/>
  <c r="BA7" i="9" l="1"/>
  <c r="BA4" i="9"/>
  <c r="BB6" i="9"/>
  <c r="BB7" i="9" s="1"/>
  <c r="BC6" i="9" l="1"/>
  <c r="BC7" i="9" s="1"/>
  <c r="BD6" i="9" l="1"/>
  <c r="BD7" i="9" s="1"/>
  <c r="BA5" i="9"/>
  <c r="BE6" i="9" l="1"/>
  <c r="BE7" i="9" s="1"/>
  <c r="BF6" i="9" l="1"/>
  <c r="BF7" i="9" s="1"/>
  <c r="BG6" i="9" l="1"/>
  <c r="BG7" i="9" s="1"/>
  <c r="BH6" i="9" l="1"/>
  <c r="BH7" i="9" s="1"/>
  <c r="BH4" i="9" l="1"/>
  <c r="BI6" i="9"/>
  <c r="BI7" i="9" s="1"/>
  <c r="BJ6" i="9" l="1"/>
  <c r="BJ7" i="9" s="1"/>
  <c r="BK6" i="9" l="1"/>
  <c r="BK7" i="9" s="1"/>
  <c r="BH5" i="9"/>
  <c r="BL6" i="9" l="1"/>
  <c r="BL7" i="9" s="1"/>
  <c r="BM6" i="9" l="1"/>
  <c r="BM7" i="9" s="1"/>
  <c r="BN6" i="9" l="1"/>
  <c r="BN7" i="9" l="1"/>
  <c r="BO6" i="9"/>
  <c r="BO4" i="9" l="1"/>
  <c r="BO7" i="9"/>
  <c r="BP6" i="9"/>
  <c r="BO5" i="9"/>
  <c r="A15" i="9" l="1"/>
  <c r="A16" i="9" s="1"/>
  <c r="A17" i="9" s="1"/>
  <c r="BP7" i="9"/>
  <c r="BQ6" i="9"/>
  <c r="A18" i="9" l="1"/>
  <c r="BQ7" i="9"/>
  <c r="BR6" i="9"/>
  <c r="A19" i="9" l="1"/>
  <c r="BR7" i="9"/>
  <c r="BS6" i="9"/>
  <c r="I18" i="9"/>
  <c r="A20" i="9" l="1"/>
  <c r="A21" i="9" s="1"/>
  <c r="A22" i="9" s="1"/>
  <c r="BS7" i="9"/>
  <c r="BT6" i="9"/>
  <c r="I19" i="9"/>
  <c r="A23" i="9" l="1"/>
  <c r="A24" i="9" s="1"/>
  <c r="A25" i="9" s="1"/>
  <c r="BT7" i="9"/>
  <c r="BU6" i="9"/>
  <c r="A26" i="9" l="1"/>
  <c r="A27" i="9" s="1"/>
  <c r="BU7" i="9"/>
  <c r="BV6" i="9"/>
  <c r="A28" i="9" l="1"/>
  <c r="BW6" i="9"/>
  <c r="BV4" i="9"/>
  <c r="BV7" i="9"/>
  <c r="BV5" i="9"/>
  <c r="A29" i="9" l="1"/>
  <c r="BW7" i="9"/>
  <c r="BX6" i="9"/>
  <c r="A30" i="9" l="1"/>
  <c r="BX7" i="9"/>
  <c r="BY6" i="9"/>
  <c r="A31" i="9" l="1"/>
  <c r="A32" i="9" s="1"/>
  <c r="BY7" i="9"/>
  <c r="BZ6" i="9"/>
  <c r="A33" i="9" l="1"/>
  <c r="A34" i="9" s="1"/>
  <c r="A35" i="9" s="1"/>
  <c r="A36" i="9" s="1"/>
  <c r="A37" i="9" s="1"/>
  <c r="A38" i="9" s="1"/>
  <c r="A39" i="9" s="1"/>
  <c r="A40" i="9" s="1"/>
  <c r="A41" i="9" s="1"/>
  <c r="BZ7" i="9"/>
  <c r="CA6" i="9"/>
  <c r="CA7" i="9" l="1"/>
  <c r="CB6" i="9"/>
  <c r="CC6" i="9" l="1"/>
  <c r="CB7" i="9"/>
  <c r="CC7" i="9" l="1"/>
  <c r="CC4" i="9"/>
  <c r="CD6" i="9"/>
  <c r="CC5" i="9"/>
  <c r="CD7" i="9" l="1"/>
  <c r="CE6" i="9"/>
  <c r="CE7" i="9" l="1"/>
  <c r="CF6" i="9"/>
  <c r="CF7" i="9" l="1"/>
  <c r="CG6" i="9"/>
  <c r="CG7" i="9" l="1"/>
  <c r="CH6" i="9"/>
  <c r="CH7" i="9" l="1"/>
  <c r="CI6" i="9"/>
  <c r="CI7" i="9" l="1"/>
  <c r="CJ6" i="9"/>
  <c r="CJ5" i="9" l="1"/>
  <c r="CJ7" i="9"/>
  <c r="CJ4" i="9"/>
  <c r="CK6" i="9"/>
  <c r="CK7" i="9" l="1"/>
  <c r="CL6" i="9"/>
  <c r="CL7" i="9" l="1"/>
  <c r="CM6" i="9"/>
  <c r="CM7" i="9" l="1"/>
  <c r="CN6" i="9"/>
  <c r="CN7" i="9" l="1"/>
  <c r="CO6" i="9"/>
  <c r="CO7" i="9" l="1"/>
  <c r="CP6" i="9"/>
  <c r="CQ6" i="9" l="1"/>
  <c r="CP7" i="9"/>
  <c r="CQ4" i="9" l="1"/>
  <c r="CQ5" i="9"/>
  <c r="CR6" i="9"/>
  <c r="CQ7" i="9"/>
  <c r="CR7" i="9" l="1"/>
  <c r="CS6" i="9"/>
  <c r="CS7" i="9" l="1"/>
  <c r="CT6" i="9"/>
  <c r="CT7" i="9" l="1"/>
  <c r="CU6" i="9"/>
  <c r="CU7" i="9" l="1"/>
  <c r="CV6" i="9"/>
  <c r="CV7" i="9" l="1"/>
  <c r="CW6" i="9"/>
  <c r="CW7" i="9" l="1"/>
  <c r="CX6" i="9"/>
  <c r="CX7" i="9" l="1"/>
  <c r="CX4" i="9"/>
  <c r="CY6" i="9"/>
  <c r="CX5" i="9"/>
  <c r="CY7" i="9" l="1"/>
  <c r="CZ6" i="9"/>
  <c r="CZ7" i="9" l="1"/>
  <c r="DA6" i="9"/>
  <c r="DA7" i="9" l="1"/>
  <c r="DB6" i="9"/>
  <c r="DB7" i="9" l="1"/>
  <c r="DC6" i="9"/>
  <c r="DC7" i="9" l="1"/>
  <c r="DD6" i="9"/>
  <c r="DD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100-000001000000}">
      <text>
        <r>
          <rPr>
            <sz val="8"/>
            <color indexed="81"/>
            <rFont val="Tahoma"/>
            <family val="2"/>
          </rPr>
          <t>This is an example comment.</t>
        </r>
      </text>
    </comment>
  </commentList>
</comments>
</file>

<file path=xl/sharedStrings.xml><?xml version="1.0" encoding="utf-8"?>
<sst xmlns="http://schemas.openxmlformats.org/spreadsheetml/2006/main" count="173" uniqueCount="135">
  <si>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</si>
  <si>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</si>
  <si>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</si>
  <si>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</si>
  <si>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</si>
  <si>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</si>
  <si>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</si>
  <si>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</si>
  <si>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</si>
  <si>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</si>
  <si>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</si>
  <si>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</si>
  <si>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</si>
  <si>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</si>
  <si>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</si>
  <si>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</si>
  <si>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</si>
  <si>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</si>
  <si>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</si>
  <si>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</si>
  <si>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</si>
  <si>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</si>
  <si>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</si>
  <si>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</si>
  <si>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</si>
  <si>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</si>
  <si>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</si>
  <si>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</si>
  <si>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</si>
  <si>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</si>
  <si>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</si>
  <si>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</si>
  <si>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</si>
  <si>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</si>
  <si>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</si>
  <si>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</si>
  <si>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</si>
  <si>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</si>
  <si>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</si>
  <si>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</si>
  <si>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</si>
  <si>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</si>
  <si>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</si>
  <si>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</si>
  <si>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</si>
  <si>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</si>
  <si>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</si>
  <si>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</si>
  <si>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</si>
  <si>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</si>
  <si>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</si>
  <si>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</si>
  <si>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</si>
  <si>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</si>
  <si>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</si>
  <si>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</si>
  <si>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</si>
  <si>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</si>
  <si>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</si>
  <si>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</si>
  <si>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</si>
  <si>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</si>
  <si>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</si>
  <si>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</si>
  <si>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</si>
  <si>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</si>
  <si>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</si>
  <si>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</si>
  <si>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</si>
  <si>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</si>
  <si>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</si>
  <si>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</si>
  <si>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</si>
  <si>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</si>
  <si>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</si>
  <si>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</si>
  <si>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</si>
  <si>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</si>
  <si>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 Başlangıç Tarihi</t>
  </si>
  <si>
    <t>Proje Yöneticisi</t>
  </si>
  <si>
    <t>İlk</t>
  </si>
  <si>
    <t>Hafta</t>
  </si>
  <si>
    <t>İK</t>
  </si>
  <si>
    <t>İş Paketleri ve Görevler</t>
  </si>
  <si>
    <t>Sorumlu</t>
  </si>
  <si>
    <t>Başlangıç</t>
  </si>
  <si>
    <t>Bitiş</t>
  </si>
  <si>
    <t>Süre</t>
  </si>
  <si>
    <t>Tam.
Oranı</t>
  </si>
  <si>
    <t>Fili
Gün</t>
  </si>
  <si>
    <t>[ Seviye 1 - İş Paketi ]</t>
  </si>
  <si>
    <t xml:space="preserve"> . [Seviye 2 - İş ]</t>
  </si>
  <si>
    <t xml:space="preserve"> . . [ Seviye 3 - Görev ]</t>
  </si>
  <si>
    <t xml:space="preserve"> . . . [ Seviye 4 Alt Görev ]</t>
  </si>
  <si>
    <t>Şablon</t>
  </si>
  <si>
    <t>Lütfen Help sayfasını okuyarak kullanım yardımı alınız.</t>
  </si>
  <si>
    <t>Abdullah Harun KARAKAYA</t>
  </si>
  <si>
    <t>Proje Ekibi Oluşturma</t>
  </si>
  <si>
    <t>Ön Hazırlık Aşaması</t>
  </si>
  <si>
    <t>Proje Beyanı Hazırlama</t>
  </si>
  <si>
    <t>Ön Fizibilite Çalışması</t>
  </si>
  <si>
    <t>Mustafa Burak IŞIK</t>
  </si>
  <si>
    <t>Proje Fikrinin Kararlaştırılması</t>
  </si>
  <si>
    <t>Mehmet Fatih AKCA</t>
  </si>
  <si>
    <t>Uygun Yazılım Seçimi</t>
  </si>
  <si>
    <t>Fizibilite Karar Analizi</t>
  </si>
  <si>
    <t>Planlama Aşaması</t>
  </si>
  <si>
    <t>İş Paketlerinin Belirlenmesi</t>
  </si>
  <si>
    <t>Sorumluların Hazırlanması</t>
  </si>
  <si>
    <t>İş Kırılımı Görselleştirme</t>
  </si>
  <si>
    <t>İş Çizelgelerinin Belirlenmesi</t>
  </si>
  <si>
    <t>Analiz Aşaması</t>
  </si>
  <si>
    <t>Gereksinim Analizi</t>
  </si>
  <si>
    <t>Süreç Modelleme</t>
  </si>
  <si>
    <t>Veri Modelleme</t>
  </si>
  <si>
    <t>Mantık Modelleme</t>
  </si>
  <si>
    <t>Tasarım Aşaması</t>
  </si>
  <si>
    <t>Mimari Tasarım</t>
  </si>
  <si>
    <t>İnsan Bilgisayar Etkileşimi Tasarımları</t>
  </si>
  <si>
    <t>Veritabanı Tasarımı</t>
  </si>
  <si>
    <t>Prototip Uygulama Tasarımı</t>
  </si>
  <si>
    <t>Arayüz Tasarımı</t>
  </si>
  <si>
    <t>Proje Sonlandırma</t>
  </si>
  <si>
    <t>Dosya Hazırlama</t>
  </si>
  <si>
    <t>Oğuzhan Gedikli</t>
  </si>
  <si>
    <t>Bütün Grup Üyeleri</t>
  </si>
  <si>
    <t>Gantt Çizimi</t>
  </si>
  <si>
    <t>Veri Toplama</t>
  </si>
  <si>
    <t>Veri Analizi</t>
  </si>
  <si>
    <t>Mehmet Fatih AKCA - Oğuzhan Gedikli</t>
  </si>
  <si>
    <t>Anket Yapılması</t>
  </si>
  <si>
    <t>Seviye 0 Diyagramının Çizilmesi</t>
  </si>
  <si>
    <t>Seviye 1 Diyagramının Çizilmesi</t>
  </si>
  <si>
    <t>YOLA ÇIK Proje Takvimi</t>
  </si>
  <si>
    <t>Grup No : 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</si>
</sst>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
      <patternFill patternType="solid">
        <fgColor theme="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32">
    <xf numFmtId="0" fontId="0" fillId="0" borderId="0" xfId="0"/>
    <xf numFmtId="0" fontId="0" fillId="20" borderId="0" xfId="0" applyFill="1"/>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3" fillId="0" borderId="0" xfId="0" applyFont="1" applyAlignment="1">
      <alignment wrapText="1"/>
    </xf>
    <xf numFmtId="0" fontId="9" fillId="0" borderId="0" xfId="0" applyFont="1" applyProtection="1">
      <protection locked="0"/>
    </xf>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Font="1" applyFill="1" applyAlignment="1">
      <alignment horizontal="right"/>
      <protection locked="0"/>
    </xf>
    <xf numFmtId="0" fontId="30" fillId="0" borderId="0" xfId="0" applyFont="1"/>
    <xf numFmtId="0" fontId="29" fillId="0" borderId="0" xfId="0" applyFont="1" applyAlignment="1">
      <alignment horizontal="left" vertical="center"/>
    </xf>
    <xf numFmtId="0" fontId="28" fillId="0" borderId="0" xfId="0" applyFont="1" applyAlignment="1">
      <alignment horizontal="left" vertical="center"/>
    </xf>
    <xf numFmtId="0" fontId="8" fillId="0" borderId="0" xfId="0" applyFont="1" applyAlignment="1" applyProtection="1">
      <alignment vertical="center"/>
      <protection locked="0"/>
    </xf>
    <xf numFmtId="0" fontId="38" fillId="0" borderId="0" xfId="0" applyFont="1"/>
    <xf numFmtId="0" fontId="39" fillId="0" borderId="0" xfId="0" applyFont="1" applyAlignment="1" applyProtection="1">
      <alignment vertical="center"/>
      <protection locked="0"/>
    </xf>
    <xf numFmtId="0" fontId="41" fillId="24" borderId="10" xfId="0" applyFont="1" applyFill="1" applyBorder="1" applyAlignment="1">
      <alignment horizontal="left" vertical="center"/>
    </xf>
    <xf numFmtId="0" fontId="37" fillId="24" borderId="10" xfId="0" applyFont="1" applyFill="1" applyBorder="1" applyAlignment="1">
      <alignment vertical="center"/>
    </xf>
    <xf numFmtId="0" fontId="37" fillId="24" borderId="10" xfId="0" applyFont="1" applyFill="1" applyBorder="1" applyAlignment="1">
      <alignment horizontal="center" vertical="center"/>
    </xf>
    <xf numFmtId="1" fontId="37" fillId="24" borderId="10" xfId="40" applyNumberFormat="1" applyFont="1" applyFill="1" applyBorder="1" applyAlignment="1">
      <alignment horizontal="center" vertical="center"/>
    </xf>
    <xf numFmtId="9" fontId="37" fillId="24" borderId="10" xfId="40" applyFont="1" applyFill="1" applyBorder="1" applyAlignment="1">
      <alignment horizontal="center" vertical="center"/>
    </xf>
    <xf numFmtId="1" fontId="37" fillId="24" borderId="10" xfId="0" applyNumberFormat="1" applyFont="1" applyFill="1" applyBorder="1" applyAlignment="1">
      <alignment horizontal="center" vertical="center"/>
    </xf>
    <xf numFmtId="0" fontId="37" fillId="0" borderId="10" xfId="0" applyFont="1" applyBorder="1" applyAlignment="1">
      <alignment horizontal="left" vertical="center"/>
    </xf>
    <xf numFmtId="0" fontId="37" fillId="0" borderId="10" xfId="0" applyFont="1" applyBorder="1" applyAlignment="1">
      <alignment vertical="center"/>
    </xf>
    <xf numFmtId="1" fontId="42" fillId="26" borderId="12" xfId="0" applyNumberFormat="1" applyFont="1" applyFill="1" applyBorder="1" applyAlignment="1">
      <alignment horizontal="center" vertical="center"/>
    </xf>
    <xf numFmtId="9" fontId="42" fillId="26" borderId="12" xfId="40" applyFont="1" applyFill="1" applyBorder="1" applyAlignment="1">
      <alignment horizontal="center" vertical="center"/>
    </xf>
    <xf numFmtId="1" fontId="42" fillId="0" borderId="12" xfId="0" applyNumberFormat="1" applyFont="1" applyBorder="1" applyAlignment="1">
      <alignment horizontal="center" vertical="center"/>
    </xf>
    <xf numFmtId="0" fontId="37" fillId="0" borderId="0" xfId="0" applyFont="1" applyAlignment="1">
      <alignment vertical="center"/>
    </xf>
    <xf numFmtId="0" fontId="43" fillId="23" borderId="0" xfId="0" applyFont="1" applyFill="1" applyAlignment="1">
      <alignment vertical="center"/>
    </xf>
    <xf numFmtId="0" fontId="40" fillId="24" borderId="0" xfId="0" applyFont="1" applyFill="1" applyAlignment="1">
      <alignment vertical="center"/>
    </xf>
    <xf numFmtId="0" fontId="44" fillId="23" borderId="0" xfId="0" applyFont="1" applyFill="1" applyAlignment="1">
      <alignment vertical="center"/>
    </xf>
    <xf numFmtId="0" fontId="45" fillId="24" borderId="0" xfId="0" applyFont="1" applyFill="1" applyAlignment="1">
      <alignment vertical="center"/>
    </xf>
    <xf numFmtId="0" fontId="45" fillId="0" borderId="0" xfId="0" applyFont="1" applyAlignment="1">
      <alignment vertical="center"/>
    </xf>
    <xf numFmtId="0" fontId="42" fillId="23" borderId="0" xfId="0" applyFont="1" applyFill="1" applyAlignment="1">
      <alignment vertical="center"/>
    </xf>
    <xf numFmtId="0" fontId="37" fillId="24" borderId="0" xfId="0" applyFont="1" applyFill="1" applyAlignment="1">
      <alignment vertical="center"/>
    </xf>
    <xf numFmtId="0" fontId="42" fillId="22" borderId="11" xfId="0" applyFont="1" applyFill="1" applyBorder="1" applyAlignment="1">
      <alignment vertical="center"/>
    </xf>
    <xf numFmtId="0" fontId="42" fillId="0" borderId="12" xfId="0" quotePrefix="1" applyFont="1" applyBorder="1" applyAlignment="1">
      <alignment horizontal="center" vertical="center"/>
    </xf>
    <xf numFmtId="0" fontId="42" fillId="0" borderId="12" xfId="0" applyFont="1" applyBorder="1" applyAlignment="1">
      <alignment vertical="center"/>
    </xf>
    <xf numFmtId="0" fontId="42"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1" fillId="24" borderId="14" xfId="0" applyFont="1" applyFill="1" applyBorder="1" applyAlignment="1">
      <alignment horizontal="left" vertical="center"/>
    </xf>
    <xf numFmtId="0" fontId="41" fillId="24" borderId="14" xfId="0" applyFont="1" applyFill="1" applyBorder="1" applyAlignment="1">
      <alignment vertical="center"/>
    </xf>
    <xf numFmtId="0" fontId="37" fillId="24" borderId="14" xfId="0" applyFont="1" applyFill="1" applyBorder="1" applyAlignment="1">
      <alignment vertical="center"/>
    </xf>
    <xf numFmtId="0" fontId="37" fillId="24" borderId="14" xfId="0" applyFont="1" applyFill="1" applyBorder="1" applyAlignment="1">
      <alignment horizontal="center" vertical="center"/>
    </xf>
    <xf numFmtId="165" fontId="37" fillId="24" borderId="14" xfId="0" applyNumberFormat="1" applyFont="1" applyFill="1" applyBorder="1" applyAlignment="1">
      <alignment horizontal="right" vertical="center"/>
    </xf>
    <xf numFmtId="1" fontId="37" fillId="24" borderId="14" xfId="40" applyNumberFormat="1" applyFont="1" applyFill="1" applyBorder="1" applyAlignment="1">
      <alignment horizontal="center" vertical="center"/>
    </xf>
    <xf numFmtId="9" fontId="37" fillId="24" borderId="14" xfId="40" applyFont="1" applyFill="1" applyBorder="1" applyAlignment="1">
      <alignment horizontal="center" vertical="center"/>
    </xf>
    <xf numFmtId="1" fontId="37" fillId="24" borderId="14" xfId="0" applyNumberFormat="1" applyFont="1" applyFill="1" applyBorder="1" applyAlignment="1">
      <alignment horizontal="center" vertical="center"/>
    </xf>
    <xf numFmtId="166" fontId="3" fillId="0" borderId="16"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 fontId="47" fillId="24" borderId="14" xfId="0" applyNumberFormat="1" applyFont="1" applyFill="1" applyBorder="1" applyAlignment="1">
      <alignment horizontal="center" vertical="center"/>
    </xf>
    <xf numFmtId="1" fontId="48" fillId="0" borderId="12" xfId="0" applyNumberFormat="1" applyFont="1" applyBorder="1" applyAlignment="1">
      <alignment horizontal="center" vertical="center"/>
    </xf>
    <xf numFmtId="1" fontId="47" fillId="24" borderId="10" xfId="0" applyNumberFormat="1" applyFont="1" applyFill="1" applyBorder="1" applyAlignment="1">
      <alignment horizontal="center" vertical="center"/>
    </xf>
    <xf numFmtId="0" fontId="47" fillId="24" borderId="0" xfId="0" applyFont="1" applyFill="1" applyAlignment="1">
      <alignment vertical="center"/>
    </xf>
    <xf numFmtId="165" fontId="37" fillId="24" borderId="10" xfId="0" applyNumberFormat="1" applyFont="1" applyFill="1" applyBorder="1" applyAlignment="1">
      <alignment horizontal="center" vertical="center"/>
    </xf>
    <xf numFmtId="0" fontId="44" fillId="23" borderId="0" xfId="0" applyFont="1" applyFill="1" applyAlignment="1">
      <alignment horizontal="center" vertical="center"/>
    </xf>
    <xf numFmtId="0" fontId="37" fillId="24" borderId="0" xfId="0" applyFont="1" applyFill="1" applyAlignment="1">
      <alignment horizontal="center" vertical="center"/>
    </xf>
    <xf numFmtId="0" fontId="37" fillId="24" borderId="14" xfId="0" applyFont="1" applyFill="1" applyBorder="1" applyAlignment="1">
      <alignment horizontal="left" vertical="center"/>
    </xf>
    <xf numFmtId="9" fontId="37" fillId="0" borderId="10" xfId="0" applyNumberFormat="1" applyFont="1" applyBorder="1" applyAlignment="1">
      <alignment horizontal="left" vertical="center"/>
    </xf>
    <xf numFmtId="0" fontId="37" fillId="24" borderId="10" xfId="0" applyFont="1" applyFill="1" applyBorder="1" applyAlignment="1">
      <alignment horizontal="left" vertical="center"/>
    </xf>
    <xf numFmtId="0" fontId="49" fillId="0" borderId="0" xfId="0" applyFont="1"/>
    <xf numFmtId="0" fontId="49" fillId="0" borderId="0" xfId="0" applyFont="1" applyAlignment="1">
      <alignment horizontal="right" vertical="center"/>
    </xf>
    <xf numFmtId="165" fontId="37" fillId="24" borderId="14" xfId="0" applyNumberFormat="1" applyFont="1" applyFill="1" applyBorder="1" applyAlignment="1">
      <alignment horizontal="center" vertical="center"/>
    </xf>
    <xf numFmtId="0" fontId="50" fillId="0" borderId="18" xfId="0" applyFont="1" applyBorder="1" applyAlignment="1">
      <alignment horizontal="left" vertical="center"/>
    </xf>
    <xf numFmtId="0" fontId="50" fillId="0" borderId="18" xfId="0" applyFont="1" applyBorder="1" applyAlignment="1">
      <alignment horizontal="center" vertical="center" wrapText="1"/>
    </xf>
    <xf numFmtId="0" fontId="51" fillId="0" borderId="18" xfId="0" applyFont="1" applyBorder="1" applyAlignment="1">
      <alignment horizontal="center" vertical="center" wrapText="1"/>
    </xf>
    <xf numFmtId="0" fontId="50" fillId="0" borderId="18" xfId="0" applyFont="1" applyBorder="1" applyAlignment="1">
      <alignment horizontal="center" vertical="center"/>
    </xf>
    <xf numFmtId="0" fontId="37" fillId="0" borderId="19" xfId="0" applyFont="1" applyBorder="1" applyAlignment="1">
      <alignment horizontal="center" vertical="center" shrinkToFit="1"/>
    </xf>
    <xf numFmtId="0" fontId="52" fillId="0" borderId="0" xfId="0" applyFont="1" applyAlignment="1" applyProtection="1">
      <alignment vertical="center"/>
      <protection locked="0"/>
    </xf>
    <xf numFmtId="0" fontId="37" fillId="0" borderId="10" xfId="0" applyFont="1" applyBorder="1" applyAlignment="1">
      <alignment vertical="center" wrapText="1"/>
    </xf>
    <xf numFmtId="0" fontId="42" fillId="0" borderId="12" xfId="0" applyFont="1" applyBorder="1" applyAlignment="1">
      <alignment horizontal="center" vertical="center"/>
    </xf>
    <xf numFmtId="0" fontId="40" fillId="0" borderId="20" xfId="0" applyFont="1" applyBorder="1" applyAlignment="1" applyProtection="1">
      <alignment horizontal="center" vertical="center"/>
      <protection locked="0"/>
    </xf>
    <xf numFmtId="0" fontId="41" fillId="0" borderId="10" xfId="0" applyFont="1" applyBorder="1" applyAlignment="1">
      <alignment horizontal="left" vertical="center"/>
    </xf>
    <xf numFmtId="0" fontId="53" fillId="22" borderId="11" xfId="0" applyFont="1" applyFill="1" applyBorder="1" applyAlignment="1">
      <alignment vertical="center"/>
    </xf>
    <xf numFmtId="0" fontId="1" fillId="0" borderId="0" xfId="0" applyFont="1" applyAlignment="1">
      <alignment horizontal="right" vertical="center"/>
    </xf>
    <xf numFmtId="0" fontId="55"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56" fillId="0" borderId="0" xfId="0" applyFont="1" applyAlignment="1">
      <alignment wrapText="1"/>
    </xf>
    <xf numFmtId="0" fontId="32" fillId="0" borderId="0" xfId="34" applyFont="1" applyAlignment="1" applyProtection="1"/>
    <xf numFmtId="0" fontId="56" fillId="0" borderId="0" xfId="0" applyFont="1" applyAlignment="1">
      <alignment horizontal="left" wrapText="1"/>
    </xf>
    <xf numFmtId="0" fontId="56" fillId="0" borderId="0" xfId="0" applyFont="1" applyAlignment="1">
      <alignment vertical="center" wrapText="1"/>
    </xf>
    <xf numFmtId="0" fontId="57" fillId="0" borderId="0" xfId="0" applyFont="1" applyAlignment="1">
      <alignment vertical="center"/>
    </xf>
    <xf numFmtId="0" fontId="57" fillId="0" borderId="0" xfId="0" applyFont="1"/>
    <xf numFmtId="0" fontId="58" fillId="0" borderId="0" xfId="0" applyFont="1" applyAlignment="1">
      <alignment vertical="center" wrapText="1"/>
    </xf>
    <xf numFmtId="0" fontId="32" fillId="0" borderId="0" xfId="34" applyFont="1" applyAlignment="1" applyProtection="1">
      <alignment vertical="center"/>
    </xf>
    <xf numFmtId="0" fontId="60" fillId="0" borderId="0" xfId="0" applyFont="1" applyAlignment="1">
      <alignment horizontal="right"/>
    </xf>
    <xf numFmtId="0" fontId="56" fillId="0" borderId="0" xfId="0" applyFont="1"/>
    <xf numFmtId="0" fontId="56" fillId="0" borderId="0" xfId="0" applyFont="1" applyAlignment="1">
      <alignment horizontal="left" indent="1"/>
    </xf>
    <xf numFmtId="0" fontId="56" fillId="0" borderId="0" xfId="0" quotePrefix="1" applyFont="1" applyAlignment="1">
      <alignment horizontal="left" wrapText="1" indent="1"/>
    </xf>
    <xf numFmtId="0" fontId="31" fillId="0" borderId="0" xfId="0" quotePrefix="1" applyFont="1" applyAlignment="1">
      <alignment horizontal="left" indent="1"/>
    </xf>
    <xf numFmtId="0" fontId="60" fillId="0" borderId="0" xfId="0" applyFont="1" applyAlignment="1">
      <alignment horizontal="left" wrapText="1"/>
    </xf>
    <xf numFmtId="0" fontId="56" fillId="0" borderId="0" xfId="0" applyFont="1" applyAlignment="1">
      <alignment horizontal="left" vertical="center" wrapText="1"/>
    </xf>
    <xf numFmtId="0" fontId="62" fillId="0" borderId="0" xfId="0" applyFont="1" applyAlignment="1">
      <alignment horizontal="right"/>
    </xf>
    <xf numFmtId="0" fontId="63" fillId="0" borderId="0" xfId="0" applyFont="1" applyAlignment="1">
      <alignment vertical="center" wrapText="1"/>
    </xf>
    <xf numFmtId="0" fontId="56" fillId="0" borderId="0" xfId="0" quotePrefix="1" applyFont="1" applyAlignment="1">
      <alignment wrapText="1"/>
    </xf>
    <xf numFmtId="0" fontId="63" fillId="0" borderId="0" xfId="0" applyFont="1"/>
    <xf numFmtId="0" fontId="10" fillId="0" borderId="0" xfId="0" applyFont="1" applyProtection="1">
      <protection locked="0"/>
    </xf>
    <xf numFmtId="0" fontId="62" fillId="0" borderId="0" xfId="0" applyFont="1"/>
    <xf numFmtId="14" fontId="42" fillId="25" borderId="12" xfId="0" applyNumberFormat="1" applyFont="1" applyFill="1" applyBorder="1" applyAlignment="1">
      <alignment horizontal="center" vertical="center"/>
    </xf>
    <xf numFmtId="14" fontId="42" fillId="0" borderId="12" xfId="0" applyNumberFormat="1" applyFont="1" applyBorder="1" applyAlignment="1">
      <alignment horizontal="center" vertical="center"/>
    </xf>
    <xf numFmtId="0" fontId="42" fillId="0" borderId="0" xfId="0" applyFont="1" applyAlignment="1">
      <alignment vertical="center"/>
    </xf>
    <xf numFmtId="0" fontId="42" fillId="0" borderId="0" xfId="0" quotePrefix="1" applyFont="1" applyAlignment="1">
      <alignment horizontal="center" vertical="center"/>
    </xf>
    <xf numFmtId="14" fontId="42" fillId="25" borderId="0" xfId="0" applyNumberFormat="1" applyFont="1" applyFill="1" applyAlignment="1">
      <alignment horizontal="center" vertical="center"/>
    </xf>
    <xf numFmtId="14" fontId="42" fillId="0" borderId="0" xfId="0" applyNumberFormat="1" applyFont="1" applyAlignment="1">
      <alignment horizontal="center" vertical="center"/>
    </xf>
    <xf numFmtId="1" fontId="42" fillId="26" borderId="0" xfId="0" applyNumberFormat="1" applyFont="1" applyFill="1" applyAlignment="1">
      <alignment horizontal="center" vertical="center"/>
    </xf>
    <xf numFmtId="9" fontId="42" fillId="26" borderId="0" xfId="40" applyFont="1" applyFill="1" applyAlignment="1">
      <alignment horizontal="center" vertical="center"/>
    </xf>
    <xf numFmtId="1" fontId="42" fillId="0" borderId="0" xfId="0" applyNumberFormat="1" applyFont="1" applyAlignment="1">
      <alignment horizontal="center" vertical="center"/>
    </xf>
    <xf numFmtId="1" fontId="48" fillId="0" borderId="0" xfId="0" applyNumberFormat="1" applyFont="1" applyAlignment="1">
      <alignment horizontal="center" vertical="center"/>
    </xf>
    <xf numFmtId="0" fontId="53" fillId="27" borderId="11" xfId="0" applyFont="1" applyFill="1" applyBorder="1" applyAlignment="1">
      <alignment vertical="center"/>
    </xf>
    <xf numFmtId="0" fontId="42" fillId="27" borderId="11" xfId="0" applyFont="1" applyFill="1" applyBorder="1" applyAlignment="1">
      <alignment vertical="center"/>
    </xf>
    <xf numFmtId="0" fontId="42" fillId="24" borderId="12" xfId="0" quotePrefix="1" applyFont="1" applyFill="1" applyBorder="1" applyAlignment="1">
      <alignment horizontal="center" vertical="center"/>
    </xf>
    <xf numFmtId="14" fontId="42" fillId="28" borderId="12" xfId="0" applyNumberFormat="1" applyFont="1" applyFill="1" applyBorder="1" applyAlignment="1">
      <alignment horizontal="center" vertical="center"/>
    </xf>
    <xf numFmtId="14" fontId="42" fillId="24" borderId="12" xfId="0" applyNumberFormat="1" applyFont="1" applyFill="1" applyBorder="1" applyAlignment="1">
      <alignment horizontal="center" vertical="center"/>
    </xf>
    <xf numFmtId="1" fontId="42" fillId="24" borderId="12" xfId="0" applyNumberFormat="1" applyFont="1" applyFill="1" applyBorder="1" applyAlignment="1">
      <alignment horizontal="center" vertical="center"/>
    </xf>
    <xf numFmtId="9" fontId="42" fillId="24" borderId="12" xfId="40" applyFont="1" applyFill="1" applyBorder="1" applyAlignment="1">
      <alignment horizontal="center" vertical="center"/>
    </xf>
    <xf numFmtId="1" fontId="48" fillId="24" borderId="12" xfId="0" applyNumberFormat="1" applyFont="1" applyFill="1" applyBorder="1" applyAlignment="1">
      <alignment horizontal="center" vertical="center"/>
    </xf>
    <xf numFmtId="0" fontId="37" fillId="29" borderId="10" xfId="0" applyFont="1" applyFill="1" applyBorder="1" applyAlignment="1">
      <alignment vertical="center"/>
    </xf>
    <xf numFmtId="0" fontId="37" fillId="0" borderId="0" xfId="0" applyFont="1" applyAlignment="1">
      <alignment horizontal="left" vertical="center"/>
    </xf>
    <xf numFmtId="0" fontId="46" fillId="0" borderId="16" xfId="0" applyFont="1" applyBorder="1" applyAlignment="1">
      <alignment horizontal="center" vertical="center"/>
    </xf>
    <xf numFmtId="0" fontId="46" fillId="0" borderId="13" xfId="0" applyFont="1" applyBorder="1" applyAlignment="1">
      <alignment horizontal="center" vertical="center"/>
    </xf>
    <xf numFmtId="0" fontId="46" fillId="0" borderId="17" xfId="0" applyFont="1" applyBorder="1" applyAlignment="1">
      <alignment horizontal="center" vertical="center"/>
    </xf>
    <xf numFmtId="167" fontId="40" fillId="0" borderId="16" xfId="0" applyNumberFormat="1" applyFont="1" applyBorder="1" applyAlignment="1">
      <alignment horizontal="center" vertical="center"/>
    </xf>
    <xf numFmtId="167" fontId="40" fillId="0" borderId="13" xfId="0" applyNumberFormat="1" applyFont="1" applyBorder="1" applyAlignment="1">
      <alignment horizontal="center" vertical="center"/>
    </xf>
    <xf numFmtId="167" fontId="40" fillId="0" borderId="17" xfId="0" applyNumberFormat="1" applyFont="1" applyBorder="1" applyAlignment="1">
      <alignment horizontal="center" vertical="center"/>
    </xf>
    <xf numFmtId="0" fontId="54" fillId="0" borderId="0" xfId="34" applyFont="1" applyAlignment="1" applyProtection="1">
      <alignment horizontal="left" vertical="center"/>
    </xf>
    <xf numFmtId="164" fontId="40" fillId="0" borderId="15" xfId="0" applyNumberFormat="1" applyFont="1" applyBorder="1" applyAlignment="1" applyProtection="1">
      <alignment horizontal="center" vertical="center" shrinkToFit="1"/>
      <protection locked="0"/>
    </xf>
    <xf numFmtId="164" fontId="40" fillId="0" borderId="20" xfId="0" applyNumberFormat="1" applyFont="1" applyBorder="1" applyAlignment="1" applyProtection="1">
      <alignment horizontal="center" vertical="center" shrinkToFit="1"/>
      <protection locked="0"/>
    </xf>
    <xf numFmtId="0" fontId="55" fillId="0" borderId="0" xfId="0" applyFont="1" applyAlignment="1">
      <alignment horizontal="left"/>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7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323850</xdr:colOff>
      <xdr:row>5</xdr:row>
      <xdr:rowOff>142875</xdr:rowOff>
    </xdr:from>
    <xdr:to>
      <xdr:col>14</xdr:col>
      <xdr:colOff>95250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D49"/>
  <sheetViews>
    <sheetView showGridLines="0" tabSelected="1" zoomScaleNormal="100" workbookViewId="0">
      <pane ySplit="7" topLeftCell="A8" activePane="bottomLeft" state="frozen"/>
      <selection pane="bottomLeft" activeCell="B4" sqref="B4"/>
    </sheetView>
  </sheetViews>
  <sheetFormatPr defaultColWidth="9.140625" defaultRowHeight="12.75" x14ac:dyDescent="0.2"/>
  <cols>
    <col min="1" max="1" width="6.85546875" customWidth="1"/>
    <col min="2" max="3" width="31.28515625" customWidth="1"/>
    <col min="4" max="4" width="11.5703125" hidden="1" customWidth="1"/>
    <col min="5" max="6" width="12" customWidth="1"/>
    <col min="7" max="7" width="6" customWidth="1"/>
    <col min="8" max="8" width="6.7109375" customWidth="1"/>
    <col min="9" max="9" width="6.42578125" customWidth="1"/>
    <col min="10" max="10" width="1.85546875" customWidth="1"/>
    <col min="11" max="108" width="2.42578125" customWidth="1"/>
  </cols>
  <sheetData>
    <row r="1" spans="1:108" ht="30" customHeight="1" x14ac:dyDescent="0.2">
      <c r="A1" s="70" t="s">
        <v>133</v>
      </c>
      <c r="B1" s="15"/>
      <c r="C1" s="15"/>
      <c r="D1" s="15"/>
      <c r="E1" s="15"/>
      <c r="F1" s="15"/>
      <c r="I1" s="76"/>
      <c r="K1" s="128"/>
      <c r="L1" s="128"/>
      <c r="M1" s="128"/>
      <c r="N1" s="128"/>
      <c r="O1" s="128"/>
      <c r="P1" s="128"/>
      <c r="Q1" s="128"/>
      <c r="R1" s="128"/>
      <c r="S1" s="128"/>
      <c r="T1" s="128"/>
      <c r="U1" s="128"/>
      <c r="V1" s="128"/>
      <c r="W1" s="128"/>
      <c r="X1" s="128"/>
      <c r="Y1" s="128"/>
      <c r="Z1" s="128"/>
      <c r="AA1" s="128"/>
      <c r="AB1" s="128"/>
      <c r="AC1" s="128"/>
      <c r="AD1" s="128"/>
      <c r="AE1" s="128"/>
    </row>
    <row r="2" spans="1:108" ht="18" customHeight="1" x14ac:dyDescent="0.2">
      <c r="A2" s="17" t="s">
        <v>134</v>
      </c>
      <c r="B2" s="7"/>
      <c r="C2" s="7"/>
      <c r="D2" s="11"/>
      <c r="E2" s="100"/>
      <c r="F2" s="100"/>
      <c r="H2" s="1"/>
    </row>
    <row r="3" spans="1:108" ht="14.25" x14ac:dyDescent="0.2">
      <c r="A3" s="17"/>
      <c r="B3" s="2"/>
      <c r="H3" s="1"/>
      <c r="K3" s="9"/>
      <c r="L3" s="9"/>
      <c r="M3" s="9"/>
      <c r="N3" s="9"/>
      <c r="O3" s="9"/>
      <c r="P3" s="9"/>
      <c r="Q3" s="9"/>
      <c r="R3" s="9"/>
      <c r="S3" s="9"/>
      <c r="T3" s="9"/>
      <c r="U3" s="9"/>
      <c r="V3" s="9"/>
      <c r="W3" s="9"/>
      <c r="X3" s="9"/>
      <c r="Y3" s="9"/>
      <c r="Z3" s="9"/>
      <c r="AA3" s="9"/>
    </row>
    <row r="4" spans="1:108" ht="17.25" customHeight="1" x14ac:dyDescent="0.2">
      <c r="A4" s="62"/>
      <c r="B4" s="63" t="s">
        <v>78</v>
      </c>
      <c r="C4" s="130">
        <v>43500</v>
      </c>
      <c r="D4" s="130"/>
      <c r="E4" s="130"/>
      <c r="F4" s="63" t="s">
        <v>80</v>
      </c>
      <c r="G4" s="63" t="s">
        <v>81</v>
      </c>
      <c r="H4" s="73">
        <v>1</v>
      </c>
      <c r="I4" s="2"/>
      <c r="J4" s="16"/>
      <c r="K4" s="122" t="str">
        <f>"Hafta "&amp;(K6-($C$4-WEEKDAY($C$4,1)+2))/7+1</f>
        <v>Hafta 1</v>
      </c>
      <c r="L4" s="123"/>
      <c r="M4" s="123"/>
      <c r="N4" s="123"/>
      <c r="O4" s="123"/>
      <c r="P4" s="123"/>
      <c r="Q4" s="124"/>
      <c r="R4" s="122" t="str">
        <f>"Hafta "&amp;(R6-($C$4-WEEKDAY($C$4,1)+2))/7+1</f>
        <v>Hafta 2</v>
      </c>
      <c r="S4" s="123"/>
      <c r="T4" s="123"/>
      <c r="U4" s="123"/>
      <c r="V4" s="123"/>
      <c r="W4" s="123"/>
      <c r="X4" s="124"/>
      <c r="Y4" s="122" t="str">
        <f>"Hafta "&amp;(Y6-($C$4-WEEKDAY($C$4,1)+2))/7+1</f>
        <v>Hafta 3</v>
      </c>
      <c r="Z4" s="123"/>
      <c r="AA4" s="123"/>
      <c r="AB4" s="123"/>
      <c r="AC4" s="123"/>
      <c r="AD4" s="123"/>
      <c r="AE4" s="124"/>
      <c r="AF4" s="122" t="str">
        <f>"Hafta "&amp;(AF6-($C$4-WEEKDAY($C$4,1)+2))/7+1</f>
        <v>Hafta 4</v>
      </c>
      <c r="AG4" s="123"/>
      <c r="AH4" s="123"/>
      <c r="AI4" s="123"/>
      <c r="AJ4" s="123"/>
      <c r="AK4" s="123"/>
      <c r="AL4" s="124"/>
      <c r="AM4" s="122" t="str">
        <f>"Hafta "&amp;(AM6-($C$4-WEEKDAY($C$4,1)+2))/7+1</f>
        <v>Hafta 5</v>
      </c>
      <c r="AN4" s="123"/>
      <c r="AO4" s="123"/>
      <c r="AP4" s="123"/>
      <c r="AQ4" s="123"/>
      <c r="AR4" s="123"/>
      <c r="AS4" s="124"/>
      <c r="AT4" s="122" t="str">
        <f>"Hafta "&amp;(AT6-($C$4-WEEKDAY($C$4,1)+2))/7+1</f>
        <v>Hafta 6</v>
      </c>
      <c r="AU4" s="123"/>
      <c r="AV4" s="123"/>
      <c r="AW4" s="123"/>
      <c r="AX4" s="123"/>
      <c r="AY4" s="123"/>
      <c r="AZ4" s="124"/>
      <c r="BA4" s="122" t="str">
        <f>"Hafta "&amp;(BA6-($C$4-WEEKDAY($C$4,1)+2))/7+1</f>
        <v>Hafta 7</v>
      </c>
      <c r="BB4" s="123"/>
      <c r="BC4" s="123"/>
      <c r="BD4" s="123"/>
      <c r="BE4" s="123"/>
      <c r="BF4" s="123"/>
      <c r="BG4" s="124"/>
      <c r="BH4" s="122" t="str">
        <f>"Hafta "&amp;(BH6-($C$4-WEEKDAY($C$4,1)+2))/7+1</f>
        <v>Hafta 8</v>
      </c>
      <c r="BI4" s="123"/>
      <c r="BJ4" s="123"/>
      <c r="BK4" s="123"/>
      <c r="BL4" s="123"/>
      <c r="BM4" s="123"/>
      <c r="BN4" s="124"/>
      <c r="BO4" s="122" t="str">
        <f>"Hafta "&amp;(BO6-($C$4-WEEKDAY($C$4,1)+2))/7+1</f>
        <v>Hafta 9</v>
      </c>
      <c r="BP4" s="123"/>
      <c r="BQ4" s="123"/>
      <c r="BR4" s="123"/>
      <c r="BS4" s="123"/>
      <c r="BT4" s="123"/>
      <c r="BU4" s="124"/>
      <c r="BV4" s="122" t="str">
        <f>"Hafta "&amp;(BV6-($C$4-WEEKDAY($C$4,1)+2))/7+1</f>
        <v>Hafta 10</v>
      </c>
      <c r="BW4" s="123"/>
      <c r="BX4" s="123"/>
      <c r="BY4" s="123"/>
      <c r="BZ4" s="123"/>
      <c r="CA4" s="123"/>
      <c r="CB4" s="124"/>
      <c r="CC4" s="122" t="str">
        <f>"Hafta "&amp;(CC6-($C$4-WEEKDAY($C$4,1)+2))/7+1</f>
        <v>Hafta 11</v>
      </c>
      <c r="CD4" s="123"/>
      <c r="CE4" s="123"/>
      <c r="CF4" s="123"/>
      <c r="CG4" s="123"/>
      <c r="CH4" s="123"/>
      <c r="CI4" s="124"/>
      <c r="CJ4" s="122" t="str">
        <f>"Hafta "&amp;(CJ6-($C$4-WEEKDAY($C$4,1)+2))/7+1</f>
        <v>Hafta 12</v>
      </c>
      <c r="CK4" s="123"/>
      <c r="CL4" s="123"/>
      <c r="CM4" s="123"/>
      <c r="CN4" s="123"/>
      <c r="CO4" s="123"/>
      <c r="CP4" s="124"/>
      <c r="CQ4" s="122" t="str">
        <f>"Hafta "&amp;(CQ6-($C$4-WEEKDAY($C$4,1)+2))/7+1</f>
        <v>Hafta 13</v>
      </c>
      <c r="CR4" s="123"/>
      <c r="CS4" s="123"/>
      <c r="CT4" s="123"/>
      <c r="CU4" s="123"/>
      <c r="CV4" s="123"/>
      <c r="CW4" s="124"/>
      <c r="CX4" s="122" t="str">
        <f>"Hafta "&amp;(CX6-($C$4-WEEKDAY($C$4,1)+2))/7+1</f>
        <v>Hafta 14</v>
      </c>
      <c r="CY4" s="123"/>
      <c r="CZ4" s="123"/>
      <c r="DA4" s="123"/>
      <c r="DB4" s="123"/>
      <c r="DC4" s="123"/>
      <c r="DD4" s="124"/>
    </row>
    <row r="5" spans="1:108" ht="17.25" customHeight="1" x14ac:dyDescent="0.2">
      <c r="A5" s="62"/>
      <c r="B5" s="63" t="s">
        <v>79</v>
      </c>
      <c r="C5" s="129" t="s">
        <v>96</v>
      </c>
      <c r="D5" s="129"/>
      <c r="E5" s="129"/>
      <c r="F5" s="62"/>
      <c r="G5" s="62"/>
      <c r="H5" s="62"/>
      <c r="I5" s="62"/>
      <c r="J5" s="16"/>
      <c r="K5" s="125">
        <f>K6</f>
        <v>43500</v>
      </c>
      <c r="L5" s="126"/>
      <c r="M5" s="126"/>
      <c r="N5" s="126"/>
      <c r="O5" s="126"/>
      <c r="P5" s="126"/>
      <c r="Q5" s="127"/>
      <c r="R5" s="125">
        <f>R6</f>
        <v>43507</v>
      </c>
      <c r="S5" s="126"/>
      <c r="T5" s="126"/>
      <c r="U5" s="126"/>
      <c r="V5" s="126"/>
      <c r="W5" s="126"/>
      <c r="X5" s="127"/>
      <c r="Y5" s="125">
        <f>Y6</f>
        <v>43514</v>
      </c>
      <c r="Z5" s="126"/>
      <c r="AA5" s="126"/>
      <c r="AB5" s="126"/>
      <c r="AC5" s="126"/>
      <c r="AD5" s="126"/>
      <c r="AE5" s="127"/>
      <c r="AF5" s="125">
        <f>AF6</f>
        <v>43521</v>
      </c>
      <c r="AG5" s="126"/>
      <c r="AH5" s="126"/>
      <c r="AI5" s="126"/>
      <c r="AJ5" s="126"/>
      <c r="AK5" s="126"/>
      <c r="AL5" s="127"/>
      <c r="AM5" s="125">
        <f>AM6</f>
        <v>43528</v>
      </c>
      <c r="AN5" s="126"/>
      <c r="AO5" s="126"/>
      <c r="AP5" s="126"/>
      <c r="AQ5" s="126"/>
      <c r="AR5" s="126"/>
      <c r="AS5" s="127"/>
      <c r="AT5" s="125">
        <f>AT6</f>
        <v>43535</v>
      </c>
      <c r="AU5" s="126"/>
      <c r="AV5" s="126"/>
      <c r="AW5" s="126"/>
      <c r="AX5" s="126"/>
      <c r="AY5" s="126"/>
      <c r="AZ5" s="127"/>
      <c r="BA5" s="125">
        <f>BA6</f>
        <v>43542</v>
      </c>
      <c r="BB5" s="126"/>
      <c r="BC5" s="126"/>
      <c r="BD5" s="126"/>
      <c r="BE5" s="126"/>
      <c r="BF5" s="126"/>
      <c r="BG5" s="127"/>
      <c r="BH5" s="125">
        <f>BH6</f>
        <v>43549</v>
      </c>
      <c r="BI5" s="126"/>
      <c r="BJ5" s="126"/>
      <c r="BK5" s="126"/>
      <c r="BL5" s="126"/>
      <c r="BM5" s="126"/>
      <c r="BN5" s="127"/>
      <c r="BO5" s="125">
        <f>BO6</f>
        <v>43556</v>
      </c>
      <c r="BP5" s="126"/>
      <c r="BQ5" s="126"/>
      <c r="BR5" s="126"/>
      <c r="BS5" s="126"/>
      <c r="BT5" s="126"/>
      <c r="BU5" s="127"/>
      <c r="BV5" s="125">
        <f>BV6</f>
        <v>43563</v>
      </c>
      <c r="BW5" s="126"/>
      <c r="BX5" s="126"/>
      <c r="BY5" s="126"/>
      <c r="BZ5" s="126"/>
      <c r="CA5" s="126"/>
      <c r="CB5" s="127"/>
      <c r="CC5" s="125">
        <f>CC6</f>
        <v>43570</v>
      </c>
      <c r="CD5" s="126"/>
      <c r="CE5" s="126"/>
      <c r="CF5" s="126"/>
      <c r="CG5" s="126"/>
      <c r="CH5" s="126"/>
      <c r="CI5" s="127"/>
      <c r="CJ5" s="125">
        <f>CJ6</f>
        <v>43577</v>
      </c>
      <c r="CK5" s="126"/>
      <c r="CL5" s="126"/>
      <c r="CM5" s="126"/>
      <c r="CN5" s="126"/>
      <c r="CO5" s="126"/>
      <c r="CP5" s="127"/>
      <c r="CQ5" s="125">
        <f>CQ6</f>
        <v>43584</v>
      </c>
      <c r="CR5" s="126"/>
      <c r="CS5" s="126"/>
      <c r="CT5" s="126"/>
      <c r="CU5" s="126"/>
      <c r="CV5" s="126"/>
      <c r="CW5" s="127"/>
      <c r="CX5" s="125">
        <f>CX6</f>
        <v>43591</v>
      </c>
      <c r="CY5" s="126"/>
      <c r="CZ5" s="126"/>
      <c r="DA5" s="126"/>
      <c r="DB5" s="126"/>
      <c r="DC5" s="126"/>
      <c r="DD5" s="127"/>
    </row>
    <row r="6" spans="1:108" x14ac:dyDescent="0.2">
      <c r="A6" s="16"/>
      <c r="B6" s="16"/>
      <c r="C6" s="16"/>
      <c r="D6" s="16"/>
      <c r="E6" s="16"/>
      <c r="F6" s="16"/>
      <c r="G6" s="16"/>
      <c r="H6" s="16"/>
      <c r="I6" s="16"/>
      <c r="J6" s="16"/>
      <c r="K6" s="50">
        <f>C4-WEEKDAY(C4,1)+2+7*(H4-1)</f>
        <v>43500</v>
      </c>
      <c r="L6" s="41">
        <f t="shared" ref="L6:AQ6" si="0">K6+1</f>
        <v>43501</v>
      </c>
      <c r="M6" s="41">
        <f t="shared" si="0"/>
        <v>43502</v>
      </c>
      <c r="N6" s="41">
        <f t="shared" si="0"/>
        <v>43503</v>
      </c>
      <c r="O6" s="41">
        <f t="shared" si="0"/>
        <v>43504</v>
      </c>
      <c r="P6" s="41">
        <f t="shared" si="0"/>
        <v>43505</v>
      </c>
      <c r="Q6" s="51">
        <f t="shared" si="0"/>
        <v>43506</v>
      </c>
      <c r="R6" s="50">
        <f t="shared" si="0"/>
        <v>43507</v>
      </c>
      <c r="S6" s="41">
        <f t="shared" si="0"/>
        <v>43508</v>
      </c>
      <c r="T6" s="41">
        <f t="shared" si="0"/>
        <v>43509</v>
      </c>
      <c r="U6" s="41">
        <f t="shared" si="0"/>
        <v>43510</v>
      </c>
      <c r="V6" s="41">
        <f t="shared" si="0"/>
        <v>43511</v>
      </c>
      <c r="W6" s="41">
        <f t="shared" si="0"/>
        <v>43512</v>
      </c>
      <c r="X6" s="51">
        <f t="shared" si="0"/>
        <v>43513</v>
      </c>
      <c r="Y6" s="50">
        <f t="shared" si="0"/>
        <v>43514</v>
      </c>
      <c r="Z6" s="41">
        <f t="shared" si="0"/>
        <v>43515</v>
      </c>
      <c r="AA6" s="41">
        <f t="shared" si="0"/>
        <v>43516</v>
      </c>
      <c r="AB6" s="41">
        <f t="shared" si="0"/>
        <v>43517</v>
      </c>
      <c r="AC6" s="41">
        <f t="shared" si="0"/>
        <v>43518</v>
      </c>
      <c r="AD6" s="41">
        <f t="shared" si="0"/>
        <v>43519</v>
      </c>
      <c r="AE6" s="51">
        <f t="shared" si="0"/>
        <v>43520</v>
      </c>
      <c r="AF6" s="50">
        <f t="shared" si="0"/>
        <v>43521</v>
      </c>
      <c r="AG6" s="41">
        <f t="shared" si="0"/>
        <v>43522</v>
      </c>
      <c r="AH6" s="41">
        <f t="shared" si="0"/>
        <v>43523</v>
      </c>
      <c r="AI6" s="41">
        <f t="shared" si="0"/>
        <v>43524</v>
      </c>
      <c r="AJ6" s="41">
        <f t="shared" si="0"/>
        <v>43525</v>
      </c>
      <c r="AK6" s="41">
        <f t="shared" si="0"/>
        <v>43526</v>
      </c>
      <c r="AL6" s="51">
        <f t="shared" si="0"/>
        <v>43527</v>
      </c>
      <c r="AM6" s="50">
        <f t="shared" si="0"/>
        <v>43528</v>
      </c>
      <c r="AN6" s="41">
        <f t="shared" si="0"/>
        <v>43529</v>
      </c>
      <c r="AO6" s="41">
        <f t="shared" si="0"/>
        <v>43530</v>
      </c>
      <c r="AP6" s="41">
        <f t="shared" si="0"/>
        <v>43531</v>
      </c>
      <c r="AQ6" s="41">
        <f t="shared" si="0"/>
        <v>43532</v>
      </c>
      <c r="AR6" s="41">
        <f t="shared" ref="AR6:BN6" si="1">AQ6+1</f>
        <v>43533</v>
      </c>
      <c r="AS6" s="51">
        <f t="shared" si="1"/>
        <v>43534</v>
      </c>
      <c r="AT6" s="50">
        <f t="shared" si="1"/>
        <v>43535</v>
      </c>
      <c r="AU6" s="41">
        <f t="shared" si="1"/>
        <v>43536</v>
      </c>
      <c r="AV6" s="41">
        <f t="shared" si="1"/>
        <v>43537</v>
      </c>
      <c r="AW6" s="41">
        <f t="shared" si="1"/>
        <v>43538</v>
      </c>
      <c r="AX6" s="41">
        <f t="shared" si="1"/>
        <v>43539</v>
      </c>
      <c r="AY6" s="41">
        <f t="shared" si="1"/>
        <v>43540</v>
      </c>
      <c r="AZ6" s="51">
        <f t="shared" si="1"/>
        <v>43541</v>
      </c>
      <c r="BA6" s="50">
        <f t="shared" si="1"/>
        <v>43542</v>
      </c>
      <c r="BB6" s="41">
        <f t="shared" si="1"/>
        <v>43543</v>
      </c>
      <c r="BC6" s="41">
        <f t="shared" si="1"/>
        <v>43544</v>
      </c>
      <c r="BD6" s="41">
        <f t="shared" si="1"/>
        <v>43545</v>
      </c>
      <c r="BE6" s="41">
        <f t="shared" si="1"/>
        <v>43546</v>
      </c>
      <c r="BF6" s="41">
        <f t="shared" si="1"/>
        <v>43547</v>
      </c>
      <c r="BG6" s="51">
        <f t="shared" si="1"/>
        <v>43548</v>
      </c>
      <c r="BH6" s="50">
        <f t="shared" si="1"/>
        <v>43549</v>
      </c>
      <c r="BI6" s="41">
        <f t="shared" si="1"/>
        <v>43550</v>
      </c>
      <c r="BJ6" s="41">
        <f t="shared" si="1"/>
        <v>43551</v>
      </c>
      <c r="BK6" s="41">
        <f t="shared" si="1"/>
        <v>43552</v>
      </c>
      <c r="BL6" s="41">
        <f t="shared" si="1"/>
        <v>43553</v>
      </c>
      <c r="BM6" s="41">
        <f t="shared" si="1"/>
        <v>43554</v>
      </c>
      <c r="BN6" s="51">
        <f t="shared" si="1"/>
        <v>43555</v>
      </c>
      <c r="BO6" s="50">
        <f t="shared" ref="BO6" si="2">BN6+1</f>
        <v>43556</v>
      </c>
      <c r="BP6" s="41">
        <f t="shared" ref="BP6" si="3">BO6+1</f>
        <v>43557</v>
      </c>
      <c r="BQ6" s="41">
        <f t="shared" ref="BQ6" si="4">BP6+1</f>
        <v>43558</v>
      </c>
      <c r="BR6" s="41">
        <f t="shared" ref="BR6" si="5">BQ6+1</f>
        <v>43559</v>
      </c>
      <c r="BS6" s="41">
        <f t="shared" ref="BS6" si="6">BR6+1</f>
        <v>43560</v>
      </c>
      <c r="BT6" s="41">
        <f t="shared" ref="BT6" si="7">BS6+1</f>
        <v>43561</v>
      </c>
      <c r="BU6" s="51">
        <f t="shared" ref="BU6" si="8">BT6+1</f>
        <v>43562</v>
      </c>
      <c r="BV6" s="50">
        <f t="shared" ref="BV6" si="9">BU6+1</f>
        <v>43563</v>
      </c>
      <c r="BW6" s="41">
        <f t="shared" ref="BW6" si="10">BV6+1</f>
        <v>43564</v>
      </c>
      <c r="BX6" s="41">
        <f t="shared" ref="BX6" si="11">BW6+1</f>
        <v>43565</v>
      </c>
      <c r="BY6" s="41">
        <f t="shared" ref="BY6" si="12">BX6+1</f>
        <v>43566</v>
      </c>
      <c r="BZ6" s="41">
        <f t="shared" ref="BZ6" si="13">BY6+1</f>
        <v>43567</v>
      </c>
      <c r="CA6" s="41">
        <f t="shared" ref="CA6" si="14">BZ6+1</f>
        <v>43568</v>
      </c>
      <c r="CB6" s="51">
        <f t="shared" ref="CB6" si="15">CA6+1</f>
        <v>43569</v>
      </c>
      <c r="CC6" s="50">
        <f t="shared" ref="CC6" si="16">CB6+1</f>
        <v>43570</v>
      </c>
      <c r="CD6" s="41">
        <f t="shared" ref="CD6" si="17">CC6+1</f>
        <v>43571</v>
      </c>
      <c r="CE6" s="41">
        <f t="shared" ref="CE6" si="18">CD6+1</f>
        <v>43572</v>
      </c>
      <c r="CF6" s="41">
        <f t="shared" ref="CF6" si="19">CE6+1</f>
        <v>43573</v>
      </c>
      <c r="CG6" s="41">
        <f t="shared" ref="CG6" si="20">CF6+1</f>
        <v>43574</v>
      </c>
      <c r="CH6" s="41">
        <f t="shared" ref="CH6" si="21">CG6+1</f>
        <v>43575</v>
      </c>
      <c r="CI6" s="51">
        <f t="shared" ref="CI6" si="22">CH6+1</f>
        <v>43576</v>
      </c>
      <c r="CJ6" s="50">
        <f t="shared" ref="CJ6" si="23">CI6+1</f>
        <v>43577</v>
      </c>
      <c r="CK6" s="41">
        <f t="shared" ref="CK6" si="24">CJ6+1</f>
        <v>43578</v>
      </c>
      <c r="CL6" s="41">
        <f t="shared" ref="CL6" si="25">CK6+1</f>
        <v>43579</v>
      </c>
      <c r="CM6" s="41">
        <f t="shared" ref="CM6" si="26">CL6+1</f>
        <v>43580</v>
      </c>
      <c r="CN6" s="41">
        <f t="shared" ref="CN6" si="27">CM6+1</f>
        <v>43581</v>
      </c>
      <c r="CO6" s="41">
        <f t="shared" ref="CO6" si="28">CN6+1</f>
        <v>43582</v>
      </c>
      <c r="CP6" s="51">
        <f t="shared" ref="CP6" si="29">CO6+1</f>
        <v>43583</v>
      </c>
      <c r="CQ6" s="50">
        <f t="shared" ref="CQ6" si="30">CP6+1</f>
        <v>43584</v>
      </c>
      <c r="CR6" s="41">
        <f t="shared" ref="CR6" si="31">CQ6+1</f>
        <v>43585</v>
      </c>
      <c r="CS6" s="41">
        <f t="shared" ref="CS6" si="32">CR6+1</f>
        <v>43586</v>
      </c>
      <c r="CT6" s="41">
        <f t="shared" ref="CT6" si="33">CS6+1</f>
        <v>43587</v>
      </c>
      <c r="CU6" s="41">
        <f t="shared" ref="CU6" si="34">CT6+1</f>
        <v>43588</v>
      </c>
      <c r="CV6" s="41">
        <f t="shared" ref="CV6" si="35">CU6+1</f>
        <v>43589</v>
      </c>
      <c r="CW6" s="51">
        <f t="shared" ref="CW6" si="36">CV6+1</f>
        <v>43590</v>
      </c>
      <c r="CX6" s="50">
        <f t="shared" ref="CX6" si="37">CW6+1</f>
        <v>43591</v>
      </c>
      <c r="CY6" s="41">
        <f t="shared" ref="CY6" si="38">CX6+1</f>
        <v>43592</v>
      </c>
      <c r="CZ6" s="41">
        <f t="shared" ref="CZ6" si="39">CY6+1</f>
        <v>43593</v>
      </c>
      <c r="DA6" s="41">
        <f t="shared" ref="DA6" si="40">CZ6+1</f>
        <v>43594</v>
      </c>
      <c r="DB6" s="41">
        <f t="shared" ref="DB6" si="41">DA6+1</f>
        <v>43595</v>
      </c>
      <c r="DC6" s="41">
        <f t="shared" ref="DC6" si="42">DB6+1</f>
        <v>43596</v>
      </c>
      <c r="DD6" s="51">
        <f t="shared" ref="DD6" si="43">DC6+1</f>
        <v>43597</v>
      </c>
    </row>
    <row r="7" spans="1:108" s="2" customFormat="1" ht="24.75" thickBot="1" x14ac:dyDescent="0.25">
      <c r="A7" s="65" t="s">
        <v>82</v>
      </c>
      <c r="B7" s="65" t="s">
        <v>83</v>
      </c>
      <c r="C7" s="66" t="s">
        <v>84</v>
      </c>
      <c r="D7" s="67" t="s">
        <v>23</v>
      </c>
      <c r="E7" s="68" t="s">
        <v>85</v>
      </c>
      <c r="F7" s="68" t="s">
        <v>86</v>
      </c>
      <c r="G7" s="66" t="s">
        <v>87</v>
      </c>
      <c r="H7" s="66" t="s">
        <v>88</v>
      </c>
      <c r="I7" s="66" t="s">
        <v>89</v>
      </c>
      <c r="J7" s="66"/>
      <c r="K7" s="69" t="str">
        <f t="shared" ref="K7:AP7" si="44">CHOOSE(WEEKDAY(K6,1),"P","P","S","Ç","P","C","C")</f>
        <v>P</v>
      </c>
      <c r="L7" s="69" t="str">
        <f t="shared" si="44"/>
        <v>S</v>
      </c>
      <c r="M7" s="69" t="str">
        <f t="shared" si="44"/>
        <v>Ç</v>
      </c>
      <c r="N7" s="69" t="str">
        <f t="shared" si="44"/>
        <v>P</v>
      </c>
      <c r="O7" s="69" t="str">
        <f t="shared" si="44"/>
        <v>C</v>
      </c>
      <c r="P7" s="69" t="str">
        <f t="shared" si="44"/>
        <v>C</v>
      </c>
      <c r="Q7" s="69" t="str">
        <f t="shared" si="44"/>
        <v>P</v>
      </c>
      <c r="R7" s="69" t="str">
        <f t="shared" si="44"/>
        <v>P</v>
      </c>
      <c r="S7" s="69" t="str">
        <f t="shared" si="44"/>
        <v>S</v>
      </c>
      <c r="T7" s="69" t="str">
        <f t="shared" si="44"/>
        <v>Ç</v>
      </c>
      <c r="U7" s="69" t="str">
        <f t="shared" si="44"/>
        <v>P</v>
      </c>
      <c r="V7" s="69" t="str">
        <f t="shared" si="44"/>
        <v>C</v>
      </c>
      <c r="W7" s="69" t="str">
        <f t="shared" si="44"/>
        <v>C</v>
      </c>
      <c r="X7" s="69" t="str">
        <f t="shared" si="44"/>
        <v>P</v>
      </c>
      <c r="Y7" s="69" t="str">
        <f t="shared" si="44"/>
        <v>P</v>
      </c>
      <c r="Z7" s="69" t="str">
        <f t="shared" si="44"/>
        <v>S</v>
      </c>
      <c r="AA7" s="69" t="str">
        <f t="shared" si="44"/>
        <v>Ç</v>
      </c>
      <c r="AB7" s="69" t="str">
        <f t="shared" si="44"/>
        <v>P</v>
      </c>
      <c r="AC7" s="69" t="str">
        <f t="shared" si="44"/>
        <v>C</v>
      </c>
      <c r="AD7" s="69" t="str">
        <f t="shared" si="44"/>
        <v>C</v>
      </c>
      <c r="AE7" s="69" t="str">
        <f t="shared" si="44"/>
        <v>P</v>
      </c>
      <c r="AF7" s="69" t="str">
        <f t="shared" si="44"/>
        <v>P</v>
      </c>
      <c r="AG7" s="69" t="str">
        <f t="shared" si="44"/>
        <v>S</v>
      </c>
      <c r="AH7" s="69" t="str">
        <f t="shared" si="44"/>
        <v>Ç</v>
      </c>
      <c r="AI7" s="69" t="str">
        <f t="shared" si="44"/>
        <v>P</v>
      </c>
      <c r="AJ7" s="69" t="str">
        <f t="shared" si="44"/>
        <v>C</v>
      </c>
      <c r="AK7" s="69" t="str">
        <f t="shared" si="44"/>
        <v>C</v>
      </c>
      <c r="AL7" s="69" t="str">
        <f t="shared" si="44"/>
        <v>P</v>
      </c>
      <c r="AM7" s="69" t="str">
        <f t="shared" si="44"/>
        <v>P</v>
      </c>
      <c r="AN7" s="69" t="str">
        <f t="shared" si="44"/>
        <v>S</v>
      </c>
      <c r="AO7" s="69" t="str">
        <f t="shared" si="44"/>
        <v>Ç</v>
      </c>
      <c r="AP7" s="69" t="str">
        <f t="shared" si="44"/>
        <v>P</v>
      </c>
      <c r="AQ7" s="69" t="str">
        <f t="shared" ref="AQ7:BV7" si="45">CHOOSE(WEEKDAY(AQ6,1),"P","P","S","Ç","P","C","C")</f>
        <v>C</v>
      </c>
      <c r="AR7" s="69" t="str">
        <f t="shared" si="45"/>
        <v>C</v>
      </c>
      <c r="AS7" s="69" t="str">
        <f t="shared" si="45"/>
        <v>P</v>
      </c>
      <c r="AT7" s="69" t="str">
        <f t="shared" si="45"/>
        <v>P</v>
      </c>
      <c r="AU7" s="69" t="str">
        <f t="shared" si="45"/>
        <v>S</v>
      </c>
      <c r="AV7" s="69" t="str">
        <f t="shared" si="45"/>
        <v>Ç</v>
      </c>
      <c r="AW7" s="69" t="str">
        <f t="shared" si="45"/>
        <v>P</v>
      </c>
      <c r="AX7" s="69" t="str">
        <f t="shared" si="45"/>
        <v>C</v>
      </c>
      <c r="AY7" s="69" t="str">
        <f t="shared" si="45"/>
        <v>C</v>
      </c>
      <c r="AZ7" s="69" t="str">
        <f t="shared" si="45"/>
        <v>P</v>
      </c>
      <c r="BA7" s="69" t="str">
        <f t="shared" si="45"/>
        <v>P</v>
      </c>
      <c r="BB7" s="69" t="str">
        <f t="shared" si="45"/>
        <v>S</v>
      </c>
      <c r="BC7" s="69" t="str">
        <f t="shared" si="45"/>
        <v>Ç</v>
      </c>
      <c r="BD7" s="69" t="str">
        <f t="shared" si="45"/>
        <v>P</v>
      </c>
      <c r="BE7" s="69" t="str">
        <f t="shared" si="45"/>
        <v>C</v>
      </c>
      <c r="BF7" s="69" t="str">
        <f t="shared" si="45"/>
        <v>C</v>
      </c>
      <c r="BG7" s="69" t="str">
        <f t="shared" si="45"/>
        <v>P</v>
      </c>
      <c r="BH7" s="69" t="str">
        <f>CHOOSE(WEEKDAY(BH6,1),"P","P","S","Ç","P","C","C")</f>
        <v>P</v>
      </c>
      <c r="BI7" s="69" t="str">
        <f t="shared" si="45"/>
        <v>S</v>
      </c>
      <c r="BJ7" s="69" t="str">
        <f t="shared" si="45"/>
        <v>Ç</v>
      </c>
      <c r="BK7" s="69" t="str">
        <f t="shared" si="45"/>
        <v>P</v>
      </c>
      <c r="BL7" s="69" t="str">
        <f t="shared" si="45"/>
        <v>C</v>
      </c>
      <c r="BM7" s="69" t="str">
        <f t="shared" si="45"/>
        <v>C</v>
      </c>
      <c r="BN7" s="69" t="str">
        <f t="shared" si="45"/>
        <v>P</v>
      </c>
      <c r="BO7" s="69" t="str">
        <f t="shared" si="45"/>
        <v>P</v>
      </c>
      <c r="BP7" s="69" t="str">
        <f t="shared" si="45"/>
        <v>S</v>
      </c>
      <c r="BQ7" s="69" t="str">
        <f t="shared" si="45"/>
        <v>Ç</v>
      </c>
      <c r="BR7" s="69" t="str">
        <f t="shared" si="45"/>
        <v>P</v>
      </c>
      <c r="BS7" s="69" t="str">
        <f t="shared" si="45"/>
        <v>C</v>
      </c>
      <c r="BT7" s="69" t="str">
        <f t="shared" si="45"/>
        <v>C</v>
      </c>
      <c r="BU7" s="69" t="str">
        <f t="shared" si="45"/>
        <v>P</v>
      </c>
      <c r="BV7" s="69" t="str">
        <f t="shared" si="45"/>
        <v>P</v>
      </c>
      <c r="BW7" s="69" t="str">
        <f t="shared" ref="BW7:DB7" si="46">CHOOSE(WEEKDAY(BW6,1),"P","P","S","Ç","P","C","C")</f>
        <v>S</v>
      </c>
      <c r="BX7" s="69" t="str">
        <f t="shared" si="46"/>
        <v>Ç</v>
      </c>
      <c r="BY7" s="69" t="str">
        <f t="shared" si="46"/>
        <v>P</v>
      </c>
      <c r="BZ7" s="69" t="str">
        <f t="shared" si="46"/>
        <v>C</v>
      </c>
      <c r="CA7" s="69" t="str">
        <f t="shared" si="46"/>
        <v>C</v>
      </c>
      <c r="CB7" s="69" t="str">
        <f t="shared" si="46"/>
        <v>P</v>
      </c>
      <c r="CC7" s="69" t="str">
        <f t="shared" si="46"/>
        <v>P</v>
      </c>
      <c r="CD7" s="69" t="str">
        <f t="shared" si="46"/>
        <v>S</v>
      </c>
      <c r="CE7" s="69" t="str">
        <f t="shared" si="46"/>
        <v>Ç</v>
      </c>
      <c r="CF7" s="69" t="str">
        <f t="shared" si="46"/>
        <v>P</v>
      </c>
      <c r="CG7" s="69" t="str">
        <f t="shared" si="46"/>
        <v>C</v>
      </c>
      <c r="CH7" s="69" t="str">
        <f t="shared" si="46"/>
        <v>C</v>
      </c>
      <c r="CI7" s="69" t="str">
        <f t="shared" si="46"/>
        <v>P</v>
      </c>
      <c r="CJ7" s="69" t="str">
        <f t="shared" si="46"/>
        <v>P</v>
      </c>
      <c r="CK7" s="69" t="str">
        <f t="shared" si="46"/>
        <v>S</v>
      </c>
      <c r="CL7" s="69" t="str">
        <f t="shared" si="46"/>
        <v>Ç</v>
      </c>
      <c r="CM7" s="69" t="str">
        <f t="shared" si="46"/>
        <v>P</v>
      </c>
      <c r="CN7" s="69" t="str">
        <f t="shared" si="46"/>
        <v>C</v>
      </c>
      <c r="CO7" s="69" t="str">
        <f t="shared" si="46"/>
        <v>C</v>
      </c>
      <c r="CP7" s="69" t="str">
        <f t="shared" si="46"/>
        <v>P</v>
      </c>
      <c r="CQ7" s="69" t="str">
        <f t="shared" si="46"/>
        <v>P</v>
      </c>
      <c r="CR7" s="69" t="str">
        <f t="shared" si="46"/>
        <v>S</v>
      </c>
      <c r="CS7" s="69" t="str">
        <f t="shared" si="46"/>
        <v>Ç</v>
      </c>
      <c r="CT7" s="69" t="str">
        <f t="shared" si="46"/>
        <v>P</v>
      </c>
      <c r="CU7" s="69" t="str">
        <f t="shared" si="46"/>
        <v>C</v>
      </c>
      <c r="CV7" s="69" t="str">
        <f t="shared" si="46"/>
        <v>C</v>
      </c>
      <c r="CW7" s="69" t="str">
        <f t="shared" si="46"/>
        <v>P</v>
      </c>
      <c r="CX7" s="69" t="str">
        <f t="shared" si="46"/>
        <v>P</v>
      </c>
      <c r="CY7" s="69" t="str">
        <f t="shared" si="46"/>
        <v>S</v>
      </c>
      <c r="CZ7" s="69" t="str">
        <f t="shared" si="46"/>
        <v>Ç</v>
      </c>
      <c r="DA7" s="69" t="str">
        <f t="shared" si="46"/>
        <v>P</v>
      </c>
      <c r="DB7" s="69" t="str">
        <f t="shared" si="46"/>
        <v>C</v>
      </c>
      <c r="DC7" s="69" t="str">
        <f t="shared" ref="DC7:DD7" si="47">CHOOSE(WEEKDAY(DC6,1),"P","P","S","Ç","P","C","C")</f>
        <v>C</v>
      </c>
      <c r="DD7" s="69" t="str">
        <f t="shared" si="47"/>
        <v>P</v>
      </c>
    </row>
    <row r="8" spans="1:108" s="19" customFormat="1" ht="18" x14ac:dyDescent="0.2">
      <c r="A8" s="42" t="str">
        <f>IF(ISERROR(VALUE(SUBSTITUTE(prevWBS,".",""))),"1",IF(ISERROR(FIND("`",SUBSTITUTE(prevWBS,".","`",1))),TEXT(VALUE(prevWBS)+1,"#"),TEXT(VALUE(LEFT(prevWBS,FIND("`",SUBSTITUTE(prevWBS,".","`",1))-1))+1,"#")))</f>
        <v>1</v>
      </c>
      <c r="B8" s="43" t="s">
        <v>98</v>
      </c>
      <c r="C8" s="44" t="s">
        <v>96</v>
      </c>
      <c r="D8" s="45"/>
      <c r="E8" s="46">
        <v>43500</v>
      </c>
      <c r="F8" s="64">
        <f>IF(ISBLANK(E8)," - ",IF(G8=0,E8,E8+G8-1))</f>
        <v>43539</v>
      </c>
      <c r="G8" s="47">
        <v>40</v>
      </c>
      <c r="H8" s="48">
        <v>1</v>
      </c>
      <c r="I8" s="49">
        <f t="shared" ref="I8:I37" si="48">IF(OR(F8=0,E8=0)," - ",NETWORKDAYS(E8,F8))</f>
        <v>30</v>
      </c>
      <c r="J8" s="52"/>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c r="CT8" s="59"/>
      <c r="CU8" s="59"/>
      <c r="CV8" s="59"/>
      <c r="CW8" s="59"/>
      <c r="CX8" s="59"/>
      <c r="CY8" s="59"/>
      <c r="CZ8" s="59"/>
      <c r="DA8" s="59"/>
      <c r="DB8" s="59"/>
      <c r="DC8" s="59"/>
      <c r="DD8" s="59"/>
    </row>
    <row r="9" spans="1:108" s="25" customFormat="1" ht="18" x14ac:dyDescent="0.2">
      <c r="A9" s="24" t="str">
        <f t="shared" ref="A9:A12"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1" t="s">
        <v>97</v>
      </c>
      <c r="C9" s="25" t="s">
        <v>125</v>
      </c>
      <c r="D9" s="72"/>
      <c r="E9" s="102">
        <v>43500</v>
      </c>
      <c r="F9" s="103">
        <f>IF(ISBLANK(E9)," - ",IF(G9=0,E9,E9+G9-1))</f>
        <v>43522</v>
      </c>
      <c r="G9" s="26">
        <v>23</v>
      </c>
      <c r="H9" s="27">
        <v>1</v>
      </c>
      <c r="I9" s="28">
        <v>1</v>
      </c>
      <c r="J9" s="53"/>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row>
    <row r="10" spans="1:108" s="25" customFormat="1" ht="18" x14ac:dyDescent="0.2">
      <c r="A10" s="24" t="str">
        <f t="shared" si="49"/>
        <v>1.2</v>
      </c>
      <c r="B10" s="71" t="s">
        <v>102</v>
      </c>
      <c r="C10" s="25" t="s">
        <v>125</v>
      </c>
      <c r="D10" s="72"/>
      <c r="E10" s="102">
        <v>43522</v>
      </c>
      <c r="F10" s="103">
        <f t="shared" ref="F10:F41" si="50">IF(ISBLANK(E10)," - ",IF(G10=0,E10,E10+G10-1))</f>
        <v>43522</v>
      </c>
      <c r="G10" s="26">
        <v>1</v>
      </c>
      <c r="H10" s="27">
        <v>1</v>
      </c>
      <c r="I10" s="28">
        <f t="shared" si="48"/>
        <v>1</v>
      </c>
      <c r="J10" s="53"/>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row>
    <row r="11" spans="1:108" s="25" customFormat="1" ht="18" x14ac:dyDescent="0.2">
      <c r="A11" s="24" t="str">
        <f t="shared" si="49"/>
        <v>1.3</v>
      </c>
      <c r="B11" s="71" t="s">
        <v>104</v>
      </c>
      <c r="C11" s="25" t="s">
        <v>125</v>
      </c>
      <c r="D11" s="72"/>
      <c r="E11" s="102">
        <v>43522</v>
      </c>
      <c r="F11" s="103">
        <f t="shared" si="50"/>
        <v>43537</v>
      </c>
      <c r="G11" s="26">
        <v>16</v>
      </c>
      <c r="H11" s="27">
        <v>1</v>
      </c>
      <c r="I11" s="28">
        <f t="shared" si="48"/>
        <v>12</v>
      </c>
      <c r="J11" s="53"/>
      <c r="K11" s="24"/>
      <c r="L11" s="24"/>
      <c r="M11" s="60"/>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row>
    <row r="12" spans="1:108" s="25" customFormat="1" ht="18" x14ac:dyDescent="0.2">
      <c r="A12" s="24" t="str">
        <f t="shared" si="49"/>
        <v>1.4</v>
      </c>
      <c r="B12" s="71" t="s">
        <v>99</v>
      </c>
      <c r="C12" s="25" t="s">
        <v>101</v>
      </c>
      <c r="D12" s="72"/>
      <c r="E12" s="102">
        <v>43538</v>
      </c>
      <c r="F12" s="103">
        <f>IF(ISBLANK(E12)," - ",IF(G12=0,E12,E12+G12-1))</f>
        <v>43539</v>
      </c>
      <c r="G12" s="26">
        <v>2</v>
      </c>
      <c r="H12" s="27">
        <v>1</v>
      </c>
      <c r="I12" s="28">
        <f t="shared" si="48"/>
        <v>2</v>
      </c>
      <c r="J12" s="53"/>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row>
    <row r="13" spans="1:108" s="29" customFormat="1" ht="18" x14ac:dyDescent="0.2">
      <c r="A13"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3" s="39" t="s">
        <v>100</v>
      </c>
      <c r="C13" s="39" t="s">
        <v>103</v>
      </c>
      <c r="D13" s="38"/>
      <c r="E13" s="102">
        <v>43522</v>
      </c>
      <c r="F13" s="103">
        <f t="shared" si="50"/>
        <v>43537</v>
      </c>
      <c r="G13" s="26">
        <v>16</v>
      </c>
      <c r="H13" s="27">
        <v>1</v>
      </c>
      <c r="I13" s="28">
        <f t="shared" si="48"/>
        <v>12</v>
      </c>
      <c r="J13" s="53"/>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row>
    <row r="14" spans="1:108" s="29" customFormat="1" ht="18" x14ac:dyDescent="0.2">
      <c r="A1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4" s="40" t="s">
        <v>105</v>
      </c>
      <c r="C14" s="39" t="s">
        <v>125</v>
      </c>
      <c r="D14" s="38"/>
      <c r="E14" s="102">
        <v>43538</v>
      </c>
      <c r="F14" s="103">
        <f t="shared" si="50"/>
        <v>43539</v>
      </c>
      <c r="G14" s="26">
        <v>2</v>
      </c>
      <c r="H14" s="27">
        <v>1</v>
      </c>
      <c r="I14" s="28">
        <f t="shared" si="48"/>
        <v>2</v>
      </c>
      <c r="J14" s="53"/>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row>
    <row r="15" spans="1:108" s="19" customFormat="1" ht="18" x14ac:dyDescent="0.2">
      <c r="A15" s="18" t="str">
        <f>IF(ISERROR(VALUE(SUBSTITUTE(prevWBS,".",""))),"1",IF(ISERROR(FIND("`",SUBSTITUTE(prevWBS,".","`",1))),TEXT(VALUE(prevWBS)+1,"#"),TEXT(VALUE(LEFT(prevWBS,FIND("`",SUBSTITUTE(prevWBS,".","`",1))-1))+1,"#")))</f>
        <v>2</v>
      </c>
      <c r="B15" s="43" t="s">
        <v>106</v>
      </c>
      <c r="C15" s="19" t="s">
        <v>96</v>
      </c>
      <c r="D15" s="20"/>
      <c r="E15" s="56">
        <v>43540</v>
      </c>
      <c r="F15" s="56">
        <f t="shared" si="50"/>
        <v>43549</v>
      </c>
      <c r="G15" s="21">
        <v>10</v>
      </c>
      <c r="H15" s="22">
        <v>1</v>
      </c>
      <c r="I15" s="23">
        <f t="shared" si="48"/>
        <v>6</v>
      </c>
      <c r="J15" s="54"/>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row>
    <row r="16" spans="1:108" s="25" customFormat="1" ht="18" x14ac:dyDescent="0.2">
      <c r="A1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71" t="s">
        <v>107</v>
      </c>
      <c r="C16" s="25" t="s">
        <v>96</v>
      </c>
      <c r="D16" s="72"/>
      <c r="E16" s="102">
        <v>43540</v>
      </c>
      <c r="F16" s="103">
        <f t="shared" si="50"/>
        <v>43542</v>
      </c>
      <c r="G16" s="26">
        <v>3</v>
      </c>
      <c r="H16" s="27">
        <v>1</v>
      </c>
      <c r="I16" s="28">
        <f t="shared" si="48"/>
        <v>1</v>
      </c>
      <c r="J16" s="53"/>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row>
    <row r="17" spans="1:108" s="25" customFormat="1" ht="18" x14ac:dyDescent="0.2">
      <c r="A1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7" s="71" t="s">
        <v>108</v>
      </c>
      <c r="C17" s="25" t="s">
        <v>125</v>
      </c>
      <c r="D17" s="72"/>
      <c r="E17" s="102">
        <v>43542</v>
      </c>
      <c r="F17" s="103">
        <f t="shared" si="50"/>
        <v>43547</v>
      </c>
      <c r="G17" s="26">
        <v>6</v>
      </c>
      <c r="H17" s="27">
        <v>1</v>
      </c>
      <c r="I17" s="28">
        <f t="shared" si="48"/>
        <v>5</v>
      </c>
      <c r="J17" s="53"/>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row>
    <row r="18" spans="1:108" s="25" customFormat="1" ht="18" x14ac:dyDescent="0.2">
      <c r="A18"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8" s="71" t="s">
        <v>109</v>
      </c>
      <c r="C18" s="25" t="s">
        <v>101</v>
      </c>
      <c r="D18" s="72"/>
      <c r="E18" s="102">
        <v>43548</v>
      </c>
      <c r="F18" s="103">
        <f>IF(ISBLANK(E18)," - ",IF(G18=0,E18,E18+G18-1))</f>
        <v>43549</v>
      </c>
      <c r="G18" s="26">
        <v>2</v>
      </c>
      <c r="H18" s="27">
        <v>1</v>
      </c>
      <c r="I18" s="28">
        <f t="shared" si="48"/>
        <v>1</v>
      </c>
      <c r="J18" s="53"/>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row>
    <row r="19" spans="1:108" s="25" customFormat="1" ht="18" x14ac:dyDescent="0.2">
      <c r="A19"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71" t="s">
        <v>110</v>
      </c>
      <c r="C19" s="25" t="s">
        <v>124</v>
      </c>
      <c r="D19" s="72"/>
      <c r="E19" s="102">
        <v>43548</v>
      </c>
      <c r="F19" s="103">
        <f>IF(ISBLANK(E19)," - ",IF(G19=0,E19,E19+G19-1))</f>
        <v>43549</v>
      </c>
      <c r="G19" s="26">
        <v>2</v>
      </c>
      <c r="H19" s="27">
        <v>1</v>
      </c>
      <c r="I19" s="28">
        <f t="shared" si="48"/>
        <v>1</v>
      </c>
      <c r="J19" s="53"/>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row>
    <row r="20" spans="1:108" s="29" customFormat="1" ht="18" x14ac:dyDescent="0.2">
      <c r="A2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20" s="40" t="s">
        <v>126</v>
      </c>
      <c r="C20" s="25" t="s">
        <v>101</v>
      </c>
      <c r="D20" s="38"/>
      <c r="E20" s="102">
        <v>43548</v>
      </c>
      <c r="F20" s="103">
        <f t="shared" si="50"/>
        <v>43549</v>
      </c>
      <c r="G20" s="26">
        <v>2</v>
      </c>
      <c r="H20" s="27">
        <v>1</v>
      </c>
      <c r="I20" s="28">
        <f t="shared" si="48"/>
        <v>1</v>
      </c>
      <c r="J20" s="53"/>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row>
    <row r="21" spans="1:108" s="19" customFormat="1" ht="18" x14ac:dyDescent="0.2">
      <c r="A21" s="18" t="str">
        <f>IF(ISERROR(VALUE(SUBSTITUTE(prevWBS,".",""))),"1",IF(ISERROR(FIND("`",SUBSTITUTE(prevWBS,".","`",1))),TEXT(VALUE(prevWBS)+1,"#"),TEXT(VALUE(LEFT(prevWBS,FIND("`",SUBSTITUTE(prevWBS,".","`",1))-1))+1,"#")))</f>
        <v>3</v>
      </c>
      <c r="B21" s="43" t="s">
        <v>111</v>
      </c>
      <c r="C21" s="19" t="s">
        <v>103</v>
      </c>
      <c r="D21" s="20"/>
      <c r="E21" s="56">
        <v>43550</v>
      </c>
      <c r="F21" s="56">
        <f t="shared" si="50"/>
        <v>43570</v>
      </c>
      <c r="G21" s="21">
        <v>21</v>
      </c>
      <c r="H21" s="22">
        <v>0</v>
      </c>
      <c r="I21" s="23">
        <f t="shared" si="48"/>
        <v>15</v>
      </c>
      <c r="J21" s="54"/>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row>
    <row r="22" spans="1:108" s="25" customFormat="1" ht="18" x14ac:dyDescent="0.2">
      <c r="A2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71" t="s">
        <v>112</v>
      </c>
      <c r="C22" s="39" t="s">
        <v>129</v>
      </c>
      <c r="D22" s="72"/>
      <c r="E22" s="102">
        <v>43550</v>
      </c>
      <c r="F22" s="103">
        <f t="shared" si="50"/>
        <v>43554</v>
      </c>
      <c r="G22" s="26">
        <v>5</v>
      </c>
      <c r="H22" s="27">
        <v>0</v>
      </c>
      <c r="I22" s="28">
        <f t="shared" si="48"/>
        <v>4</v>
      </c>
      <c r="J22" s="53"/>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row>
    <row r="23" spans="1:108" s="29" customFormat="1" ht="18" x14ac:dyDescent="0.2">
      <c r="A2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3" s="40" t="s">
        <v>127</v>
      </c>
      <c r="C23" s="39" t="s">
        <v>103</v>
      </c>
      <c r="D23" s="38"/>
      <c r="E23" s="102">
        <v>43554</v>
      </c>
      <c r="F23" s="103">
        <f t="shared" si="50"/>
        <v>43560</v>
      </c>
      <c r="G23" s="26">
        <v>7</v>
      </c>
      <c r="H23" s="27">
        <v>0</v>
      </c>
      <c r="I23" s="28">
        <f t="shared" si="48"/>
        <v>5</v>
      </c>
      <c r="J23" s="53"/>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row>
    <row r="24" spans="1:108" s="29" customFormat="1" ht="18" x14ac:dyDescent="0.2">
      <c r="A24"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24" s="40" t="s">
        <v>130</v>
      </c>
      <c r="C24" s="39" t="s">
        <v>103</v>
      </c>
      <c r="D24" s="38"/>
      <c r="E24" s="102">
        <v>43554</v>
      </c>
      <c r="F24" s="103">
        <f t="shared" si="50"/>
        <v>43558</v>
      </c>
      <c r="G24" s="26">
        <v>5</v>
      </c>
      <c r="H24" s="27">
        <v>0</v>
      </c>
      <c r="I24" s="28">
        <f t="shared" si="48"/>
        <v>3</v>
      </c>
      <c r="J24" s="53"/>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row>
    <row r="25" spans="1:108" s="29" customFormat="1" ht="18" x14ac:dyDescent="0.2">
      <c r="A25"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25" s="40" t="s">
        <v>128</v>
      </c>
      <c r="C25" s="39" t="s">
        <v>124</v>
      </c>
      <c r="D25" s="38"/>
      <c r="E25" s="102">
        <v>43559</v>
      </c>
      <c r="F25" s="103">
        <f t="shared" si="50"/>
        <v>43560</v>
      </c>
      <c r="G25" s="26">
        <v>2</v>
      </c>
      <c r="H25" s="27">
        <v>0</v>
      </c>
      <c r="I25" s="28">
        <f t="shared" si="48"/>
        <v>2</v>
      </c>
      <c r="J25" s="53"/>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row>
    <row r="26" spans="1:108" s="25" customFormat="1" ht="18" x14ac:dyDescent="0.2">
      <c r="A2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71" t="s">
        <v>113</v>
      </c>
      <c r="C26" s="25" t="s">
        <v>101</v>
      </c>
      <c r="D26" s="72"/>
      <c r="E26" s="102">
        <v>43560</v>
      </c>
      <c r="F26" s="103">
        <f t="shared" si="50"/>
        <v>43560</v>
      </c>
      <c r="G26" s="26">
        <v>1</v>
      </c>
      <c r="H26" s="27">
        <v>0</v>
      </c>
      <c r="I26" s="28">
        <f t="shared" si="48"/>
        <v>1</v>
      </c>
      <c r="J26" s="53"/>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row>
    <row r="27" spans="1:108" s="25" customFormat="1" ht="18" x14ac:dyDescent="0.2">
      <c r="A2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71" t="s">
        <v>114</v>
      </c>
      <c r="C27" s="25" t="s">
        <v>125</v>
      </c>
      <c r="D27" s="72"/>
      <c r="E27" s="102">
        <v>43561</v>
      </c>
      <c r="F27" s="103">
        <f t="shared" si="50"/>
        <v>43563</v>
      </c>
      <c r="G27" s="26">
        <v>3</v>
      </c>
      <c r="H27" s="27">
        <v>0</v>
      </c>
      <c r="I27" s="28">
        <f t="shared" si="48"/>
        <v>1</v>
      </c>
      <c r="J27" s="53"/>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row>
    <row r="28" spans="1:108" s="29" customFormat="1" ht="18" x14ac:dyDescent="0.2">
      <c r="A2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28" s="40" t="s">
        <v>131</v>
      </c>
      <c r="C28" s="39" t="s">
        <v>124</v>
      </c>
      <c r="D28" s="38"/>
      <c r="E28" s="102">
        <v>43561</v>
      </c>
      <c r="F28" s="103">
        <f t="shared" si="50"/>
        <v>43561</v>
      </c>
      <c r="G28" s="26">
        <v>1</v>
      </c>
      <c r="H28" s="27">
        <v>0</v>
      </c>
      <c r="I28" s="28">
        <f t="shared" si="48"/>
        <v>0</v>
      </c>
      <c r="J28" s="53"/>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row>
    <row r="29" spans="1:108" s="29" customFormat="1" ht="18" x14ac:dyDescent="0.2">
      <c r="A2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29" s="40" t="s">
        <v>132</v>
      </c>
      <c r="C29" s="25" t="s">
        <v>101</v>
      </c>
      <c r="D29" s="38"/>
      <c r="E29" s="102">
        <v>43562</v>
      </c>
      <c r="F29" s="103">
        <f t="shared" ref="F29" si="51">IF(ISBLANK(E29)," - ",IF(G29=0,E29,E29+G29-1))</f>
        <v>43563</v>
      </c>
      <c r="G29" s="26">
        <v>2</v>
      </c>
      <c r="H29" s="27">
        <v>0</v>
      </c>
      <c r="I29" s="28">
        <f t="shared" ref="I29" si="52">IF(OR(F29=0,E29=0)," - ",NETWORKDAYS(E29,F29))</f>
        <v>1</v>
      </c>
      <c r="J29" s="53"/>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row>
    <row r="30" spans="1:108" s="29" customFormat="1" ht="18" x14ac:dyDescent="0.2">
      <c r="A3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30" s="40" t="s">
        <v>132</v>
      </c>
      <c r="C30" s="39" t="s">
        <v>124</v>
      </c>
      <c r="D30" s="38"/>
      <c r="E30" s="102">
        <v>43562</v>
      </c>
      <c r="F30" s="103">
        <f t="shared" ref="F30" si="53">IF(ISBLANK(E30)," - ",IF(G30=0,E30,E30+G30-1))</f>
        <v>43563</v>
      </c>
      <c r="G30" s="26">
        <v>2</v>
      </c>
      <c r="H30" s="27">
        <v>0</v>
      </c>
      <c r="I30" s="28">
        <f t="shared" ref="I30" si="54">IF(OR(F30=0,E30=0)," - ",NETWORKDAYS(E30,F30))</f>
        <v>1</v>
      </c>
      <c r="J30" s="53"/>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row>
    <row r="31" spans="1:108" s="29" customFormat="1" ht="18" x14ac:dyDescent="0.2">
      <c r="A3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3.3.4</v>
      </c>
      <c r="B31" s="40" t="s">
        <v>132</v>
      </c>
      <c r="C31" s="39" t="s">
        <v>103</v>
      </c>
      <c r="D31" s="38"/>
      <c r="E31" s="102">
        <v>43562</v>
      </c>
      <c r="F31" s="103">
        <f t="shared" ref="F31" si="55">IF(ISBLANK(E31)," - ",IF(G31=0,E31,E31+G31-1))</f>
        <v>43563</v>
      </c>
      <c r="G31" s="26">
        <v>2</v>
      </c>
      <c r="H31" s="27">
        <v>0</v>
      </c>
      <c r="I31" s="28">
        <f t="shared" ref="I31" si="56">IF(OR(F31=0,E31=0)," - ",NETWORKDAYS(E31,F31))</f>
        <v>1</v>
      </c>
      <c r="J31" s="53"/>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row>
    <row r="32" spans="1:108" s="29" customFormat="1" ht="18" x14ac:dyDescent="0.2">
      <c r="A3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3.3.5</v>
      </c>
      <c r="B32" s="40" t="s">
        <v>132</v>
      </c>
      <c r="C32" s="120" t="s">
        <v>96</v>
      </c>
      <c r="D32" s="38"/>
      <c r="E32" s="102">
        <v>43562</v>
      </c>
      <c r="F32" s="103">
        <f t="shared" ref="F32" si="57">IF(ISBLANK(E32)," - ",IF(G32=0,E32,E32+G32-1))</f>
        <v>43563</v>
      </c>
      <c r="G32" s="26">
        <v>2</v>
      </c>
      <c r="H32" s="27">
        <v>0</v>
      </c>
      <c r="I32" s="28">
        <f t="shared" ref="I32" si="58">IF(OR(F32=0,E32=0)," - ",NETWORKDAYS(E32,F32))</f>
        <v>1</v>
      </c>
      <c r="J32" s="53"/>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row>
    <row r="33" spans="1:108" s="25" customFormat="1" ht="18" x14ac:dyDescent="0.2">
      <c r="A33"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3" s="71" t="s">
        <v>115</v>
      </c>
      <c r="C33" s="25" t="s">
        <v>125</v>
      </c>
      <c r="D33" s="72"/>
      <c r="E33" s="102">
        <v>43563</v>
      </c>
      <c r="F33" s="103">
        <f t="shared" si="50"/>
        <v>43570</v>
      </c>
      <c r="G33" s="26">
        <v>8</v>
      </c>
      <c r="H33" s="27">
        <v>0</v>
      </c>
      <c r="I33" s="28">
        <f t="shared" si="48"/>
        <v>6</v>
      </c>
      <c r="J33" s="53"/>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row>
    <row r="34" spans="1:108" s="19" customFormat="1" ht="18" x14ac:dyDescent="0.2">
      <c r="A34" s="18" t="str">
        <f>IF(ISERROR(VALUE(SUBSTITUTE(prevWBS,".",""))),"1",IF(ISERROR(FIND("`",SUBSTITUTE(prevWBS,".","`",1))),TEXT(VALUE(prevWBS)+1,"#"),TEXT(VALUE(LEFT(prevWBS,FIND("`",SUBSTITUTE(prevWBS,".","`",1))-1))+1,"#")))</f>
        <v>4</v>
      </c>
      <c r="B34" s="43" t="s">
        <v>116</v>
      </c>
      <c r="C34" s="19" t="s">
        <v>125</v>
      </c>
      <c r="D34" s="20"/>
      <c r="E34" s="56">
        <v>43571</v>
      </c>
      <c r="F34" s="56">
        <f t="shared" si="50"/>
        <v>43580</v>
      </c>
      <c r="G34" s="21">
        <v>10</v>
      </c>
      <c r="H34" s="22">
        <v>0</v>
      </c>
      <c r="I34" s="23">
        <f t="shared" si="48"/>
        <v>8</v>
      </c>
      <c r="J34" s="54"/>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c r="CA34" s="61"/>
      <c r="CB34" s="61"/>
      <c r="CC34" s="61"/>
      <c r="CD34" s="61"/>
      <c r="CE34" s="61"/>
      <c r="CF34" s="61"/>
      <c r="CG34" s="61"/>
      <c r="CH34" s="61"/>
      <c r="CI34" s="61"/>
      <c r="CJ34" s="61"/>
      <c r="CK34" s="61"/>
      <c r="CL34" s="61"/>
      <c r="CM34" s="61"/>
      <c r="CN34" s="61"/>
      <c r="CO34" s="61"/>
      <c r="CP34" s="61"/>
      <c r="CQ34" s="61"/>
      <c r="CR34" s="61"/>
      <c r="CS34" s="61"/>
      <c r="CT34" s="61"/>
      <c r="CU34" s="61"/>
      <c r="CV34" s="61"/>
      <c r="CW34" s="61"/>
      <c r="CX34" s="61"/>
      <c r="CY34" s="61"/>
      <c r="CZ34" s="61"/>
      <c r="DA34" s="61"/>
      <c r="DB34" s="61"/>
      <c r="DC34" s="61"/>
      <c r="DD34" s="61"/>
    </row>
    <row r="35" spans="1:108" s="25" customFormat="1" ht="18" x14ac:dyDescent="0.2">
      <c r="A35"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5" s="71" t="s">
        <v>117</v>
      </c>
      <c r="C35" s="25" t="s">
        <v>101</v>
      </c>
      <c r="D35" s="72"/>
      <c r="E35" s="102">
        <v>43571</v>
      </c>
      <c r="F35" s="103">
        <f t="shared" si="50"/>
        <v>43574</v>
      </c>
      <c r="G35" s="26">
        <v>4</v>
      </c>
      <c r="H35" s="27">
        <v>0</v>
      </c>
      <c r="I35" s="28">
        <f t="shared" si="48"/>
        <v>4</v>
      </c>
      <c r="J35" s="53"/>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row>
    <row r="36" spans="1:108" s="25" customFormat="1" ht="24" x14ac:dyDescent="0.2">
      <c r="A3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6" s="71" t="s">
        <v>118</v>
      </c>
      <c r="C36" s="25" t="s">
        <v>96</v>
      </c>
      <c r="D36" s="72"/>
      <c r="E36" s="102">
        <v>43574</v>
      </c>
      <c r="F36" s="103">
        <f t="shared" si="50"/>
        <v>43576</v>
      </c>
      <c r="G36" s="26">
        <v>3</v>
      </c>
      <c r="H36" s="27">
        <v>0</v>
      </c>
      <c r="I36" s="28">
        <f t="shared" si="48"/>
        <v>1</v>
      </c>
      <c r="J36" s="53"/>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row>
    <row r="37" spans="1:108" s="25" customFormat="1" ht="18" x14ac:dyDescent="0.2">
      <c r="A3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7" s="71" t="s">
        <v>119</v>
      </c>
      <c r="C37" s="25" t="s">
        <v>129</v>
      </c>
      <c r="D37" s="72"/>
      <c r="E37" s="102">
        <v>43576</v>
      </c>
      <c r="F37" s="103">
        <f t="shared" si="50"/>
        <v>43580</v>
      </c>
      <c r="G37" s="26">
        <v>5</v>
      </c>
      <c r="H37" s="27">
        <v>0</v>
      </c>
      <c r="I37" s="28">
        <f t="shared" si="48"/>
        <v>4</v>
      </c>
      <c r="J37" s="53"/>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row>
    <row r="38" spans="1:108" s="36" customFormat="1" ht="18" x14ac:dyDescent="0.2">
      <c r="A38" s="18" t="str">
        <f>IF(ISERROR(VALUE(SUBSTITUTE(prevWBS,".",""))),"1",IF(ISERROR(FIND("`",SUBSTITUTE(prevWBS,".","`",1))),TEXT(VALUE(prevWBS)+1,"#"),TEXT(VALUE(LEFT(prevWBS,FIND("`",SUBSTITUTE(prevWBS,".","`",1))-1))+1,"#")))</f>
        <v>5</v>
      </c>
      <c r="B38" s="112" t="s">
        <v>120</v>
      </c>
      <c r="C38" s="113" t="s">
        <v>125</v>
      </c>
      <c r="D38" s="114"/>
      <c r="E38" s="115">
        <v>43580</v>
      </c>
      <c r="F38" s="116">
        <f t="shared" si="50"/>
        <v>43583</v>
      </c>
      <c r="G38" s="117">
        <v>4</v>
      </c>
      <c r="H38" s="118">
        <v>0</v>
      </c>
      <c r="I38" s="117">
        <f>IF(OR(F38=0,E38=0)," - ",NETWORKDAYS(E38,F38))</f>
        <v>2</v>
      </c>
      <c r="J38" s="119"/>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c r="BZ38" s="61"/>
      <c r="CA38" s="61"/>
      <c r="CB38" s="61"/>
      <c r="CC38" s="61"/>
      <c r="CD38" s="61"/>
      <c r="CE38" s="61"/>
      <c r="CF38" s="61"/>
      <c r="CG38" s="61"/>
      <c r="CH38" s="61"/>
      <c r="CI38" s="61"/>
      <c r="CJ38" s="61"/>
      <c r="CK38" s="61"/>
      <c r="CL38" s="61"/>
      <c r="CM38" s="61"/>
      <c r="CN38" s="61"/>
      <c r="CO38" s="61"/>
      <c r="CP38" s="61"/>
      <c r="CQ38" s="61"/>
      <c r="CR38" s="61"/>
      <c r="CS38" s="61"/>
      <c r="CT38" s="61"/>
      <c r="CU38" s="61"/>
      <c r="CV38" s="61"/>
      <c r="CW38" s="61"/>
      <c r="CX38" s="61"/>
      <c r="CY38" s="61"/>
      <c r="CZ38" s="61"/>
      <c r="DA38" s="61"/>
      <c r="DB38" s="61"/>
      <c r="DC38" s="61"/>
      <c r="DD38" s="61"/>
    </row>
    <row r="39" spans="1:108" s="29" customFormat="1" ht="18" x14ac:dyDescent="0.2">
      <c r="A39"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9" s="39" t="s">
        <v>121</v>
      </c>
      <c r="C39" s="39" t="s">
        <v>125</v>
      </c>
      <c r="D39" s="38"/>
      <c r="E39" s="102">
        <v>43580</v>
      </c>
      <c r="F39" s="103">
        <f t="shared" si="50"/>
        <v>43583</v>
      </c>
      <c r="G39" s="26">
        <v>4</v>
      </c>
      <c r="H39" s="27">
        <v>0</v>
      </c>
      <c r="I39" s="28">
        <f t="shared" ref="I39" si="59">IF(OR(F39=0,E39=0)," - ",NETWORKDAYS(E39,F39))</f>
        <v>2</v>
      </c>
      <c r="J39" s="53"/>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row>
    <row r="40" spans="1:108" s="36" customFormat="1" ht="18" x14ac:dyDescent="0.2">
      <c r="A40" s="18" t="str">
        <f>IF(ISERROR(VALUE(SUBSTITUTE(prevWBS,".",""))),"1",IF(ISERROR(FIND("`",SUBSTITUTE(prevWBS,".","`",1))),TEXT(VALUE(prevWBS)+1,"#"),TEXT(VALUE(LEFT(prevWBS,FIND("`",SUBSTITUTE(prevWBS,".","`",1))-1))+1,"#")))</f>
        <v>6</v>
      </c>
      <c r="B40" s="112" t="s">
        <v>122</v>
      </c>
      <c r="C40" s="113" t="s">
        <v>101</v>
      </c>
      <c r="D40" s="114"/>
      <c r="E40" s="115">
        <v>43583</v>
      </c>
      <c r="F40" s="116">
        <f t="shared" si="50"/>
        <v>43584</v>
      </c>
      <c r="G40" s="117">
        <v>2</v>
      </c>
      <c r="H40" s="118">
        <v>0</v>
      </c>
      <c r="I40" s="117">
        <f>IF(OR(F40=0,E40=0)," - ",NETWORKDAYS(E40,F40))</f>
        <v>1</v>
      </c>
      <c r="J40" s="119"/>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row>
    <row r="41" spans="1:108" s="29" customFormat="1" ht="18" x14ac:dyDescent="0.2">
      <c r="A4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1" s="39" t="s">
        <v>123</v>
      </c>
      <c r="C41" s="39" t="s">
        <v>101</v>
      </c>
      <c r="D41" s="38"/>
      <c r="E41" s="102">
        <v>43583</v>
      </c>
      <c r="F41" s="103">
        <f t="shared" si="50"/>
        <v>43584</v>
      </c>
      <c r="G41" s="26">
        <v>2</v>
      </c>
      <c r="H41" s="27">
        <v>0</v>
      </c>
      <c r="I41" s="28">
        <f t="shared" ref="I41" si="60">IF(OR(F41=0,E41=0)," - ",NETWORKDAYS(E41,F41))</f>
        <v>1</v>
      </c>
      <c r="J41" s="53"/>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row>
    <row r="42" spans="1:108" s="29" customFormat="1" ht="18" x14ac:dyDescent="0.2">
      <c r="A42" s="121"/>
      <c r="B42" s="104"/>
      <c r="C42" s="104"/>
      <c r="D42" s="105"/>
      <c r="E42" s="106"/>
      <c r="F42" s="107"/>
      <c r="G42" s="108"/>
      <c r="H42" s="109"/>
      <c r="I42" s="110"/>
      <c r="J42" s="111"/>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row>
    <row r="43" spans="1:108" s="34" customFormat="1" ht="18" x14ac:dyDescent="0.2">
      <c r="A43" s="30" t="s">
        <v>94</v>
      </c>
      <c r="B43" s="31"/>
      <c r="C43" s="32"/>
      <c r="D43" s="32"/>
      <c r="E43" s="57"/>
      <c r="F43" s="57"/>
      <c r="G43" s="33"/>
      <c r="H43" s="33"/>
      <c r="I43" s="33"/>
      <c r="J43" s="55"/>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row>
    <row r="44" spans="1:108" s="29" customFormat="1" ht="18" x14ac:dyDescent="0.2">
      <c r="A44" s="35" t="s">
        <v>95</v>
      </c>
      <c r="B44" s="36"/>
      <c r="C44" s="36"/>
      <c r="D44" s="36"/>
      <c r="E44" s="58"/>
      <c r="F44" s="58"/>
      <c r="G44" s="36"/>
      <c r="H44" s="36"/>
      <c r="I44" s="36"/>
      <c r="J44" s="55"/>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row>
    <row r="45" spans="1:108" s="29" customFormat="1" ht="18" x14ac:dyDescent="0.2">
      <c r="A45" s="74" t="str">
        <f>IF(ISERROR(VALUE(SUBSTITUTE(prevWBS,".",""))),"1",IF(ISERROR(FIND("`",SUBSTITUTE(prevWBS,".","`",1))),TEXT(VALUE(prevWBS)+1,"#"),TEXT(VALUE(LEFT(prevWBS,FIND("`",SUBSTITUTE(prevWBS,".","`",1))-1))+1,"#")))</f>
        <v>1</v>
      </c>
      <c r="B45" s="75" t="s">
        <v>90</v>
      </c>
      <c r="C45" s="37"/>
      <c r="D45" s="38"/>
      <c r="E45" s="102"/>
      <c r="F45" s="103" t="str">
        <f t="shared" ref="F45:F48" si="61">IF(ISBLANK(E45)," - ",IF(G45=0,E45,E45+G45-1))</f>
        <v xml:space="preserve"> - </v>
      </c>
      <c r="G45" s="26"/>
      <c r="H45" s="27"/>
      <c r="I45" s="28" t="str">
        <f>IF(OR(F45=0,E45=0)," - ",NETWORKDAYS(E45,F45))</f>
        <v xml:space="preserve"> - </v>
      </c>
      <c r="J45" s="53"/>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row>
    <row r="46" spans="1:108" s="29" customFormat="1" ht="18" x14ac:dyDescent="0.2">
      <c r="A4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6" s="39" t="s">
        <v>91</v>
      </c>
      <c r="C46" s="39"/>
      <c r="D46" s="38"/>
      <c r="E46" s="102"/>
      <c r="F46" s="103" t="str">
        <f t="shared" si="61"/>
        <v xml:space="preserve"> - </v>
      </c>
      <c r="G46" s="26"/>
      <c r="H46" s="27"/>
      <c r="I46" s="28" t="str">
        <f t="shared" ref="I46:I48" si="62">IF(OR(F46=0,E46=0)," - ",NETWORKDAYS(E46,F46))</f>
        <v xml:space="preserve"> - </v>
      </c>
      <c r="J46" s="53"/>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row>
    <row r="47" spans="1:108" s="29" customFormat="1" ht="18" x14ac:dyDescent="0.2">
      <c r="A4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7" s="40" t="s">
        <v>92</v>
      </c>
      <c r="C47" s="39"/>
      <c r="D47" s="38"/>
      <c r="E47" s="102"/>
      <c r="F47" s="103" t="str">
        <f t="shared" si="61"/>
        <v xml:space="preserve"> - </v>
      </c>
      <c r="G47" s="26"/>
      <c r="H47" s="27"/>
      <c r="I47" s="28" t="str">
        <f t="shared" si="62"/>
        <v xml:space="preserve"> - </v>
      </c>
      <c r="J47" s="53"/>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row>
    <row r="48" spans="1:108" s="29" customFormat="1" ht="18" x14ac:dyDescent="0.2">
      <c r="A48"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8" s="40" t="s">
        <v>93</v>
      </c>
      <c r="C48" s="39"/>
      <c r="D48" s="38"/>
      <c r="E48" s="102"/>
      <c r="F48" s="103" t="str">
        <f t="shared" si="61"/>
        <v xml:space="preserve"> - </v>
      </c>
      <c r="G48" s="26"/>
      <c r="H48" s="27"/>
      <c r="I48" s="28" t="str">
        <f t="shared" si="62"/>
        <v xml:space="preserve"> - </v>
      </c>
      <c r="J48" s="53"/>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row>
    <row r="49" s="10" customFormat="1" x14ac:dyDescent="0.2"/>
  </sheetData>
  <sheetProtection formatCells="0" formatColumns="0" formatRows="0" insertRows="0" deleteRows="0"/>
  <mergeCells count="31">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BO4:BU4"/>
    <mergeCell ref="BO5:BU5"/>
    <mergeCell ref="BV4:CB4"/>
    <mergeCell ref="BV5:CB5"/>
    <mergeCell ref="CC4:CI4"/>
    <mergeCell ref="CC5:CI5"/>
    <mergeCell ref="CJ4:CP4"/>
    <mergeCell ref="CJ5:CP5"/>
    <mergeCell ref="CQ4:CW4"/>
    <mergeCell ref="CQ5:CW5"/>
    <mergeCell ref="CX4:DD4"/>
    <mergeCell ref="CX5:DD5"/>
  </mergeCells>
  <phoneticPr fontId="3" type="noConversion"/>
  <conditionalFormatting sqref="H8:H12 H15:H19 H43:H48 H21:H22 H26:H34">
    <cfRule type="dataBar" priority="17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0" priority="218">
      <formula>K$6=TODAY()</formula>
    </cfRule>
  </conditionalFormatting>
  <conditionalFormatting sqref="K8:BN10 K11:DD13 K15:DD19 K21:DD22 K26:DD48">
    <cfRule type="expression" dxfId="69" priority="221">
      <formula>AND($E8&lt;=K$6,ROUNDDOWN(($F8-$E8+1)*$H8,0)+$E8-1&gt;=K$6)</formula>
    </cfRule>
    <cfRule type="expression" dxfId="68" priority="222">
      <formula>AND(NOT(ISBLANK($E8)),$E8&lt;=K$6,$F8&gt;=K$6)</formula>
    </cfRule>
  </conditionalFormatting>
  <conditionalFormatting sqref="K6:BN10 K11:DD12 K15:DD19 K43:DD48 K21:DD22 K26:DD27 K33:DD37">
    <cfRule type="expression" dxfId="67" priority="181">
      <formula>K$6=TODAY()</formula>
    </cfRule>
  </conditionalFormatting>
  <conditionalFormatting sqref="BO6:BU6">
    <cfRule type="expression" dxfId="66" priority="171">
      <formula>BO$6=TODAY()</formula>
    </cfRule>
  </conditionalFormatting>
  <conditionalFormatting sqref="BO8:BU10">
    <cfRule type="expression" dxfId="65" priority="172">
      <formula>AND($E8&lt;=BO$6,ROUNDDOWN(($F8-$E8+1)*$H8,0)+$E8-1&gt;=BO$6)</formula>
    </cfRule>
    <cfRule type="expression" dxfId="64" priority="173">
      <formula>AND(NOT(ISBLANK($E8)),$E8&lt;=BO$6,$F8&gt;=BO$6)</formula>
    </cfRule>
  </conditionalFormatting>
  <conditionalFormatting sqref="BO6:BU6 BO8:BU10">
    <cfRule type="expression" dxfId="63" priority="170">
      <formula>BO$6=TODAY()</formula>
    </cfRule>
  </conditionalFormatting>
  <conditionalFormatting sqref="BV6:CB6">
    <cfRule type="expression" dxfId="62" priority="167">
      <formula>BV$6=TODAY()</formula>
    </cfRule>
  </conditionalFormatting>
  <conditionalFormatting sqref="BV8:CB10">
    <cfRule type="expression" dxfId="61" priority="168">
      <formula>AND($E8&lt;=BV$6,ROUNDDOWN(($F8-$E8+1)*$H8,0)+$E8-1&gt;=BV$6)</formula>
    </cfRule>
    <cfRule type="expression" dxfId="60" priority="169">
      <formula>AND(NOT(ISBLANK($E8)),$E8&lt;=BV$6,$F8&gt;=BV$6)</formula>
    </cfRule>
  </conditionalFormatting>
  <conditionalFormatting sqref="BV6:CB6 BV8:CB10">
    <cfRule type="expression" dxfId="59" priority="166">
      <formula>BV$6=TODAY()</formula>
    </cfRule>
  </conditionalFormatting>
  <conditionalFormatting sqref="CC6:CI6">
    <cfRule type="expression" dxfId="58" priority="163">
      <formula>CC$6=TODAY()</formula>
    </cfRule>
  </conditionalFormatting>
  <conditionalFormatting sqref="CC8:CI10">
    <cfRule type="expression" dxfId="57" priority="164">
      <formula>AND($E8&lt;=CC$6,ROUNDDOWN(($F8-$E8+1)*$H8,0)+$E8-1&gt;=CC$6)</formula>
    </cfRule>
    <cfRule type="expression" dxfId="56" priority="165">
      <formula>AND(NOT(ISBLANK($E8)),$E8&lt;=CC$6,$F8&gt;=CC$6)</formula>
    </cfRule>
  </conditionalFormatting>
  <conditionalFormatting sqref="CC6:CI6 CC8:CI10">
    <cfRule type="expression" dxfId="55" priority="162">
      <formula>CC$6=TODAY()</formula>
    </cfRule>
  </conditionalFormatting>
  <conditionalFormatting sqref="CJ6:CP6">
    <cfRule type="expression" dxfId="54" priority="159">
      <formula>CJ$6=TODAY()</formula>
    </cfRule>
  </conditionalFormatting>
  <conditionalFormatting sqref="CJ8:CP10">
    <cfRule type="expression" dxfId="53" priority="160">
      <formula>AND($E8&lt;=CJ$6,ROUNDDOWN(($F8-$E8+1)*$H8,0)+$E8-1&gt;=CJ$6)</formula>
    </cfRule>
    <cfRule type="expression" dxfId="52" priority="161">
      <formula>AND(NOT(ISBLANK($E8)),$E8&lt;=CJ$6,$F8&gt;=CJ$6)</formula>
    </cfRule>
  </conditionalFormatting>
  <conditionalFormatting sqref="CJ6:CP6 CJ8:CP10">
    <cfRule type="expression" dxfId="51" priority="158">
      <formula>CJ$6=TODAY()</formula>
    </cfRule>
  </conditionalFormatting>
  <conditionalFormatting sqref="CQ6:CW6">
    <cfRule type="expression" dxfId="50" priority="155">
      <formula>CQ$6=TODAY()</formula>
    </cfRule>
  </conditionalFormatting>
  <conditionalFormatting sqref="CQ8:CW10">
    <cfRule type="expression" dxfId="49" priority="156">
      <formula>AND($E8&lt;=CQ$6,ROUNDDOWN(($F8-$E8+1)*$H8,0)+$E8-1&gt;=CQ$6)</formula>
    </cfRule>
    <cfRule type="expression" dxfId="48" priority="157">
      <formula>AND(NOT(ISBLANK($E8)),$E8&lt;=CQ$6,$F8&gt;=CQ$6)</formula>
    </cfRule>
  </conditionalFormatting>
  <conditionalFormatting sqref="CQ6:CW6 CQ8:CW10">
    <cfRule type="expression" dxfId="47" priority="154">
      <formula>CQ$6=TODAY()</formula>
    </cfRule>
  </conditionalFormatting>
  <conditionalFormatting sqref="CX6:DD6">
    <cfRule type="expression" dxfId="46" priority="151">
      <formula>CX$6=TODAY()</formula>
    </cfRule>
  </conditionalFormatting>
  <conditionalFormatting sqref="CX8:DD10">
    <cfRule type="expression" dxfId="45" priority="152">
      <formula>AND($E8&lt;=CX$6,ROUNDDOWN(($F8-$E8+1)*$H8,0)+$E8-1&gt;=CX$6)</formula>
    </cfRule>
    <cfRule type="expression" dxfId="44" priority="153">
      <formula>AND(NOT(ISBLANK($E8)),$E8&lt;=CX$6,$F8&gt;=CX$6)</formula>
    </cfRule>
  </conditionalFormatting>
  <conditionalFormatting sqref="CX6:DD6 CX8:DD10">
    <cfRule type="expression" dxfId="43" priority="150">
      <formula>CX$6=TODAY()</formula>
    </cfRule>
  </conditionalFormatting>
  <conditionalFormatting sqref="BO7:BU7">
    <cfRule type="expression" dxfId="42" priority="149">
      <formula>BO$6=TODAY()</formula>
    </cfRule>
  </conditionalFormatting>
  <conditionalFormatting sqref="BO7:BU7">
    <cfRule type="expression" dxfId="41" priority="148">
      <formula>BO$6=TODAY()</formula>
    </cfRule>
  </conditionalFormatting>
  <conditionalFormatting sqref="BV7:CB7">
    <cfRule type="expression" dxfId="40" priority="147">
      <formula>BV$6=TODAY()</formula>
    </cfRule>
  </conditionalFormatting>
  <conditionalFormatting sqref="BV7:CB7">
    <cfRule type="expression" dxfId="39" priority="146">
      <formula>BV$6=TODAY()</formula>
    </cfRule>
  </conditionalFormatting>
  <conditionalFormatting sqref="CC7:CI7">
    <cfRule type="expression" dxfId="38" priority="145">
      <formula>CC$6=TODAY()</formula>
    </cfRule>
  </conditionalFormatting>
  <conditionalFormatting sqref="CC7:CI7">
    <cfRule type="expression" dxfId="37" priority="144">
      <formula>CC$6=TODAY()</formula>
    </cfRule>
  </conditionalFormatting>
  <conditionalFormatting sqref="CJ7:CP7">
    <cfRule type="expression" dxfId="36" priority="143">
      <formula>CJ$6=TODAY()</formula>
    </cfRule>
  </conditionalFormatting>
  <conditionalFormatting sqref="CJ7:CP7">
    <cfRule type="expression" dxfId="35" priority="142">
      <formula>CJ$6=TODAY()</formula>
    </cfRule>
  </conditionalFormatting>
  <conditionalFormatting sqref="CQ7:CW7">
    <cfRule type="expression" dxfId="34" priority="141">
      <formula>CQ$6=TODAY()</formula>
    </cfRule>
  </conditionalFormatting>
  <conditionalFormatting sqref="CQ7:CW7">
    <cfRule type="expression" dxfId="33" priority="140">
      <formula>CQ$6=TODAY()</formula>
    </cfRule>
  </conditionalFormatting>
  <conditionalFormatting sqref="CX7:DD7">
    <cfRule type="expression" dxfId="32" priority="139">
      <formula>CX$6=TODAY()</formula>
    </cfRule>
  </conditionalFormatting>
  <conditionalFormatting sqref="CX7:DD7">
    <cfRule type="expression" dxfId="31" priority="138">
      <formula>CX$6=TODAY()</formula>
    </cfRule>
  </conditionalFormatting>
  <conditionalFormatting sqref="CX13:DD13">
    <cfRule type="expression" dxfId="30" priority="94">
      <formula>CX$6=TODAY()</formula>
    </cfRule>
  </conditionalFormatting>
  <conditionalFormatting sqref="H13">
    <cfRule type="dataBar" priority="112">
      <dataBar>
        <cfvo type="num" val="0"/>
        <cfvo type="num" val="1"/>
        <color theme="0" tint="-0.34998626667073579"/>
      </dataBar>
      <extLst>
        <ext xmlns:x14="http://schemas.microsoft.com/office/spreadsheetml/2009/9/main" uri="{B025F937-C7B1-47D3-B67F-A62EFF666E3E}">
          <x14:id>{87E24C76-CD92-44BB-9C20-1CE19E0428BA}</x14:id>
        </ext>
      </extLst>
    </cfRule>
  </conditionalFormatting>
  <conditionalFormatting sqref="K13:BN13">
    <cfRule type="expression" dxfId="29" priority="113">
      <formula>K$6=TODAY()</formula>
    </cfRule>
  </conditionalFormatting>
  <conditionalFormatting sqref="BO13:BU13">
    <cfRule type="expression" dxfId="28" priority="109">
      <formula>BO$6=TODAY()</formula>
    </cfRule>
  </conditionalFormatting>
  <conditionalFormatting sqref="BV13:CB13">
    <cfRule type="expression" dxfId="27" priority="106">
      <formula>BV$6=TODAY()</formula>
    </cfRule>
  </conditionalFormatting>
  <conditionalFormatting sqref="CC13:CI13">
    <cfRule type="expression" dxfId="26" priority="103">
      <formula>CC$6=TODAY()</formula>
    </cfRule>
  </conditionalFormatting>
  <conditionalFormatting sqref="CJ13:CP13">
    <cfRule type="expression" dxfId="25" priority="100">
      <formula>CJ$6=TODAY()</formula>
    </cfRule>
  </conditionalFormatting>
  <conditionalFormatting sqref="CQ13:CW13">
    <cfRule type="expression" dxfId="24" priority="97">
      <formula>CQ$6=TODAY()</formula>
    </cfRule>
  </conditionalFormatting>
  <conditionalFormatting sqref="H14">
    <cfRule type="dataBar" priority="64">
      <dataBar>
        <cfvo type="num" val="0"/>
        <cfvo type="num" val="1"/>
        <color theme="0" tint="-0.34998626667073579"/>
      </dataBar>
      <extLst>
        <ext xmlns:x14="http://schemas.microsoft.com/office/spreadsheetml/2009/9/main" uri="{B025F937-C7B1-47D3-B67F-A62EFF666E3E}">
          <x14:id>{CDE6D975-3412-41DE-8BE0-4851CEB93175}</x14:id>
        </ext>
      </extLst>
    </cfRule>
  </conditionalFormatting>
  <conditionalFormatting sqref="K14:DD14">
    <cfRule type="expression" dxfId="23" priority="66">
      <formula>AND($E14&lt;=K$6,ROUNDDOWN(($F14-$E14+1)*$H14,0)+$E14-1&gt;=K$6)</formula>
    </cfRule>
    <cfRule type="expression" dxfId="22" priority="67">
      <formula>AND(NOT(ISBLANK($E14)),$E14&lt;=K$6,$F14&gt;=K$6)</formula>
    </cfRule>
  </conditionalFormatting>
  <conditionalFormatting sqref="K14:DD14">
    <cfRule type="expression" dxfId="21" priority="65">
      <formula>K$6=TODAY()</formula>
    </cfRule>
  </conditionalFormatting>
  <conditionalFormatting sqref="H38">
    <cfRule type="dataBar" priority="60">
      <dataBar>
        <cfvo type="num" val="0"/>
        <cfvo type="num" val="1"/>
        <color theme="0" tint="-0.34998626667073579"/>
      </dataBar>
      <extLst>
        <ext xmlns:x14="http://schemas.microsoft.com/office/spreadsheetml/2009/9/main" uri="{B025F937-C7B1-47D3-B67F-A62EFF666E3E}">
          <x14:id>{C02598F9-463F-472C-ABEF-CB745C1BB61F}</x14:id>
        </ext>
      </extLst>
    </cfRule>
  </conditionalFormatting>
  <conditionalFormatting sqref="K38:DD38">
    <cfRule type="expression" dxfId="20" priority="61">
      <formula>K$6=TODAY()</formula>
    </cfRule>
  </conditionalFormatting>
  <conditionalFormatting sqref="H39">
    <cfRule type="dataBar" priority="56">
      <dataBar>
        <cfvo type="num" val="0"/>
        <cfvo type="num" val="1"/>
        <color theme="0" tint="-0.34998626667073579"/>
      </dataBar>
      <extLst>
        <ext xmlns:x14="http://schemas.microsoft.com/office/spreadsheetml/2009/9/main" uri="{B025F937-C7B1-47D3-B67F-A62EFF666E3E}">
          <x14:id>{4230891A-E30A-4B84-9AB0-7DEFD4A815BF}</x14:id>
        </ext>
      </extLst>
    </cfRule>
  </conditionalFormatting>
  <conditionalFormatting sqref="K39:DD39">
    <cfRule type="expression" dxfId="19" priority="57">
      <formula>K$6=TODAY()</formula>
    </cfRule>
  </conditionalFormatting>
  <conditionalFormatting sqref="H40">
    <cfRule type="dataBar" priority="52">
      <dataBar>
        <cfvo type="num" val="0"/>
        <cfvo type="num" val="1"/>
        <color theme="0" tint="-0.34998626667073579"/>
      </dataBar>
      <extLst>
        <ext xmlns:x14="http://schemas.microsoft.com/office/spreadsheetml/2009/9/main" uri="{B025F937-C7B1-47D3-B67F-A62EFF666E3E}">
          <x14:id>{D010D1B9-0380-45E9-B43C-EF4297CDB95D}</x14:id>
        </ext>
      </extLst>
    </cfRule>
  </conditionalFormatting>
  <conditionalFormatting sqref="K40:DD40">
    <cfRule type="expression" dxfId="18" priority="53">
      <formula>K$6=TODAY()</formula>
    </cfRule>
  </conditionalFormatting>
  <conditionalFormatting sqref="K41:DD42">
    <cfRule type="expression" dxfId="17" priority="49">
      <formula>K$6=TODAY()</formula>
    </cfRule>
  </conditionalFormatting>
  <conditionalFormatting sqref="H20">
    <cfRule type="dataBar" priority="43">
      <dataBar>
        <cfvo type="num" val="0"/>
        <cfvo type="num" val="1"/>
        <color theme="0" tint="-0.34998626667073579"/>
      </dataBar>
      <extLst>
        <ext xmlns:x14="http://schemas.microsoft.com/office/spreadsheetml/2009/9/main" uri="{B025F937-C7B1-47D3-B67F-A62EFF666E3E}">
          <x14:id>{CD1703F6-4BC0-4655-A69C-3773236838F0}</x14:id>
        </ext>
      </extLst>
    </cfRule>
  </conditionalFormatting>
  <conditionalFormatting sqref="K20:DD20">
    <cfRule type="expression" dxfId="16" priority="46">
      <formula>AND($E20&lt;=K$6,ROUNDDOWN(($F20-$E20+1)*$H20,0)+$E20-1&gt;=K$6)</formula>
    </cfRule>
    <cfRule type="expression" dxfId="15" priority="47">
      <formula>AND(NOT(ISBLANK($E20)),$E20&lt;=K$6,$F20&gt;=K$6)</formula>
    </cfRule>
  </conditionalFormatting>
  <conditionalFormatting sqref="K20:DD20">
    <cfRule type="expression" dxfId="14" priority="45">
      <formula>K$6=TODAY()</formula>
    </cfRule>
  </conditionalFormatting>
  <conditionalFormatting sqref="K23:DD23">
    <cfRule type="expression" dxfId="13" priority="41">
      <formula>AND($E23&lt;=K$6,ROUNDDOWN(($F23-$E23+1)*$H23,0)+$E23-1&gt;=K$6)</formula>
    </cfRule>
    <cfRule type="expression" dxfId="12" priority="42">
      <formula>AND(NOT(ISBLANK($E23)),$E23&lt;=K$6,$F23&gt;=K$6)</formula>
    </cfRule>
  </conditionalFormatting>
  <conditionalFormatting sqref="K23:DD23">
    <cfRule type="expression" dxfId="11" priority="40">
      <formula>K$6=TODAY()</formula>
    </cfRule>
  </conditionalFormatting>
  <conditionalFormatting sqref="K24:DD24">
    <cfRule type="expression" dxfId="10" priority="33">
      <formula>AND($E24&lt;=K$6,ROUNDDOWN(($F24-$E24+1)*$H24,0)+$E24-1&gt;=K$6)</formula>
    </cfRule>
    <cfRule type="expression" dxfId="9" priority="34">
      <formula>AND(NOT(ISBLANK($E24)),$E24&lt;=K$6,$F24&gt;=K$6)</formula>
    </cfRule>
  </conditionalFormatting>
  <conditionalFormatting sqref="K24:DD24">
    <cfRule type="expression" dxfId="8" priority="32">
      <formula>K$6=TODAY()</formula>
    </cfRule>
  </conditionalFormatting>
  <conditionalFormatting sqref="K28:DD28">
    <cfRule type="expression" dxfId="7" priority="28">
      <formula>K$6=TODAY()</formula>
    </cfRule>
  </conditionalFormatting>
  <conditionalFormatting sqref="H23:H24">
    <cfRule type="dataBar" priority="10">
      <dataBar>
        <cfvo type="num" val="0"/>
        <cfvo type="num" val="1"/>
        <color theme="0" tint="-0.34998626667073579"/>
      </dataBar>
      <extLst>
        <ext xmlns:x14="http://schemas.microsoft.com/office/spreadsheetml/2009/9/main" uri="{B025F937-C7B1-47D3-B67F-A62EFF666E3E}">
          <x14:id>{8E82380C-208D-49C3-816A-83E5F3E6BAB4}</x14:id>
        </ext>
      </extLst>
    </cfRule>
  </conditionalFormatting>
  <conditionalFormatting sqref="H41:H42">
    <cfRule type="dataBar" priority="6">
      <dataBar>
        <cfvo type="num" val="0"/>
        <cfvo type="num" val="1"/>
        <color theme="0" tint="-0.34998626667073579"/>
      </dataBar>
      <extLst>
        <ext xmlns:x14="http://schemas.microsoft.com/office/spreadsheetml/2009/9/main" uri="{B025F937-C7B1-47D3-B67F-A62EFF666E3E}">
          <x14:id>{487961B8-B357-4C28-8D9E-D5E34F53FF94}</x14:id>
        </ext>
      </extLst>
    </cfRule>
  </conditionalFormatting>
  <conditionalFormatting sqref="K29:DD29">
    <cfRule type="expression" dxfId="6" priority="24">
      <formula>K$6=TODAY()</formula>
    </cfRule>
  </conditionalFormatting>
  <conditionalFormatting sqref="K30:DD30">
    <cfRule type="expression" dxfId="5" priority="20">
      <formula>K$6=TODAY()</formula>
    </cfRule>
  </conditionalFormatting>
  <conditionalFormatting sqref="H25">
    <cfRule type="dataBar" priority="1">
      <dataBar>
        <cfvo type="num" val="0"/>
        <cfvo type="num" val="1"/>
        <color theme="0" tint="-0.34998626667073579"/>
      </dataBar>
      <extLst>
        <ext xmlns:x14="http://schemas.microsoft.com/office/spreadsheetml/2009/9/main" uri="{B025F937-C7B1-47D3-B67F-A62EFF666E3E}">
          <x14:id>{97B8EDED-2D4F-4CB9-A548-0D78C13429CD}</x14:id>
        </ext>
      </extLst>
    </cfRule>
  </conditionalFormatting>
  <conditionalFormatting sqref="K31:DD31">
    <cfRule type="expression" dxfId="4" priority="16">
      <formula>K$6=TODAY()</formula>
    </cfRule>
  </conditionalFormatting>
  <conditionalFormatting sqref="H37">
    <cfRule type="dataBar" priority="7">
      <dataBar>
        <cfvo type="num" val="0"/>
        <cfvo type="num" val="1"/>
        <color theme="0" tint="-0.34998626667073579"/>
      </dataBar>
      <extLst>
        <ext xmlns:x14="http://schemas.microsoft.com/office/spreadsheetml/2009/9/main" uri="{B025F937-C7B1-47D3-B67F-A62EFF666E3E}">
          <x14:id>{3099E617-64F1-4CCF-B19E-54292BB14809}</x14:id>
        </ext>
      </extLst>
    </cfRule>
  </conditionalFormatting>
  <conditionalFormatting sqref="K32:DD32">
    <cfRule type="expression" dxfId="3" priority="12">
      <formula>K$6=TODAY()</formula>
    </cfRule>
  </conditionalFormatting>
  <conditionalFormatting sqref="H35">
    <cfRule type="dataBar" priority="9">
      <dataBar>
        <cfvo type="num" val="0"/>
        <cfvo type="num" val="1"/>
        <color theme="0" tint="-0.34998626667073579"/>
      </dataBar>
      <extLst>
        <ext xmlns:x14="http://schemas.microsoft.com/office/spreadsheetml/2009/9/main" uri="{B025F937-C7B1-47D3-B67F-A62EFF666E3E}">
          <x14:id>{3DAA4665-ED26-4656-B8BA-B6215D6F56ED}</x14:id>
        </ext>
      </extLst>
    </cfRule>
  </conditionalFormatting>
  <conditionalFormatting sqref="H36">
    <cfRule type="dataBar" priority="8">
      <dataBar>
        <cfvo type="num" val="0"/>
        <cfvo type="num" val="1"/>
        <color theme="0" tint="-0.34998626667073579"/>
      </dataBar>
      <extLst>
        <ext xmlns:x14="http://schemas.microsoft.com/office/spreadsheetml/2009/9/main" uri="{B025F937-C7B1-47D3-B67F-A62EFF666E3E}">
          <x14:id>{2A141EE0-1D1F-4012-9A90-62B75955471B}</x14:id>
        </ext>
      </extLst>
    </cfRule>
  </conditionalFormatting>
  <conditionalFormatting sqref="K25:DD25">
    <cfRule type="expression" dxfId="2" priority="4">
      <formula>AND($E25&lt;=K$6,ROUNDDOWN(($F25-$E25+1)*$H25,0)+$E25-1&gt;=K$6)</formula>
    </cfRule>
    <cfRule type="expression" dxfId="1" priority="5">
      <formula>AND(NOT(ISBLANK($E25)),$E25&lt;=K$6,$F25&gt;=K$6)</formula>
    </cfRule>
  </conditionalFormatting>
  <conditionalFormatting sqref="K25:DD25">
    <cfRule type="expression" dxfId="0" priority="3">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B44 B43 E43:H44 G45 G46:G47 G48" unlockedFormula="1"/>
    <ignoredError sqref="A34 A21 A1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H8:H12 H15:H19 H43:H48 H21:H22 H26:H34</xm:sqref>
        </x14:conditionalFormatting>
        <x14:conditionalFormatting xmlns:xm="http://schemas.microsoft.com/office/excel/2006/main">
          <x14:cfRule type="dataBar" id="{87E24C76-CD92-44BB-9C20-1CE19E0428BA}">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DE6D975-3412-41DE-8BE0-4851CEB93175}">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C02598F9-463F-472C-ABEF-CB745C1BB61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230891A-E30A-4B84-9AB0-7DEFD4A815B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010D1B9-0380-45E9-B43C-EF4297CDB9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CD1703F6-4BC0-4655-A69C-3773236838F0}">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E82380C-208D-49C3-816A-83E5F3E6BAB4}">
            <x14:dataBar minLength="0" maxLength="100" gradient="0">
              <x14:cfvo type="num">
                <xm:f>0</xm:f>
              </x14:cfvo>
              <x14:cfvo type="num">
                <xm:f>1</xm:f>
              </x14:cfvo>
              <x14:negativeFillColor rgb="FFFF0000"/>
              <x14:axisColor rgb="FF000000"/>
            </x14:dataBar>
          </x14:cfRule>
          <xm:sqref>H23:H24</xm:sqref>
        </x14:conditionalFormatting>
        <x14:conditionalFormatting xmlns:xm="http://schemas.microsoft.com/office/excel/2006/main">
          <x14:cfRule type="dataBar" id="{487961B8-B357-4C28-8D9E-D5E34F53FF94}">
            <x14:dataBar minLength="0" maxLength="100" gradient="0">
              <x14:cfvo type="num">
                <xm:f>0</xm:f>
              </x14:cfvo>
              <x14:cfvo type="num">
                <xm:f>1</xm:f>
              </x14:cfvo>
              <x14:negativeFillColor rgb="FFFF0000"/>
              <x14:axisColor rgb="FF000000"/>
            </x14:dataBar>
          </x14:cfRule>
          <xm:sqref>H41:H42</xm:sqref>
        </x14:conditionalFormatting>
        <x14:conditionalFormatting xmlns:xm="http://schemas.microsoft.com/office/excel/2006/main">
          <x14:cfRule type="dataBar" id="{97B8EDED-2D4F-4CB9-A548-0D78C13429CD}">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3099E617-64F1-4CCF-B19E-54292BB1480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DAA4665-ED26-4656-B8BA-B6215D6F56E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2A141EE0-1D1F-4012-9A90-62B75955471B}">
            <x14:dataBar minLength="0" maxLength="100" gradient="0">
              <x14:cfvo type="num">
                <xm:f>0</xm:f>
              </x14:cfvo>
              <x14:cfvo type="num">
                <xm:f>1</xm:f>
              </x14:cfvo>
              <x14:negativeFillColor rgb="FFFF0000"/>
              <x14:axisColor rgb="FF000000"/>
            </x14:dataBar>
          </x14:cfRule>
          <xm:sqref>H36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94"/>
  <sheetViews>
    <sheetView showGridLines="0" topLeftCell="A61" workbookViewId="0">
      <selection activeCell="B79" sqref="B79"/>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13" t="s">
        <v>68</v>
      </c>
      <c r="B1" s="14"/>
    </row>
    <row r="2" spans="1:3" ht="14.25" x14ac:dyDescent="0.2">
      <c r="A2" s="82" t="s">
        <v>19</v>
      </c>
      <c r="B2" s="3"/>
    </row>
    <row r="3" spans="1:3" x14ac:dyDescent="0.2">
      <c r="B3" s="3"/>
    </row>
    <row r="4" spans="1:3" ht="18" x14ac:dyDescent="0.25">
      <c r="A4" s="77" t="s">
        <v>35</v>
      </c>
      <c r="B4" s="12"/>
    </row>
    <row r="5" spans="1:3" ht="57" x14ac:dyDescent="0.2">
      <c r="B5" s="83" t="s">
        <v>24</v>
      </c>
    </row>
    <row r="7" spans="1:3" ht="28.5" x14ac:dyDescent="0.2">
      <c r="B7" s="83" t="s">
        <v>36</v>
      </c>
    </row>
    <row r="9" spans="1:3" ht="14.25" x14ac:dyDescent="0.2">
      <c r="B9" s="82" t="s">
        <v>21</v>
      </c>
    </row>
    <row r="11" spans="1:3" ht="28.5" x14ac:dyDescent="0.2">
      <c r="B11" s="81" t="s">
        <v>22</v>
      </c>
    </row>
    <row r="13" spans="1:3" ht="18" x14ac:dyDescent="0.25">
      <c r="A13" s="131" t="s">
        <v>2</v>
      </c>
      <c r="B13" s="131"/>
    </row>
    <row r="15" spans="1:3" s="78" customFormat="1" ht="18" x14ac:dyDescent="0.2">
      <c r="A15" s="85"/>
      <c r="B15" s="84" t="s">
        <v>27</v>
      </c>
    </row>
    <row r="16" spans="1:3" s="78" customFormat="1" ht="18" x14ac:dyDescent="0.2">
      <c r="A16" s="85"/>
      <c r="B16" s="84" t="s">
        <v>25</v>
      </c>
      <c r="C16" s="80" t="s">
        <v>1</v>
      </c>
    </row>
    <row r="17" spans="1:3" ht="18" x14ac:dyDescent="0.25">
      <c r="A17" s="86"/>
      <c r="B17" s="84" t="s">
        <v>29</v>
      </c>
    </row>
    <row r="18" spans="1:3" ht="18" x14ac:dyDescent="0.25">
      <c r="A18" s="86"/>
      <c r="B18" s="84" t="s">
        <v>37</v>
      </c>
    </row>
    <row r="19" spans="1:3" ht="18" x14ac:dyDescent="0.25">
      <c r="A19" s="86"/>
      <c r="B19" s="84" t="s">
        <v>38</v>
      </c>
    </row>
    <row r="20" spans="1:3" s="78" customFormat="1" ht="18" x14ac:dyDescent="0.2">
      <c r="A20" s="85"/>
      <c r="B20" s="84" t="s">
        <v>26</v>
      </c>
      <c r="C20" s="79" t="s">
        <v>0</v>
      </c>
    </row>
    <row r="21" spans="1:3" ht="18" x14ac:dyDescent="0.25">
      <c r="A21" s="86"/>
      <c r="B21" s="84" t="s">
        <v>28</v>
      </c>
    </row>
    <row r="22" spans="1:3" ht="18" x14ac:dyDescent="0.25">
      <c r="A22" s="86"/>
      <c r="B22" s="87" t="s">
        <v>30</v>
      </c>
    </row>
    <row r="23" spans="1:3" ht="18" x14ac:dyDescent="0.25">
      <c r="A23" s="86"/>
      <c r="B23" s="4"/>
    </row>
    <row r="24" spans="1:3" ht="18" x14ac:dyDescent="0.25">
      <c r="A24" s="131" t="s">
        <v>31</v>
      </c>
      <c r="B24" s="131"/>
    </row>
    <row r="25" spans="1:3" ht="43.5" x14ac:dyDescent="0.25">
      <c r="A25" s="86"/>
      <c r="B25" s="84" t="s">
        <v>39</v>
      </c>
    </row>
    <row r="26" spans="1:3" ht="18" x14ac:dyDescent="0.25">
      <c r="A26" s="86"/>
      <c r="B26" s="84"/>
    </row>
    <row r="27" spans="1:3" ht="18" x14ac:dyDescent="0.25">
      <c r="A27" s="86"/>
      <c r="B27" s="101" t="s">
        <v>43</v>
      </c>
    </row>
    <row r="28" spans="1:3" ht="18" x14ac:dyDescent="0.25">
      <c r="A28" s="86"/>
      <c r="B28" s="84" t="s">
        <v>32</v>
      </c>
    </row>
    <row r="29" spans="1:3" ht="28.5" x14ac:dyDescent="0.25">
      <c r="A29" s="86"/>
      <c r="B29" s="84" t="s">
        <v>34</v>
      </c>
    </row>
    <row r="30" spans="1:3" ht="18" x14ac:dyDescent="0.25">
      <c r="A30" s="86"/>
      <c r="B30" s="84"/>
    </row>
    <row r="31" spans="1:3" ht="18" x14ac:dyDescent="0.25">
      <c r="A31" s="86"/>
      <c r="B31" s="101" t="s">
        <v>40</v>
      </c>
    </row>
    <row r="32" spans="1:3" ht="18" x14ac:dyDescent="0.25">
      <c r="A32" s="86"/>
      <c r="B32" s="84" t="s">
        <v>33</v>
      </c>
    </row>
    <row r="33" spans="1:2" ht="18" x14ac:dyDescent="0.25">
      <c r="A33" s="86"/>
      <c r="B33" s="84" t="s">
        <v>41</v>
      </c>
    </row>
    <row r="34" spans="1:2" ht="18" x14ac:dyDescent="0.25">
      <c r="A34" s="86"/>
      <c r="B34" s="4"/>
    </row>
    <row r="35" spans="1:2" ht="28.5" x14ac:dyDescent="0.25">
      <c r="A35" s="86"/>
      <c r="B35" s="84" t="s">
        <v>74</v>
      </c>
    </row>
    <row r="36" spans="1:2" ht="18" x14ac:dyDescent="0.25">
      <c r="A36" s="86"/>
      <c r="B36" s="88" t="s">
        <v>42</v>
      </c>
    </row>
    <row r="37" spans="1:2" ht="18" x14ac:dyDescent="0.25">
      <c r="A37" s="86"/>
      <c r="B37" s="4"/>
    </row>
    <row r="38" spans="1:2" ht="18" x14ac:dyDescent="0.25">
      <c r="A38" s="131" t="s">
        <v>7</v>
      </c>
      <c r="B38" s="131"/>
    </row>
    <row r="39" spans="1:2" ht="28.5" x14ac:dyDescent="0.2">
      <c r="B39" s="84" t="s">
        <v>45</v>
      </c>
    </row>
    <row r="41" spans="1:2" ht="14.25" x14ac:dyDescent="0.2">
      <c r="B41" s="84" t="s">
        <v>46</v>
      </c>
    </row>
    <row r="43" spans="1:2" ht="28.5" x14ac:dyDescent="0.2">
      <c r="B43" s="84" t="s">
        <v>44</v>
      </c>
    </row>
    <row r="45" spans="1:2" ht="28.5" x14ac:dyDescent="0.2">
      <c r="B45" s="84" t="s">
        <v>47</v>
      </c>
    </row>
    <row r="46" spans="1:2" x14ac:dyDescent="0.2">
      <c r="B46" s="6"/>
    </row>
    <row r="47" spans="1:2" ht="28.5" x14ac:dyDescent="0.2">
      <c r="B47" s="84" t="s">
        <v>48</v>
      </c>
    </row>
    <row r="49" spans="1:2" ht="18" x14ac:dyDescent="0.25">
      <c r="A49" s="131" t="s">
        <v>5</v>
      </c>
      <c r="B49" s="131"/>
    </row>
    <row r="50" spans="1:2" ht="28.5" x14ac:dyDescent="0.2">
      <c r="B50" s="84" t="s">
        <v>75</v>
      </c>
    </row>
    <row r="52" spans="1:2" ht="14.25" x14ac:dyDescent="0.2">
      <c r="A52" s="89" t="s">
        <v>8</v>
      </c>
      <c r="B52" s="84" t="s">
        <v>9</v>
      </c>
    </row>
    <row r="53" spans="1:2" ht="14.25" x14ac:dyDescent="0.2">
      <c r="A53" s="89" t="s">
        <v>10</v>
      </c>
      <c r="B53" s="84" t="s">
        <v>11</v>
      </c>
    </row>
    <row r="54" spans="1:2" ht="14.25" x14ac:dyDescent="0.2">
      <c r="A54" s="89" t="s">
        <v>12</v>
      </c>
      <c r="B54" s="84" t="s">
        <v>13</v>
      </c>
    </row>
    <row r="55" spans="1:2" ht="28.5" x14ac:dyDescent="0.2">
      <c r="A55" s="81"/>
      <c r="B55" s="84" t="s">
        <v>49</v>
      </c>
    </row>
    <row r="56" spans="1:2" ht="28.5" x14ac:dyDescent="0.2">
      <c r="A56" s="81"/>
      <c r="B56" s="84" t="s">
        <v>50</v>
      </c>
    </row>
    <row r="57" spans="1:2" ht="14.25" x14ac:dyDescent="0.2">
      <c r="A57" s="89" t="s">
        <v>14</v>
      </c>
      <c r="B57" s="84" t="s">
        <v>15</v>
      </c>
    </row>
    <row r="58" spans="1:2" ht="14.25" x14ac:dyDescent="0.2">
      <c r="A58" s="81"/>
      <c r="B58" s="84" t="s">
        <v>51</v>
      </c>
    </row>
    <row r="59" spans="1:2" ht="14.25" x14ac:dyDescent="0.2">
      <c r="A59" s="81"/>
      <c r="B59" s="84" t="s">
        <v>52</v>
      </c>
    </row>
    <row r="60" spans="1:2" ht="14.25" x14ac:dyDescent="0.2">
      <c r="A60" s="89" t="s">
        <v>16</v>
      </c>
      <c r="B60" s="84" t="s">
        <v>17</v>
      </c>
    </row>
    <row r="61" spans="1:2" ht="28.5" x14ac:dyDescent="0.2">
      <c r="A61" s="81"/>
      <c r="B61" s="84" t="s">
        <v>53</v>
      </c>
    </row>
    <row r="62" spans="1:2" ht="14.25" x14ac:dyDescent="0.2">
      <c r="A62" s="89" t="s">
        <v>54</v>
      </c>
      <c r="B62" s="84" t="s">
        <v>55</v>
      </c>
    </row>
    <row r="63" spans="1:2" ht="14.25" x14ac:dyDescent="0.2">
      <c r="A63" s="90"/>
      <c r="B63" s="84" t="s">
        <v>56</v>
      </c>
    </row>
    <row r="64" spans="1:2" x14ac:dyDescent="0.2">
      <c r="B64" s="5"/>
    </row>
    <row r="65" spans="1:2" ht="18" x14ac:dyDescent="0.25">
      <c r="A65" s="131" t="s">
        <v>6</v>
      </c>
      <c r="B65" s="131"/>
    </row>
    <row r="66" spans="1:2" ht="42.75" x14ac:dyDescent="0.2">
      <c r="B66" s="84" t="s">
        <v>57</v>
      </c>
    </row>
    <row r="68" spans="1:2" ht="18" x14ac:dyDescent="0.25">
      <c r="A68" s="131" t="s">
        <v>3</v>
      </c>
      <c r="B68" s="131"/>
    </row>
    <row r="69" spans="1:2" ht="15" x14ac:dyDescent="0.25">
      <c r="A69" s="96" t="s">
        <v>4</v>
      </c>
      <c r="B69" s="97" t="s">
        <v>58</v>
      </c>
    </row>
    <row r="70" spans="1:2" ht="28.5" x14ac:dyDescent="0.2">
      <c r="A70" s="90"/>
      <c r="B70" s="95" t="s">
        <v>60</v>
      </c>
    </row>
    <row r="71" spans="1:2" ht="14.25" x14ac:dyDescent="0.2">
      <c r="A71" s="90"/>
      <c r="B71" s="91"/>
    </row>
    <row r="72" spans="1:2" ht="15" x14ac:dyDescent="0.25">
      <c r="A72" s="96" t="s">
        <v>4</v>
      </c>
      <c r="B72" s="97" t="s">
        <v>73</v>
      </c>
    </row>
    <row r="73" spans="1:2" ht="28.5" x14ac:dyDescent="0.2">
      <c r="A73" s="90"/>
      <c r="B73" s="95" t="s">
        <v>77</v>
      </c>
    </row>
    <row r="74" spans="1:2" ht="14.25" x14ac:dyDescent="0.2">
      <c r="A74" s="90"/>
      <c r="B74" s="91"/>
    </row>
    <row r="75" spans="1:2" ht="15" x14ac:dyDescent="0.25">
      <c r="A75" s="96" t="s">
        <v>4</v>
      </c>
      <c r="B75" s="99" t="s">
        <v>63</v>
      </c>
    </row>
    <row r="76" spans="1:2" ht="42.75" x14ac:dyDescent="0.2">
      <c r="A76" s="90"/>
      <c r="B76" s="83" t="s">
        <v>76</v>
      </c>
    </row>
    <row r="77" spans="1:2" ht="14.25" x14ac:dyDescent="0.2">
      <c r="A77" s="90"/>
      <c r="B77" s="90"/>
    </row>
    <row r="78" spans="1:2" ht="15" x14ac:dyDescent="0.25">
      <c r="A78" s="96" t="s">
        <v>4</v>
      </c>
      <c r="B78" s="99" t="s">
        <v>69</v>
      </c>
    </row>
    <row r="79" spans="1:2" ht="28.5" x14ac:dyDescent="0.2">
      <c r="A79" s="90"/>
      <c r="B79" s="83" t="s">
        <v>64</v>
      </c>
    </row>
    <row r="80" spans="1:2" ht="14.25" x14ac:dyDescent="0.2">
      <c r="A80" s="90"/>
      <c r="B80" s="90"/>
    </row>
    <row r="81" spans="1:2" ht="15" x14ac:dyDescent="0.25">
      <c r="A81" s="96" t="s">
        <v>4</v>
      </c>
      <c r="B81" s="99" t="s">
        <v>70</v>
      </c>
    </row>
    <row r="82" spans="1:2" ht="14.25" x14ac:dyDescent="0.2">
      <c r="A82" s="90"/>
      <c r="B82" s="94" t="s">
        <v>65</v>
      </c>
    </row>
    <row r="83" spans="1:2" ht="14.25" x14ac:dyDescent="0.2">
      <c r="A83" s="90"/>
      <c r="B83" s="94" t="s">
        <v>66</v>
      </c>
    </row>
    <row r="84" spans="1:2" ht="14.25" x14ac:dyDescent="0.2">
      <c r="A84" s="90"/>
      <c r="B84" s="94" t="s">
        <v>67</v>
      </c>
    </row>
    <row r="85" spans="1:2" ht="15" x14ac:dyDescent="0.25">
      <c r="A85" s="90"/>
      <c r="B85" s="93"/>
    </row>
    <row r="86" spans="1:2" ht="15" x14ac:dyDescent="0.25">
      <c r="A86" s="96" t="s">
        <v>4</v>
      </c>
      <c r="B86" s="99" t="s">
        <v>71</v>
      </c>
    </row>
    <row r="87" spans="1:2" ht="42.75" x14ac:dyDescent="0.2">
      <c r="A87" s="90"/>
      <c r="B87" s="83" t="s">
        <v>59</v>
      </c>
    </row>
    <row r="88" spans="1:2" ht="14.25" x14ac:dyDescent="0.2">
      <c r="A88" s="90"/>
      <c r="B88" s="92" t="s">
        <v>61</v>
      </c>
    </row>
    <row r="89" spans="1:2" ht="57" x14ac:dyDescent="0.2">
      <c r="A89" s="90"/>
      <c r="B89" s="98" t="s">
        <v>62</v>
      </c>
    </row>
    <row r="90" spans="1:2" ht="14.25" x14ac:dyDescent="0.2">
      <c r="A90" s="90"/>
      <c r="B90" s="90"/>
    </row>
    <row r="91" spans="1:2" ht="15" x14ac:dyDescent="0.25">
      <c r="A91" s="96" t="s">
        <v>4</v>
      </c>
      <c r="B91" s="99" t="s">
        <v>72</v>
      </c>
    </row>
    <row r="92" spans="1:2" ht="28.5" x14ac:dyDescent="0.2">
      <c r="A92" s="81"/>
      <c r="B92" s="94" t="s">
        <v>18</v>
      </c>
    </row>
    <row r="94" spans="1:2" x14ac:dyDescent="0.2">
      <c r="A94" s="8" t="s">
        <v>20</v>
      </c>
    </row>
  </sheetData>
  <mergeCells count="6">
    <mergeCell ref="A38:B38"/>
    <mergeCell ref="A49:B49"/>
    <mergeCell ref="A68:B68"/>
    <mergeCell ref="A13:B13"/>
    <mergeCell ref="A65:B65"/>
    <mergeCell ref="A24:B24"/>
  </mergeCells>
  <phoneticPr fontId="3" type="noConversion"/>
  <hyperlinks>
    <hyperlink ref="B9" r:id="rId1" xr:uid="{00000000-0004-0000-0100-000000000000}"/>
    <hyperlink ref="A2" r:id="rId2" xr:uid="{00000000-0004-0000-0100-000001000000}"/>
    <hyperlink ref="B36" r:id="rId3" xr:uid="{00000000-0004-0000-01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3</vt:i4>
      </vt:variant>
    </vt:vector>
  </HeadingPairs>
  <TitlesOfParts>
    <vt:vector size="5" baseType="lpstr">
      <vt:lpstr>GanttChart</vt:lpstr>
      <vt:lpstr>Help</vt:lpstr>
      <vt:lpstr>GanttChart!prevWBS</vt:lpstr>
      <vt:lpstr>GanttChart!Yazdırma_Alanı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Mustafa Burak IŞIK</cp:lastModifiedBy>
  <cp:lastPrinted>2018-02-12T20:25:38Z</cp:lastPrinted>
  <dcterms:created xsi:type="dcterms:W3CDTF">2010-06-09T16:05:03Z</dcterms:created>
  <dcterms:modified xsi:type="dcterms:W3CDTF">2019-03-25T20:30:35Z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