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urm\IH-Labs\Projects\"/>
    </mc:Choice>
  </mc:AlternateContent>
  <xr:revisionPtr revIDLastSave="0" documentId="13_ncr:1_{4FD84FF8-5B0F-49C7-9613-945270372580}" xr6:coauthVersionLast="47" xr6:coauthVersionMax="47" xr10:uidLastSave="{00000000-0000-0000-0000-000000000000}"/>
  <bookViews>
    <workbookView xWindow="-110" yWindow="-110" windowWidth="22780" windowHeight="14540" activeTab="1" xr2:uid="{89EF201A-2718-43CC-A824-A4A7FF2414A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17" i="2"/>
  <c r="F15" i="2"/>
  <c r="G15" i="2" s="1"/>
  <c r="H15" i="2" s="1"/>
  <c r="I15" i="2" s="1"/>
  <c r="J15" i="2" s="1"/>
  <c r="K15" i="2" s="1"/>
  <c r="F18" i="2" s="1"/>
  <c r="F19" i="2" s="1"/>
  <c r="L9" i="2"/>
  <c r="L5" i="2"/>
  <c r="L18" i="1"/>
  <c r="L17" i="1"/>
  <c r="L16" i="1"/>
  <c r="L15" i="1"/>
  <c r="L14" i="1"/>
  <c r="L5" i="1"/>
  <c r="L6" i="1"/>
  <c r="L7" i="1"/>
  <c r="L8" i="1"/>
  <c r="L4" i="1"/>
  <c r="L10" i="1" s="1"/>
</calcChain>
</file>

<file path=xl/sharedStrings.xml><?xml version="1.0" encoding="utf-8"?>
<sst xmlns="http://schemas.openxmlformats.org/spreadsheetml/2006/main" count="56" uniqueCount="23">
  <si>
    <t>year</t>
  </si>
  <si>
    <t>district_code</t>
  </si>
  <si>
    <t>district_name</t>
  </si>
  <si>
    <t>neighborhood_code</t>
  </si>
  <si>
    <t>neighborhood_name</t>
  </si>
  <si>
    <t>census_tract</t>
  </si>
  <si>
    <t>nb_pax_agg</t>
  </si>
  <si>
    <t>count</t>
  </si>
  <si>
    <t>Ciutat Vella</t>
  </si>
  <si>
    <t>el Raval</t>
  </si>
  <si>
    <t>agg by neigh code</t>
  </si>
  <si>
    <t>age</t>
  </si>
  <si>
    <t>F</t>
  </si>
  <si>
    <t>M</t>
  </si>
  <si>
    <t>total_pax</t>
  </si>
  <si>
    <t>Population (x1000)</t>
  </si>
  <si>
    <t>Estimated Nb homes (2021)</t>
  </si>
  <si>
    <t>Estimated Nb homes (2015)</t>
  </si>
  <si>
    <t>Price €/m2</t>
  </si>
  <si>
    <t>CAGR</t>
  </si>
  <si>
    <t>Nb new homes</t>
  </si>
  <si>
    <t>Accum. Growth</t>
  </si>
  <si>
    <t>Avg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</si>
</sst>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0" fontId="0" fillId="0" borderId="0" xfId="2" applyNumberFormat="1" applyFont="1"/>
    <xf numFmtId="43" fontId="0" fillId="0" borderId="0" xfId="1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9510-50A4-4B80-9A86-D899A7AB5D98}">
  <dimension ref="C3:L18"/>
  <sheetViews>
    <sheetView workbookViewId="0">
      <selection activeCell="H20" sqref="H20:L20"/>
    </sheetView>
  </sheetViews>
  <sheetFormatPr defaultRowHeight="14.5" x14ac:dyDescent="0.35"/>
  <sheetData>
    <row r="3" spans="3:12" ht="16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1"/>
    </row>
    <row r="4" spans="3:12" x14ac:dyDescent="0.35">
      <c r="C4" s="3">
        <v>0</v>
      </c>
      <c r="D4" s="4">
        <v>2013</v>
      </c>
      <c r="E4" s="4">
        <v>1</v>
      </c>
      <c r="F4" s="4" t="s">
        <v>8</v>
      </c>
      <c r="G4" s="4">
        <v>1</v>
      </c>
      <c r="H4" s="4" t="s">
        <v>9</v>
      </c>
      <c r="I4" s="4">
        <v>1001</v>
      </c>
      <c r="J4" s="4">
        <v>1</v>
      </c>
      <c r="K4" s="4">
        <v>187</v>
      </c>
      <c r="L4">
        <f>J4*K4</f>
        <v>187</v>
      </c>
    </row>
    <row r="5" spans="3:12" x14ac:dyDescent="0.35">
      <c r="C5" s="2">
        <v>1</v>
      </c>
      <c r="D5" s="5">
        <v>2013</v>
      </c>
      <c r="E5" s="5">
        <v>1</v>
      </c>
      <c r="F5" s="5" t="s">
        <v>8</v>
      </c>
      <c r="G5" s="5">
        <v>1</v>
      </c>
      <c r="H5" s="5" t="s">
        <v>9</v>
      </c>
      <c r="I5" s="5">
        <v>1001</v>
      </c>
      <c r="J5" s="5">
        <v>2</v>
      </c>
      <c r="K5" s="5">
        <v>148</v>
      </c>
      <c r="L5">
        <f t="shared" ref="L5:L8" si="0">J5*K5</f>
        <v>296</v>
      </c>
    </row>
    <row r="6" spans="3:12" x14ac:dyDescent="0.35">
      <c r="C6" s="3">
        <v>2</v>
      </c>
      <c r="D6" s="4">
        <v>2013</v>
      </c>
      <c r="E6" s="4">
        <v>1</v>
      </c>
      <c r="F6" s="4" t="s">
        <v>8</v>
      </c>
      <c r="G6" s="4">
        <v>1</v>
      </c>
      <c r="H6" s="4" t="s">
        <v>9</v>
      </c>
      <c r="I6" s="4">
        <v>1001</v>
      </c>
      <c r="J6" s="4">
        <v>3</v>
      </c>
      <c r="K6" s="4">
        <v>80</v>
      </c>
      <c r="L6">
        <f t="shared" si="0"/>
        <v>240</v>
      </c>
    </row>
    <row r="7" spans="3:12" x14ac:dyDescent="0.35">
      <c r="C7" s="2">
        <v>3</v>
      </c>
      <c r="D7" s="5">
        <v>2013</v>
      </c>
      <c r="E7" s="5">
        <v>1</v>
      </c>
      <c r="F7" s="5" t="s">
        <v>8</v>
      </c>
      <c r="G7" s="5">
        <v>1</v>
      </c>
      <c r="H7" s="5" t="s">
        <v>9</v>
      </c>
      <c r="I7" s="5">
        <v>1001</v>
      </c>
      <c r="J7" s="5">
        <v>4</v>
      </c>
      <c r="K7" s="5">
        <v>40</v>
      </c>
      <c r="L7">
        <f t="shared" si="0"/>
        <v>160</v>
      </c>
    </row>
    <row r="8" spans="3:12" x14ac:dyDescent="0.35">
      <c r="C8" s="2">
        <v>4</v>
      </c>
      <c r="D8" s="5">
        <v>2013</v>
      </c>
      <c r="E8" s="5">
        <v>1</v>
      </c>
      <c r="F8" s="5" t="s">
        <v>8</v>
      </c>
      <c r="G8" s="5">
        <v>1</v>
      </c>
      <c r="H8" s="5" t="s">
        <v>9</v>
      </c>
      <c r="I8" s="5">
        <v>1001</v>
      </c>
      <c r="J8" s="5">
        <v>5</v>
      </c>
      <c r="K8" s="5">
        <v>25</v>
      </c>
      <c r="L8">
        <f t="shared" si="0"/>
        <v>125</v>
      </c>
    </row>
    <row r="10" spans="3:12" ht="16" x14ac:dyDescent="0.35">
      <c r="H10" s="5" t="s">
        <v>10</v>
      </c>
      <c r="L10">
        <f>SUM(L4:L8)/SUM(K4:K8)</f>
        <v>2.1</v>
      </c>
    </row>
    <row r="13" spans="3:12" ht="16" x14ac:dyDescent="0.35"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11</v>
      </c>
      <c r="K13" s="2" t="s">
        <v>7</v>
      </c>
    </row>
    <row r="14" spans="3:12" x14ac:dyDescent="0.35">
      <c r="C14" s="3">
        <v>0</v>
      </c>
      <c r="D14" s="4">
        <v>2013</v>
      </c>
      <c r="E14" s="4">
        <v>1</v>
      </c>
      <c r="F14" s="4" t="s">
        <v>8</v>
      </c>
      <c r="G14" s="4">
        <v>1</v>
      </c>
      <c r="H14" s="4" t="s">
        <v>9</v>
      </c>
      <c r="I14" s="4">
        <v>1001</v>
      </c>
      <c r="J14" s="4">
        <v>0</v>
      </c>
      <c r="K14" s="4">
        <v>17</v>
      </c>
      <c r="L14">
        <f>J14*K14</f>
        <v>0</v>
      </c>
    </row>
    <row r="15" spans="3:12" x14ac:dyDescent="0.35">
      <c r="C15" s="2">
        <v>1</v>
      </c>
      <c r="D15" s="5">
        <v>2013</v>
      </c>
      <c r="E15" s="5">
        <v>1</v>
      </c>
      <c r="F15" s="5" t="s">
        <v>8</v>
      </c>
      <c r="G15" s="5">
        <v>1</v>
      </c>
      <c r="H15" s="5" t="s">
        <v>9</v>
      </c>
      <c r="I15" s="5">
        <v>1001</v>
      </c>
      <c r="J15" s="5">
        <v>1</v>
      </c>
      <c r="K15" s="5">
        <v>11</v>
      </c>
      <c r="L15">
        <f t="shared" ref="L15:L18" si="1">J15*K15</f>
        <v>11</v>
      </c>
    </row>
    <row r="16" spans="3:12" x14ac:dyDescent="0.35">
      <c r="C16" s="3">
        <v>2</v>
      </c>
      <c r="D16" s="4">
        <v>2013</v>
      </c>
      <c r="E16" s="4">
        <v>1</v>
      </c>
      <c r="F16" s="4" t="s">
        <v>8</v>
      </c>
      <c r="G16" s="4">
        <v>1</v>
      </c>
      <c r="H16" s="4" t="s">
        <v>9</v>
      </c>
      <c r="I16" s="4">
        <v>1001</v>
      </c>
      <c r="J16" s="4">
        <v>2</v>
      </c>
      <c r="K16" s="4">
        <v>9</v>
      </c>
      <c r="L16">
        <f t="shared" si="1"/>
        <v>18</v>
      </c>
    </row>
    <row r="17" spans="3:12" x14ac:dyDescent="0.35">
      <c r="C17" s="2">
        <v>3</v>
      </c>
      <c r="D17" s="5">
        <v>2013</v>
      </c>
      <c r="E17" s="5">
        <v>1</v>
      </c>
      <c r="F17" s="5" t="s">
        <v>8</v>
      </c>
      <c r="G17" s="5">
        <v>1</v>
      </c>
      <c r="H17" s="5" t="s">
        <v>9</v>
      </c>
      <c r="I17" s="5">
        <v>1001</v>
      </c>
      <c r="J17" s="5">
        <v>3</v>
      </c>
      <c r="K17" s="5">
        <v>8</v>
      </c>
      <c r="L17">
        <f t="shared" si="1"/>
        <v>24</v>
      </c>
    </row>
    <row r="18" spans="3:12" x14ac:dyDescent="0.35">
      <c r="C18" s="3">
        <v>4</v>
      </c>
      <c r="D18" s="4">
        <v>2013</v>
      </c>
      <c r="E18" s="4">
        <v>1</v>
      </c>
      <c r="F18" s="4" t="s">
        <v>8</v>
      </c>
      <c r="G18" s="4">
        <v>1</v>
      </c>
      <c r="H18" s="4" t="s">
        <v>9</v>
      </c>
      <c r="I18" s="4">
        <v>1001</v>
      </c>
      <c r="J18" s="4">
        <v>4</v>
      </c>
      <c r="K18" s="4">
        <v>15</v>
      </c>
      <c r="L18">
        <f t="shared" si="1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2E5E-CB9C-4912-998E-44A13CB4166A}">
  <dimension ref="D3:L22"/>
  <sheetViews>
    <sheetView tabSelected="1" workbookViewId="0">
      <selection activeCell="E22" sqref="E22"/>
    </sheetView>
  </sheetViews>
  <sheetFormatPr defaultRowHeight="14.5" x14ac:dyDescent="0.35"/>
  <cols>
    <col min="5" max="5" width="23.36328125" bestFit="1" customWidth="1"/>
    <col min="6" max="6" width="11.1796875" bestFit="1" customWidth="1"/>
  </cols>
  <sheetData>
    <row r="3" spans="4:12" x14ac:dyDescent="0.35">
      <c r="E3" s="8" t="s">
        <v>15</v>
      </c>
    </row>
    <row r="4" spans="4:12" x14ac:dyDescent="0.35"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 t="s">
        <v>19</v>
      </c>
    </row>
    <row r="5" spans="4:12" x14ac:dyDescent="0.35">
      <c r="E5">
        <v>1605</v>
      </c>
      <c r="K5">
        <v>1660</v>
      </c>
      <c r="L5" s="6">
        <f>(K5/E5)^(1/6)-1</f>
        <v>5.6314382328852552E-3</v>
      </c>
    </row>
    <row r="6" spans="4:12" x14ac:dyDescent="0.35">
      <c r="G6" s="6"/>
    </row>
    <row r="7" spans="4:12" x14ac:dyDescent="0.35">
      <c r="E7" s="8" t="s">
        <v>18</v>
      </c>
    </row>
    <row r="8" spans="4:12" x14ac:dyDescent="0.35">
      <c r="E8">
        <v>2015</v>
      </c>
      <c r="F8">
        <v>2016</v>
      </c>
      <c r="G8">
        <v>2017</v>
      </c>
      <c r="H8">
        <v>2018</v>
      </c>
      <c r="I8">
        <v>2019</v>
      </c>
      <c r="J8">
        <v>2020</v>
      </c>
      <c r="K8">
        <v>2021</v>
      </c>
      <c r="L8" t="s">
        <v>19</v>
      </c>
    </row>
    <row r="9" spans="4:12" x14ac:dyDescent="0.35">
      <c r="E9">
        <v>2594</v>
      </c>
      <c r="K9">
        <v>3481</v>
      </c>
      <c r="L9" s="6">
        <f>(K9/E9)^(1/6)-1</f>
        <v>5.0241096811337593E-2</v>
      </c>
    </row>
    <row r="10" spans="4:12" x14ac:dyDescent="0.35">
      <c r="L10" s="6"/>
    </row>
    <row r="11" spans="4:12" x14ac:dyDescent="0.35">
      <c r="L11" s="6"/>
    </row>
    <row r="12" spans="4:12" x14ac:dyDescent="0.35">
      <c r="E12" s="8" t="s">
        <v>20</v>
      </c>
    </row>
    <row r="13" spans="4:12" x14ac:dyDescent="0.35">
      <c r="E13">
        <v>2015</v>
      </c>
      <c r="F13">
        <v>2016</v>
      </c>
      <c r="G13">
        <v>2017</v>
      </c>
      <c r="H13">
        <v>2018</v>
      </c>
      <c r="I13">
        <v>2019</v>
      </c>
      <c r="J13">
        <v>2020</v>
      </c>
      <c r="K13">
        <v>2021</v>
      </c>
    </row>
    <row r="14" spans="4:12" x14ac:dyDescent="0.35">
      <c r="E14">
        <v>1162</v>
      </c>
      <c r="F14">
        <v>1188</v>
      </c>
      <c r="G14">
        <v>1161</v>
      </c>
      <c r="H14">
        <v>1026</v>
      </c>
      <c r="I14">
        <v>1129</v>
      </c>
      <c r="J14">
        <v>874</v>
      </c>
      <c r="K14">
        <v>1307</v>
      </c>
    </row>
    <row r="15" spans="4:12" x14ac:dyDescent="0.35">
      <c r="D15" t="s">
        <v>21</v>
      </c>
      <c r="F15">
        <f>F14+E14</f>
        <v>2350</v>
      </c>
      <c r="G15">
        <f>G14+F15</f>
        <v>3511</v>
      </c>
      <c r="H15">
        <f t="shared" ref="H15:K15" si="0">H14+G15</f>
        <v>4537</v>
      </c>
      <c r="I15">
        <f t="shared" si="0"/>
        <v>5666</v>
      </c>
      <c r="J15">
        <f t="shared" si="0"/>
        <v>6540</v>
      </c>
      <c r="K15">
        <f t="shared" si="0"/>
        <v>7847</v>
      </c>
    </row>
    <row r="17" spans="5:7" x14ac:dyDescent="0.35">
      <c r="E17" t="s">
        <v>17</v>
      </c>
      <c r="F17">
        <f>(E5*1000)/2.4</f>
        <v>668750</v>
      </c>
    </row>
    <row r="18" spans="5:7" x14ac:dyDescent="0.35">
      <c r="E18" t="s">
        <v>16</v>
      </c>
      <c r="F18" s="7">
        <f>((K5*1000)/2.4)+K15</f>
        <v>699513.66666666674</v>
      </c>
    </row>
    <row r="19" spans="5:7" x14ac:dyDescent="0.35">
      <c r="F19" s="6">
        <f>(F18/F17)^(1/6)-1</f>
        <v>7.5240030393579627E-3</v>
      </c>
    </row>
    <row r="21" spans="5:7" x14ac:dyDescent="0.35">
      <c r="E21" s="8" t="s">
        <v>22</v>
      </c>
    </row>
    <row r="22" spans="5:7" x14ac:dyDescent="0.35">
      <c r="E22">
        <v>43555</v>
      </c>
      <c r="F22">
        <v>51271</v>
      </c>
      <c r="G22" s="6">
        <f>(F22/E22)^(1/6)-1</f>
        <v>2.7556304875937299E-2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376-A2DC-4975-9B6F-828A0FA239A5}">
  <dimension ref="B1:G1"/>
  <sheetViews>
    <sheetView workbookViewId="0">
      <selection activeCell="K1" sqref="K1"/>
    </sheetView>
  </sheetViews>
  <sheetFormatPr defaultRowHeight="14.5" x14ac:dyDescent="0.35"/>
  <sheetData>
    <row r="1" spans="2:7" ht="16" x14ac:dyDescent="0.35">
      <c r="B1" s="2"/>
      <c r="C1" s="2" t="s">
        <v>0</v>
      </c>
      <c r="D1" s="2" t="s">
        <v>3</v>
      </c>
      <c r="E1" s="2" t="s">
        <v>12</v>
      </c>
      <c r="F1" s="2" t="s">
        <v>13</v>
      </c>
      <c r="G1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338-653E-4446-A49B-D029C5421D43}">
  <dimension ref="A1:F14"/>
  <sheetViews>
    <sheetView workbookViewId="0">
      <selection activeCell="A2" sqref="A2:F14"/>
    </sheetView>
  </sheetViews>
  <sheetFormatPr defaultRowHeight="14.5" x14ac:dyDescent="0.35"/>
  <sheetData>
    <row r="1" spans="1:6" ht="16" x14ac:dyDescent="0.35">
      <c r="A1" s="2"/>
      <c r="B1" s="2" t="s">
        <v>0</v>
      </c>
      <c r="C1" s="2" t="s">
        <v>3</v>
      </c>
      <c r="D1" s="2" t="s">
        <v>12</v>
      </c>
      <c r="E1" s="2" t="s">
        <v>13</v>
      </c>
      <c r="F1" s="2" t="s">
        <v>14</v>
      </c>
    </row>
    <row r="2" spans="1:6" x14ac:dyDescent="0.35">
      <c r="A2" s="3">
        <v>60</v>
      </c>
      <c r="B2" s="4">
        <v>2013</v>
      </c>
      <c r="C2" s="4">
        <v>61</v>
      </c>
      <c r="D2" s="4">
        <v>15364</v>
      </c>
      <c r="E2" s="4">
        <v>13560</v>
      </c>
      <c r="F2" s="4">
        <v>28924</v>
      </c>
    </row>
    <row r="3" spans="1:6" x14ac:dyDescent="0.35">
      <c r="A3" s="2">
        <v>61</v>
      </c>
      <c r="B3" s="5">
        <v>2013</v>
      </c>
      <c r="C3" s="5">
        <v>62</v>
      </c>
      <c r="D3" s="5">
        <v>7663</v>
      </c>
      <c r="E3" s="5">
        <v>6365</v>
      </c>
      <c r="F3" s="5">
        <v>14028</v>
      </c>
    </row>
    <row r="4" spans="1:6" x14ac:dyDescent="0.35">
      <c r="A4" s="3">
        <v>62</v>
      </c>
      <c r="B4" s="4">
        <v>2013</v>
      </c>
      <c r="C4" s="4">
        <v>63</v>
      </c>
      <c r="D4" s="4">
        <v>11678</v>
      </c>
      <c r="E4" s="4">
        <v>10156</v>
      </c>
      <c r="F4" s="4">
        <v>21834</v>
      </c>
    </row>
    <row r="5" spans="1:6" x14ac:dyDescent="0.35">
      <c r="A5" s="2">
        <v>63</v>
      </c>
      <c r="B5" s="5">
        <v>2013</v>
      </c>
      <c r="C5" s="5">
        <v>64</v>
      </c>
      <c r="D5" s="5">
        <v>20185</v>
      </c>
      <c r="E5" s="5">
        <v>17792</v>
      </c>
      <c r="F5" s="5">
        <v>37977</v>
      </c>
    </row>
    <row r="6" spans="1:6" x14ac:dyDescent="0.35">
      <c r="A6" s="3">
        <v>64</v>
      </c>
      <c r="B6" s="4">
        <v>2013</v>
      </c>
      <c r="C6" s="4">
        <v>65</v>
      </c>
      <c r="D6" s="4">
        <v>14071</v>
      </c>
      <c r="E6" s="4">
        <v>13108</v>
      </c>
      <c r="F6" s="4">
        <v>27179</v>
      </c>
    </row>
    <row r="7" spans="1:6" x14ac:dyDescent="0.35">
      <c r="A7" s="2">
        <v>65</v>
      </c>
      <c r="B7" s="5">
        <v>2013</v>
      </c>
      <c r="C7" s="5">
        <v>66</v>
      </c>
      <c r="D7" s="5">
        <v>7493</v>
      </c>
      <c r="E7" s="5">
        <v>6863</v>
      </c>
      <c r="F7" s="5">
        <v>14356</v>
      </c>
    </row>
    <row r="8" spans="1:6" x14ac:dyDescent="0.35">
      <c r="A8" s="3">
        <v>66</v>
      </c>
      <c r="B8" s="4">
        <v>2013</v>
      </c>
      <c r="C8" s="4">
        <v>67</v>
      </c>
      <c r="D8" s="4">
        <v>4732</v>
      </c>
      <c r="E8" s="4">
        <v>4588</v>
      </c>
      <c r="F8" s="4">
        <v>9320</v>
      </c>
    </row>
    <row r="9" spans="1:6" x14ac:dyDescent="0.35">
      <c r="A9" s="2">
        <v>67</v>
      </c>
      <c r="B9" s="5">
        <v>2013</v>
      </c>
      <c r="C9" s="5">
        <v>68</v>
      </c>
      <c r="D9" s="5">
        <v>16840</v>
      </c>
      <c r="E9" s="5">
        <v>16041</v>
      </c>
      <c r="F9" s="5">
        <v>32881</v>
      </c>
    </row>
    <row r="10" spans="1:6" x14ac:dyDescent="0.35">
      <c r="A10" s="3">
        <v>68</v>
      </c>
      <c r="B10" s="4">
        <v>2013</v>
      </c>
      <c r="C10" s="4">
        <v>69</v>
      </c>
      <c r="D10" s="4">
        <v>6606</v>
      </c>
      <c r="E10" s="4">
        <v>6322</v>
      </c>
      <c r="F10" s="4">
        <v>12928</v>
      </c>
    </row>
    <row r="11" spans="1:6" x14ac:dyDescent="0.35">
      <c r="A11" s="2">
        <v>69</v>
      </c>
      <c r="B11" s="5">
        <v>2013</v>
      </c>
      <c r="C11" s="5">
        <v>70</v>
      </c>
      <c r="D11" s="5">
        <v>11268</v>
      </c>
      <c r="E11" s="5">
        <v>11875</v>
      </c>
      <c r="F11" s="5">
        <v>23143</v>
      </c>
    </row>
    <row r="12" spans="1:6" x14ac:dyDescent="0.35">
      <c r="A12" s="3">
        <v>70</v>
      </c>
      <c r="B12" s="4">
        <v>2013</v>
      </c>
      <c r="C12" s="4">
        <v>71</v>
      </c>
      <c r="D12" s="4">
        <v>10366</v>
      </c>
      <c r="E12" s="4">
        <v>9702</v>
      </c>
      <c r="F12" s="4">
        <v>20068</v>
      </c>
    </row>
    <row r="13" spans="1:6" x14ac:dyDescent="0.35">
      <c r="A13" s="2">
        <v>71</v>
      </c>
      <c r="B13" s="5">
        <v>2013</v>
      </c>
      <c r="C13" s="5">
        <v>72</v>
      </c>
      <c r="D13" s="5">
        <v>13826</v>
      </c>
      <c r="E13" s="5">
        <v>12175</v>
      </c>
      <c r="F13" s="5">
        <v>26001</v>
      </c>
    </row>
    <row r="14" spans="1:6" x14ac:dyDescent="0.35">
      <c r="A14" s="3">
        <v>72</v>
      </c>
      <c r="B14" s="4">
        <v>2013</v>
      </c>
      <c r="C14" s="4">
        <v>73</v>
      </c>
      <c r="D14" s="4">
        <v>15238</v>
      </c>
      <c r="E14" s="4">
        <v>13944</v>
      </c>
      <c r="F14" s="4">
        <v>29182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burmicky</dc:creator>
  <cp:lastModifiedBy>matias burmicky</cp:lastModifiedBy>
  <dcterms:created xsi:type="dcterms:W3CDTF">2024-05-01T12:07:48Z</dcterms:created>
  <dcterms:modified xsi:type="dcterms:W3CDTF">2024-05-06T07:42:49Z</dcterms:modified>
</cp:coreProperties>
</file>