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amenes\Outros\"/>
    </mc:Choice>
  </mc:AlternateContent>
  <xr:revisionPtr revIDLastSave="0" documentId="13_ncr:1_{46220AEB-C2FE-4C86-8A47-62DD4F2BE9DE}" xr6:coauthVersionLast="47" xr6:coauthVersionMax="47" xr10:uidLastSave="{00000000-0000-0000-0000-000000000000}"/>
  <bookViews>
    <workbookView xWindow="-120" yWindow="-120" windowWidth="20730" windowHeight="1131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definedNames>
    <definedName name="_xlnm._FilterDatabase" localSheetId="1" hidden="1">'IF-IFS'!$A$1:$K$10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" i="13" l="1" a="1"/>
  <c r="O13" i="13" s="1"/>
  <c r="N13" i="13" a="1"/>
  <c r="N13" i="13" s="1"/>
  <c r="J13" i="13"/>
  <c r="K13" i="13" s="1"/>
  <c r="I13" i="13" a="1"/>
  <c r="I13" i="13" s="1"/>
  <c r="P2" i="13"/>
  <c r="J14" i="13" l="1"/>
  <c r="K14" i="13" s="1"/>
  <c r="L13" i="13" s="1" a="1"/>
  <c r="L13" i="13" s="1"/>
  <c r="J20" i="13"/>
  <c r="K20" i="13" s="1"/>
  <c r="J19" i="13"/>
  <c r="K19" i="13" s="1"/>
  <c r="J18" i="13"/>
  <c r="K18" i="13" s="1"/>
  <c r="J16" i="13"/>
  <c r="K16" i="13" s="1"/>
  <c r="J15" i="13"/>
  <c r="K15" i="13" s="1"/>
  <c r="J21" i="13"/>
  <c r="K21" i="13" s="1"/>
  <c r="J17" i="13"/>
  <c r="K17" i="13" s="1"/>
  <c r="O6" i="13" l="1"/>
  <c r="P6" i="13" s="1"/>
  <c r="K2" i="13"/>
  <c r="K3" i="13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J2" i="13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N2" i="1"/>
  <c r="M2" i="1"/>
  <c r="L3" i="1"/>
  <c r="L4" i="1"/>
  <c r="L5" i="1"/>
  <c r="L6" i="1"/>
  <c r="L7" i="1"/>
  <c r="L8" i="1"/>
  <c r="L9" i="1"/>
  <c r="L10" i="1"/>
  <c r="L2" i="1"/>
  <c r="L2" i="13"/>
  <c r="L3" i="13"/>
  <c r="L4" i="13"/>
  <c r="L5" i="13"/>
  <c r="L6" i="13"/>
  <c r="L7" i="13"/>
  <c r="L8" i="13"/>
  <c r="L9" i="13"/>
  <c r="L10" i="13"/>
  <c r="M3" i="13"/>
  <c r="M4" i="13"/>
  <c r="M5" i="13"/>
  <c r="M6" i="13"/>
  <c r="M7" i="13"/>
  <c r="M8" i="13"/>
  <c r="M9" i="13"/>
  <c r="M10" i="13"/>
  <c r="M2" i="13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K2" i="1" a="1"/>
  <c r="K2" i="1" s="1"/>
  <c r="J2" i="1" a="1"/>
  <c r="J2" i="1" s="1"/>
  <c r="J2" i="6" a="1"/>
  <c r="J2" i="6" s="1"/>
  <c r="L2" i="3" a="1"/>
  <c r="L2" i="3" s="1"/>
  <c r="M2" i="3" a="1"/>
  <c r="M2" i="3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2" i="8" a="1"/>
  <c r="K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<sst xmlns="http://schemas.openxmlformats.org/spreadsheetml/2006/main" count="599" uniqueCount="98">
  <si>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</si>
  <si>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</si>
  <si>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</si>
  <si>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</si>
  <si>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</si>
  <si>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</si>
  <si>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</si>
  <si>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</si>
  <si>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</si>
  <si>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</si>
  <si>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</si>
  <si>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</si>
  <si>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</si>
  <si>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</si>
  <si>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</si>
  <si>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</si>
  <si>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</si>
  <si>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</si>
  <si>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</si>
  <si>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</si>
  <si>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</si>
  <si>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</si>
  <si>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</si>
  <si>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</si>
  <si>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</si>
  <si>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</si>
  <si>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</si>
  <si>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</si>
  <si>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</si>
  <si>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</si>
  <si>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</si>
  <si>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</si>
  <si>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</si>
  <si>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</si>
  <si>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</si>
  <si>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</si>
  <si>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</si>
  <si>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</si>
  <si>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</si>
  <si>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</si>
  <si>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</si>
  <si>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</si>
  <si>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</si>
  <si>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</si>
  <si>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</si>
  <si>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</si>
  <si>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</si>
  <si>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</si>
  <si>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</si>
  <si>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</si>
  <si>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</si>
  <si>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</si>
  <si>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</si>
  <si>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</si>
  <si>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</si>
  <si>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</si>
  <si>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</si>
  <si>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</si>
  <si>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</si>
  <si>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</si>
  <si>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</si>
  <si>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</si>
  <si>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</si>
  <si>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</si>
  <si>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</si>
  <si>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</si>
  <si>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</si>
  <si>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</si>
  <si>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</si>
  <si>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</si>
  <si>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</si>
  <si>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</si>
  <si>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</si>
  <si>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</si>
  <si>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</si>
  <si>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</si>
  <si>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</si>
  <si>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</si>
  <si>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</si>
  <si>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</si>
  <si>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</si>
  <si>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</si>
  <si>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</si>
  <si>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</si>
  <si>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</si>
  <si>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</si>
  <si>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</si>
  <si>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</si>
  <si>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Salarios</t>
  </si>
  <si>
    <t>Te da el numero de caracteres de una celda</t>
  </si>
  <si>
    <t>EXTRACT CHARACTERES OF A STRING</t>
  </si>
  <si>
    <t>Substrings formulas</t>
  </si>
  <si>
    <t>Es importante que la celda deba de estar en formato general y no de texto</t>
  </si>
  <si>
    <t>Español</t>
  </si>
  <si>
    <t>Ingles</t>
  </si>
  <si>
    <t>dd/mm/yyyy</t>
  </si>
  <si>
    <t>mm/dd/yyyy</t>
  </si>
  <si>
    <t>=SI.ERROR(SI(ESNUMERO(FECHANUMERO(I2)); I2; SI(ESNUMERO(FECHANUMERO(SUSTITUIR(I2, "/", "-"))); I2; "No es una fecha")); "No es una fecha")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</si>
</sst>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1"/>
    <xf numFmtId="0" fontId="0" fillId="2" borderId="0" xfId="0" applyFill="1"/>
    <xf numFmtId="14" fontId="0" fillId="2" borderId="0" xfId="0" applyNumberFormat="1" applyFill="1"/>
    <xf numFmtId="14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workbookViewId="0">
      <selection activeCell="L2" sqref="L2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+MAX(G2:G10)</f>
        <v>65000</v>
      </c>
      <c r="K2" s="3">
        <f>+MIN(G2:G10)</f>
        <v>36000</v>
      </c>
      <c r="L2" t="s">
        <v>88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+MAX(D2:D10)</f>
        <v>38</v>
      </c>
      <c r="K3">
        <f>+MIN(D2:D10)</f>
        <v>29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workbookViewId="0">
      <selection activeCell="K2" sqref="K2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+IF(D2:D10&gt;30,"Older","Young")</f>
        <v>Young</v>
      </c>
      <c r="K2" t="str" cm="1">
        <f t="array" ref="K2:K10">+_xlfn.IFS(F2:F10="Salesman","Sales",F2:F10="HR","Human Resources",F2:F10="Accountant","Counter")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Older</v>
      </c>
      <c r="K5" t="str">
        <v>Counter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Older</v>
      </c>
      <c r="K6" t="str">
        <v>Human Resources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Older</v>
      </c>
      <c r="K7" t="e"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Older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Older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Older</v>
      </c>
      <c r="K10" t="str">
        <v>Counter</v>
      </c>
    </row>
  </sheetData>
  <autoFilter ref="A1:K10" xr:uid="{D97F3BB1-397D-4AFC-8E96-ABE0D0515A1B}"/>
  <pageMargins left="0.7" right="0.7" top="0.75" bottom="0.75" header="0.3" footer="0.3"/>
  <ignoredErrors>
    <ignoredError sqref="K3:K10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"/>
    </sheetView>
  </sheetViews>
  <sheetFormatPr baseColWidth="10" defaultColWidth="10.85546875" defaultRowHeight="15" x14ac:dyDescent="0.25"/>
  <cols>
    <col min="1" max="1" width="10.7109375" bestFit="1" customWidth="1"/>
    <col min="10" max="11" width="11.855468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+LEN(C2:C10)</f>
        <v>7</v>
      </c>
      <c r="L2" t="s">
        <v>89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O10"/>
  <sheetViews>
    <sheetView topLeftCell="F1" workbookViewId="0">
      <selection activeCell="P2" sqref="P2"/>
    </sheetView>
  </sheetViews>
  <sheetFormatPr baseColWidth="10" defaultColWidth="14.5703125" defaultRowHeight="15" x14ac:dyDescent="0.25"/>
  <cols>
    <col min="4" max="4" width="8" customWidth="1"/>
    <col min="10" max="10" width="32.28515625" bestFit="1" customWidth="1"/>
    <col min="14" max="14" width="18.5703125" bestFit="1" customWidth="1"/>
  </cols>
  <sheetData>
    <row r="1" spans="1:15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  <c r="N1" t="s">
        <v>91</v>
      </c>
      <c r="O1" t="s">
        <v>90</v>
      </c>
    </row>
    <row r="2" spans="1:15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+LEFT(B2:B10,3)</f>
        <v>Jim</v>
      </c>
      <c r="L2" t="str" cm="1">
        <f t="array" ref="L2:L10">+RIGHT(A2:A10,2)</f>
        <v>01</v>
      </c>
      <c r="M2" t="str" cm="1">
        <f t="array" ref="M2:M10">+RIGHT(H2:H10,4)</f>
        <v>2001</v>
      </c>
    </row>
    <row r="3" spans="1:15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02</v>
      </c>
      <c r="M3" t="str">
        <v>1999</v>
      </c>
    </row>
    <row r="4" spans="1:15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03</v>
      </c>
      <c r="M4" t="str">
        <v>2000</v>
      </c>
    </row>
    <row r="5" spans="1:15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04</v>
      </c>
      <c r="M5" t="str">
        <v>2000</v>
      </c>
    </row>
    <row r="6" spans="1:15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05</v>
      </c>
      <c r="M6" t="str">
        <v>2001</v>
      </c>
    </row>
    <row r="7" spans="1:15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06</v>
      </c>
      <c r="M7" t="str">
        <v>2001</v>
      </c>
    </row>
    <row r="8" spans="1:15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07</v>
      </c>
      <c r="M8" t="str">
        <v>2003</v>
      </c>
    </row>
    <row r="9" spans="1:15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08</v>
      </c>
      <c r="M9" t="str">
        <v>2002</v>
      </c>
    </row>
    <row r="10" spans="1:15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2" sqref="M2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92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+TEXT(H2:H10,"mm")</f>
        <v>11</v>
      </c>
      <c r="K2" t="str" cm="1">
        <f t="array" ref="K2:K10">+TEXT(H2:H10,"dd/mm/yyyy")</f>
        <v>02/11/2001</v>
      </c>
      <c r="L2" t="str" cm="1">
        <f t="array" ref="L2:L10">+TEXT(H2:H10,"dd/mm/yyyy")</f>
        <v>02/11/2001</v>
      </c>
      <c r="M2" t="str" cm="1">
        <f t="array" ref="M2:M10">+TEXT(H2:H10,"yyyy")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</v>
      </c>
      <c r="K3" s="2" t="str">
        <v>03/10/1999</v>
      </c>
      <c r="L3" t="str">
        <v>03/10/1999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07</v>
      </c>
      <c r="K4" s="2" t="str">
        <v>04/07/2000</v>
      </c>
      <c r="L4" t="str">
        <v>04/07/2000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01</v>
      </c>
      <c r="K5" s="2" t="str">
        <v>05/01/2000</v>
      </c>
      <c r="L5" t="str">
        <v>05/01/2000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05</v>
      </c>
      <c r="K6" s="2" t="str">
        <v>06/05/2001</v>
      </c>
      <c r="L6" t="str">
        <v>06/05/2001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12</v>
      </c>
      <c r="K7" s="2" t="str">
        <v>07/12/1995</v>
      </c>
      <c r="L7" t="str">
        <v>07/12/1995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11</v>
      </c>
      <c r="K8" s="2" t="str">
        <v>08/11/2003</v>
      </c>
      <c r="L8" t="str">
        <v>08/11/2003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06</v>
      </c>
      <c r="K9" s="2" t="str">
        <v>09/06/2002</v>
      </c>
      <c r="L9" t="str">
        <v>09/06/2002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08</v>
      </c>
      <c r="K10" s="2" t="str">
        <v>10/08/2003</v>
      </c>
      <c r="L10" t="str">
        <v>10/08/2003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+TRIM(C2:C10)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N12"/>
  <sheetViews>
    <sheetView topLeftCell="C1" workbookViewId="0">
      <selection activeCell="L9" sqref="L9"/>
    </sheetView>
  </sheetViews>
  <sheetFormatPr baseColWidth="10" defaultColWidth="9.140625"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2" width="27.5703125" bestFit="1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s="4"/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+CONCATENATE(B2:B10," ",C2:C10)</f>
        <v>Jim Halpert</v>
      </c>
      <c r="K2" t="str" cm="1">
        <f t="array" ref="K2:K10">+CONCATENATE(B2:B10,".",C2:C10,"@gmail.com")</f>
        <v>Jim.Halpert@gmail.com</v>
      </c>
      <c r="L2" t="str">
        <f>+_xlfn.CONCAT(SUBSTITUTE(J2," ","."),"@gmail.com")</f>
        <v>Jim.Halpert@gmail.com</v>
      </c>
      <c r="M2">
        <f>+LEN(K2)</f>
        <v>21</v>
      </c>
      <c r="N2">
        <f>+LEN(L2)</f>
        <v>21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  <c r="L3" t="str">
        <f t="shared" ref="L3:L12" si="0">+_xlfn.CONCAT(SUBSTITUTE(J3," ","."),"@gmail.com")</f>
        <v>Pam.Beasley@gmail.com</v>
      </c>
      <c r="M3">
        <f t="shared" ref="M3:M12" si="1">+LEN(K3)</f>
        <v>21</v>
      </c>
      <c r="N3">
        <f t="shared" ref="N3:N12" si="2">+LEN(L3)</f>
        <v>21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  <c r="L4" t="str">
        <f t="shared" si="0"/>
        <v>Dwight.Schrute@gmail.com</v>
      </c>
      <c r="M4">
        <f t="shared" si="1"/>
        <v>24</v>
      </c>
      <c r="N4">
        <f t="shared" si="2"/>
        <v>24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  <c r="L5" t="str">
        <f t="shared" si="0"/>
        <v>Angela.Martin@gmail.com</v>
      </c>
      <c r="M5">
        <f t="shared" si="1"/>
        <v>23</v>
      </c>
      <c r="N5">
        <f t="shared" si="2"/>
        <v>23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  <c r="L6" t="str">
        <f t="shared" si="0"/>
        <v>Toby.Flenderson@gmail.com</v>
      </c>
      <c r="M6">
        <f t="shared" si="1"/>
        <v>25</v>
      </c>
      <c r="N6">
        <f t="shared" si="2"/>
        <v>25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  <c r="L7" t="str">
        <f t="shared" si="0"/>
        <v>Michael.Scott@gmail.com</v>
      </c>
      <c r="M7">
        <f t="shared" si="1"/>
        <v>23</v>
      </c>
      <c r="N7">
        <f t="shared" si="2"/>
        <v>23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  <c r="L8" t="str">
        <f t="shared" si="0"/>
        <v>Meredith.Palmer@gmail.com</v>
      </c>
      <c r="M8">
        <f t="shared" si="1"/>
        <v>25</v>
      </c>
      <c r="N8">
        <f t="shared" si="2"/>
        <v>25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  <c r="L9" t="str">
        <f t="shared" si="0"/>
        <v>Stanley.Hudson@gmail.com</v>
      </c>
      <c r="M9">
        <f t="shared" si="1"/>
        <v>24</v>
      </c>
      <c r="N9">
        <f t="shared" si="2"/>
        <v>24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  <c r="L10" t="str">
        <f t="shared" si="0"/>
        <v>Kevin.Malone@gmail.com</v>
      </c>
      <c r="M10">
        <f t="shared" si="1"/>
        <v>22</v>
      </c>
      <c r="N10">
        <f t="shared" si="2"/>
        <v>22</v>
      </c>
    </row>
    <row r="11" spans="1:14" x14ac:dyDescent="0.25">
      <c r="H11" t="str">
        <f t="shared" ref="H11:H12" si="3">CONCATENATE(B11," ",C11)</f>
        <v xml:space="preserve"> </v>
      </c>
      <c r="M11">
        <f t="shared" si="1"/>
        <v>0</v>
      </c>
      <c r="N11">
        <f t="shared" si="2"/>
        <v>0</v>
      </c>
    </row>
    <row r="12" spans="1:14" x14ac:dyDescent="0.25">
      <c r="H12" t="str">
        <f t="shared" si="3"/>
        <v xml:space="preserve"> </v>
      </c>
      <c r="M12">
        <f t="shared" si="1"/>
        <v>0</v>
      </c>
      <c r="N12">
        <f t="shared" si="2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2" sqref="J2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+SUBSTITUTE(H2:H10,"/",".",1)</f>
        <v>11.2/2001</v>
      </c>
      <c r="K2" t="str" cm="1">
        <f t="array" ref="K2:K10">+SUBSTITUTE(H2:H10,"/",".",2)</f>
        <v>11/2.2001</v>
      </c>
      <c r="L2" t="str" cm="1">
        <f t="array" ref="L2:L10">+SUBSTITUTE(H2:H10,"/",".")</f>
        <v>11.2.2001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10.3/1999</v>
      </c>
      <c r="K3" t="str">
        <v>10/3.1999</v>
      </c>
      <c r="L3" t="str">
        <v>10.3.1999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7.4/2000</v>
      </c>
      <c r="K4" t="str">
        <v>7/4.2000</v>
      </c>
      <c r="L4" t="str">
        <v>7.4.2000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1.5/2000</v>
      </c>
      <c r="K5" t="str">
        <v>1/5.2000</v>
      </c>
      <c r="L5" t="str">
        <v>1.5.2000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5.6/2001</v>
      </c>
      <c r="K6" t="str">
        <v>5/6.2001</v>
      </c>
      <c r="L6" t="str">
        <v>5.6.2001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5.6/2001</v>
      </c>
      <c r="K7" t="str">
        <v>5/6.2001</v>
      </c>
      <c r="L7" t="str">
        <v>5.6.2001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11.8/2003</v>
      </c>
      <c r="K8" t="str">
        <v>11/8.2003</v>
      </c>
      <c r="L8" t="str">
        <v>11.8.2003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6.9/2002</v>
      </c>
      <c r="K9" t="str">
        <v>6/9.2002</v>
      </c>
      <c r="L9" t="str">
        <v>6.9.2002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8.10/2003</v>
      </c>
      <c r="K10" t="str">
        <v>8/10.2003</v>
      </c>
      <c r="L10" t="str">
        <v>8.10.2003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M2" sqref="M2"/>
    </sheetView>
  </sheetViews>
  <sheetFormatPr baseColWidth="10"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+SUM(G2:G10)</f>
        <v>437000</v>
      </c>
      <c r="K2">
        <f>+SUMIF(G2:G10,"&gt;50000",G2:G10)</f>
        <v>128000</v>
      </c>
      <c r="L2">
        <f>+SUMIFS(G2:G10,E2:E10,"Female",D2:D10,"&gt;30")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H23" sqref="H23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  <col min="11" max="11" width="20.285156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+COUNT(G2:G10)</f>
        <v>9</v>
      </c>
      <c r="K2">
        <f>+COUNTIF(D2:D10,"&lt;30")</f>
        <v>1</v>
      </c>
      <c r="L2">
        <f>+COUNTIFS(D2:D10,"&gt;30",G2:G10,"&gt;30000",E2:E10,"Male")</f>
        <v>4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R21"/>
  <sheetViews>
    <sheetView tabSelected="1" topLeftCell="B1" workbookViewId="0">
      <selection activeCell="I2" sqref="I2"/>
    </sheetView>
  </sheetViews>
  <sheetFormatPr baseColWidth="10" defaultColWidth="9.140625" defaultRowHeight="15" x14ac:dyDescent="0.25"/>
  <cols>
    <col min="8" max="8" width="14.42578125" customWidth="1"/>
    <col min="9" max="12" width="13.28515625" customWidth="1"/>
    <col min="13" max="13" width="9.42578125" bestFit="1" customWidth="1"/>
    <col min="14" max="15" width="11.85546875" bestFit="1" customWidth="1"/>
    <col min="16" max="16" width="9.42578125" bestFit="1" customWidth="1"/>
  </cols>
  <sheetData>
    <row r="1" spans="1:18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s="5" t="s">
        <v>37</v>
      </c>
      <c r="L1" t="s">
        <v>84</v>
      </c>
      <c r="M1" t="s">
        <v>85</v>
      </c>
    </row>
    <row r="2" spans="1:18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6">
        <v>42253</v>
      </c>
      <c r="J2" s="1">
        <f>+EDATE(TRIM(H2),0)</f>
        <v>37197</v>
      </c>
      <c r="K2" s="1">
        <f>+EDATE(TRIM(I2),0)</f>
        <v>42253</v>
      </c>
      <c r="L2">
        <f>+_xlfn.DAYS(H2,I2)</f>
        <v>-5056</v>
      </c>
      <c r="M2">
        <f>+NETWORKDAYS(H2,I2)</f>
        <v>3611</v>
      </c>
      <c r="P2" t="e">
        <f>+FIND(I2,"/")</f>
        <v>#VALUE!</v>
      </c>
    </row>
    <row r="3" spans="1:18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 t="s">
        <v>49</v>
      </c>
      <c r="I3" s="6" t="s">
        <v>57</v>
      </c>
      <c r="J3" s="1">
        <f t="shared" ref="J3:K10" si="0">+EDATE(TRIM(H3),0)</f>
        <v>36229</v>
      </c>
      <c r="K3" s="1">
        <f t="shared" si="0"/>
        <v>42287</v>
      </c>
      <c r="L3">
        <f t="shared" ref="L3:L10" si="1">+_xlfn.DAYS(H3,I3)</f>
        <v>-6058</v>
      </c>
      <c r="M3">
        <f t="shared" ref="M3:M10" si="2">+NETWORKDAYS(H3,I3)</f>
        <v>4328</v>
      </c>
      <c r="Q3" t="s">
        <v>93</v>
      </c>
      <c r="R3" t="s">
        <v>95</v>
      </c>
    </row>
    <row r="4" spans="1:18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 t="s">
        <v>50</v>
      </c>
      <c r="I4" s="6" t="s">
        <v>58</v>
      </c>
      <c r="J4" s="1">
        <f t="shared" si="0"/>
        <v>36623</v>
      </c>
      <c r="K4" s="1">
        <f t="shared" si="0"/>
        <v>42956</v>
      </c>
      <c r="L4">
        <f t="shared" si="1"/>
        <v>-6333</v>
      </c>
      <c r="M4">
        <f t="shared" si="2"/>
        <v>4524</v>
      </c>
      <c r="Q4" t="s">
        <v>94</v>
      </c>
      <c r="R4" t="s">
        <v>96</v>
      </c>
    </row>
    <row r="5" spans="1:18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 t="s">
        <v>51</v>
      </c>
      <c r="I5" s="6" t="s">
        <v>59</v>
      </c>
      <c r="J5" s="1">
        <f t="shared" si="0"/>
        <v>36647</v>
      </c>
      <c r="K5" s="1">
        <f t="shared" si="0"/>
        <v>42075</v>
      </c>
      <c r="L5">
        <f t="shared" si="1"/>
        <v>-5428</v>
      </c>
      <c r="M5">
        <f t="shared" si="2"/>
        <v>3879</v>
      </c>
    </row>
    <row r="6" spans="1:18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 t="s">
        <v>52</v>
      </c>
      <c r="I6" s="6" t="s">
        <v>60</v>
      </c>
      <c r="J6" s="1">
        <f t="shared" si="0"/>
        <v>37047</v>
      </c>
      <c r="K6" s="1" t="e">
        <f t="shared" si="0"/>
        <v>#VALUE!</v>
      </c>
      <c r="L6" t="e">
        <f t="shared" si="1"/>
        <v>#VALUE!</v>
      </c>
      <c r="M6" t="e">
        <f t="shared" si="2"/>
        <v>#VALUE!</v>
      </c>
      <c r="O6" t="str">
        <f>+TEXT(I6,"dd/mm/yyyy")</f>
        <v>8/30/2017</v>
      </c>
      <c r="P6" t="b">
        <f>+ISNUMBER(DATEVALUE(O6))</f>
        <v>0</v>
      </c>
    </row>
    <row r="7" spans="1:18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 t="s">
        <v>52</v>
      </c>
      <c r="I7" s="6" t="s">
        <v>61</v>
      </c>
      <c r="J7" s="1">
        <f t="shared" si="0"/>
        <v>37047</v>
      </c>
      <c r="K7" s="1">
        <f t="shared" si="0"/>
        <v>41587</v>
      </c>
      <c r="L7">
        <f t="shared" si="1"/>
        <v>-4540</v>
      </c>
      <c r="M7">
        <f t="shared" si="2"/>
        <v>3244</v>
      </c>
      <c r="O7" t="s">
        <v>97</v>
      </c>
    </row>
    <row r="8" spans="1:18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 t="s">
        <v>53</v>
      </c>
      <c r="I8" s="6" t="s">
        <v>61</v>
      </c>
      <c r="J8" s="1">
        <f t="shared" si="0"/>
        <v>37844</v>
      </c>
      <c r="K8" s="1">
        <f t="shared" si="0"/>
        <v>41587</v>
      </c>
      <c r="L8">
        <f t="shared" si="1"/>
        <v>-3743</v>
      </c>
      <c r="M8">
        <f t="shared" si="2"/>
        <v>2675</v>
      </c>
    </row>
    <row r="9" spans="1:18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 t="s">
        <v>54</v>
      </c>
      <c r="I9" s="6" t="s">
        <v>62</v>
      </c>
      <c r="J9" s="1">
        <f t="shared" si="0"/>
        <v>37505</v>
      </c>
      <c r="K9" s="1" t="e">
        <f t="shared" si="0"/>
        <v>#VALUE!</v>
      </c>
      <c r="L9" t="e">
        <f t="shared" si="1"/>
        <v>#VALUE!</v>
      </c>
      <c r="M9" t="e">
        <f t="shared" si="2"/>
        <v>#VALUE!</v>
      </c>
    </row>
    <row r="10" spans="1:18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 t="s">
        <v>55</v>
      </c>
      <c r="I10" s="6" t="s">
        <v>62</v>
      </c>
      <c r="J10" s="1">
        <f t="shared" si="0"/>
        <v>37902</v>
      </c>
      <c r="K10" s="1" t="e">
        <f t="shared" si="0"/>
        <v>#VALUE!</v>
      </c>
      <c r="L10" t="e">
        <f t="shared" si="1"/>
        <v>#VALUE!</v>
      </c>
      <c r="M10" t="e">
        <f t="shared" si="2"/>
        <v>#VALUE!</v>
      </c>
    </row>
    <row r="13" spans="1:18" x14ac:dyDescent="0.25">
      <c r="I13" t="str" cm="1">
        <f t="array" ref="I13:I21">+SUBSTITUTE(I2:I10,"/",".",2)</f>
        <v>42253</v>
      </c>
      <c r="J13" t="e">
        <f>+MONTH(I6)</f>
        <v>#VALUE!</v>
      </c>
      <c r="K13" s="7">
        <f>+IF(ISERROR(J13),I2,TEXT(I2,"dd/mm/yyyy"))</f>
        <v>42253</v>
      </c>
      <c r="L13" cm="1">
        <f t="array" ref="L13:L21">+MONTH(K13:K21)</f>
        <v>9</v>
      </c>
      <c r="N13" t="b" cm="1">
        <f t="array" ref="N13:N21">+ISNUMBER(DATEVALUE(I2:I10))</f>
        <v>0</v>
      </c>
      <c r="O13" cm="1">
        <f t="array" ref="O13:O21">+IF(+ISNUMBER(DATEVALUE(I2:I10))=FALSE,1,I2:I10)</f>
        <v>1</v>
      </c>
      <c r="P13" s="6">
        <v>42253</v>
      </c>
    </row>
    <row r="14" spans="1:18" x14ac:dyDescent="0.25">
      <c r="I14" t="str">
        <v>10/10.2015</v>
      </c>
      <c r="J14">
        <f t="shared" ref="J14:J21" si="3">+FIND(".",I14)</f>
        <v>6</v>
      </c>
      <c r="K14" s="7" t="str">
        <f t="shared" ref="K14:K21" si="4">+IF(ISERROR(J14),I3,TEXT(I3,"dd/mm/yyyy"))</f>
        <v>10/10/2015</v>
      </c>
      <c r="L14">
        <v>10</v>
      </c>
      <c r="N14" t="b">
        <v>1</v>
      </c>
      <c r="O14" t="str">
        <v>10/10/2015</v>
      </c>
      <c r="P14" s="6" t="s">
        <v>57</v>
      </c>
    </row>
    <row r="15" spans="1:18" x14ac:dyDescent="0.25">
      <c r="I15" t="str">
        <v>9/8.2017</v>
      </c>
      <c r="J15">
        <f t="shared" si="3"/>
        <v>4</v>
      </c>
      <c r="K15" s="7" t="str">
        <f t="shared" si="4"/>
        <v>09/08/2017</v>
      </c>
      <c r="L15">
        <v>8</v>
      </c>
      <c r="N15" t="b">
        <v>1</v>
      </c>
      <c r="O15" t="str">
        <v>9/8/2017</v>
      </c>
      <c r="P15" s="6" t="s">
        <v>58</v>
      </c>
    </row>
    <row r="16" spans="1:18" x14ac:dyDescent="0.25">
      <c r="I16" t="str">
        <v>12/3.2015</v>
      </c>
      <c r="J16">
        <f t="shared" si="3"/>
        <v>5</v>
      </c>
      <c r="K16" s="7" t="str">
        <f t="shared" si="4"/>
        <v>12/03/2015</v>
      </c>
      <c r="L16">
        <v>3</v>
      </c>
      <c r="N16" t="b">
        <v>1</v>
      </c>
      <c r="O16" t="str">
        <v>12/3/2015</v>
      </c>
      <c r="P16" s="6" t="s">
        <v>59</v>
      </c>
    </row>
    <row r="17" spans="9:16" x14ac:dyDescent="0.25">
      <c r="I17" t="str">
        <v>8/30.2017</v>
      </c>
      <c r="J17">
        <f t="shared" si="3"/>
        <v>5</v>
      </c>
      <c r="K17" s="7" t="str">
        <f t="shared" si="4"/>
        <v>8/30/2017</v>
      </c>
      <c r="L17" t="e">
        <v>#VALUE!</v>
      </c>
      <c r="N17" t="b">
        <v>0</v>
      </c>
      <c r="O17">
        <v>1</v>
      </c>
      <c r="P17" s="6" t="s">
        <v>60</v>
      </c>
    </row>
    <row r="18" spans="9:16" x14ac:dyDescent="0.25">
      <c r="I18" t="str">
        <v>9/11.2013</v>
      </c>
      <c r="J18">
        <f t="shared" si="3"/>
        <v>5</v>
      </c>
      <c r="K18" s="7" t="str">
        <f t="shared" si="4"/>
        <v>09/11/2013</v>
      </c>
      <c r="L18">
        <v>11</v>
      </c>
      <c r="N18" t="b">
        <v>1</v>
      </c>
      <c r="O18" t="str">
        <v>9/11/2013</v>
      </c>
      <c r="P18" s="6" t="s">
        <v>61</v>
      </c>
    </row>
    <row r="19" spans="9:16" x14ac:dyDescent="0.25">
      <c r="I19" t="str">
        <v>9/11.2013</v>
      </c>
      <c r="J19">
        <f t="shared" si="3"/>
        <v>5</v>
      </c>
      <c r="K19" s="7" t="str">
        <f t="shared" si="4"/>
        <v>09/11/2013</v>
      </c>
      <c r="L19">
        <v>11</v>
      </c>
      <c r="N19" t="b">
        <v>1</v>
      </c>
      <c r="O19" t="str">
        <v>9/11/2013</v>
      </c>
      <c r="P19" s="6" t="s">
        <v>61</v>
      </c>
    </row>
    <row r="20" spans="9:16" x14ac:dyDescent="0.25">
      <c r="I20" t="str">
        <v>4/22.2015</v>
      </c>
      <c r="J20">
        <f t="shared" si="3"/>
        <v>5</v>
      </c>
      <c r="K20" s="7" t="str">
        <f t="shared" si="4"/>
        <v>4/22/2015</v>
      </c>
      <c r="L20" t="e">
        <v>#VALUE!</v>
      </c>
      <c r="N20" t="b">
        <v>0</v>
      </c>
      <c r="O20">
        <v>1</v>
      </c>
      <c r="P20" s="6" t="s">
        <v>62</v>
      </c>
    </row>
    <row r="21" spans="9:16" x14ac:dyDescent="0.25">
      <c r="I21" t="str">
        <v>4/22.2015</v>
      </c>
      <c r="J21">
        <f t="shared" si="3"/>
        <v>5</v>
      </c>
      <c r="K21" s="7" t="str">
        <f t="shared" si="4"/>
        <v>4/22/2015</v>
      </c>
      <c r="L21" t="e">
        <v>#VALUE!</v>
      </c>
      <c r="N21" t="b">
        <v>0</v>
      </c>
      <c r="O21">
        <v>1</v>
      </c>
      <c r="P21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Marving Bustinza</cp:lastModifiedBy>
  <dcterms:created xsi:type="dcterms:W3CDTF">2021-12-16T14:18:34Z</dcterms:created>
  <dcterms:modified xsi:type="dcterms:W3CDTF">2024-06-13T21:56:45Z</dcterms:modified>
</cp:coreProperties>
</file>