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3ACDFBB2-9A91-4DE0-99F8-6D3C1D220D03}" xr6:coauthVersionLast="47" xr6:coauthVersionMax="47" xr10:uidLastSave="{00000000-0000-0000-0000-000000000000}"/>
  <bookViews>
    <workbookView xWindow="-110" yWindow="-110" windowWidth="19420" windowHeight="10300" tabRatio="618" firstSheet="1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52" r:id="rId8"/>
    <pivotCache cacheId="53" r:id="rId9"/>
    <pivotCache cacheId="54" r:id="rId10"/>
    <pivotCache cacheId="55" r:id="rId11"/>
    <pivotCache cacheId="56" r:id="rId12"/>
    <pivotCache cacheId="57" r:id="rId13"/>
    <pivotCache cacheId="58" r:id="rId14"/>
    <pivotCache cacheId="59" r:id="rId15"/>
    <pivotCache cacheId="60" r:id="rId16"/>
    <pivotCache cacheId="61" r:id="rId17"/>
    <pivotCache cacheId="62" r:id="rId18"/>
    <pivotCache cacheId="63" r:id="rId19"/>
  </pivotCaches>
  <extLst>
    <ext xmlns:x14="http://schemas.microsoft.com/office/spreadsheetml/2009/9/main" uri="{876F7934-8845-4945-9796-88D515C7AA90}">
      <x14:pivotCaches>
        <pivotCache cacheId="64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" i="228" l="1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3" i="228"/>
  <c r="BV194" i="228"/>
  <c r="BV195" i="228"/>
  <c r="BV196" i="228"/>
  <c r="BV197" i="228"/>
  <c r="BV198" i="228"/>
  <c r="BV199" i="228"/>
  <c r="BV200" i="228"/>
  <c r="BV201" i="228"/>
  <c r="BV202" i="228"/>
  <c r="BV203" i="228"/>
  <c r="BV204" i="228"/>
  <c r="BV205" i="228"/>
  <c r="BV206" i="228"/>
  <c r="BV207" i="228"/>
  <c r="BV208" i="228"/>
  <c r="BV209" i="228"/>
  <c r="BV210" i="228"/>
  <c r="BV211" i="228"/>
  <c r="BV212" i="228"/>
  <c r="BV213" i="228"/>
  <c r="BV214" i="228"/>
  <c r="BV215" i="228"/>
  <c r="BV216" i="228"/>
  <c r="BV217" i="228"/>
  <c r="BV218" i="228"/>
  <c r="BV219" i="228"/>
  <c r="BV220" i="228"/>
  <c r="BV221" i="228"/>
  <c r="BV222" i="228"/>
  <c r="BV223" i="228"/>
  <c r="BV224" i="228"/>
  <c r="BV3" i="228"/>
  <c r="AP103" i="242"/>
  <c r="AO103" i="242"/>
  <c r="AN103" i="242"/>
  <c r="AL103" i="242"/>
  <c r="AK103" i="242"/>
  <c r="AJ103" i="242"/>
  <c r="G43" i="242"/>
  <c r="F43" i="242" l="1"/>
  <c r="E43" i="242"/>
  <c r="E67" i="242"/>
  <c r="E55" i="242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BK212" i="228" l="1"/>
  <c r="BJ212" i="228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I221" i="228" s="1"/>
  <c r="CB221" i="228" s="1"/>
  <c r="AV221" i="228"/>
  <c r="AW219" i="228"/>
  <c r="AV217" i="228"/>
  <c r="AV216" i="228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Z217" i="228" s="1"/>
  <c r="Y216" i="228"/>
  <c r="X216" i="228"/>
  <c r="Z216" i="228" s="1"/>
  <c r="Y211" i="228"/>
  <c r="X211" i="228"/>
  <c r="Z211" i="228" s="1"/>
  <c r="Y210" i="228"/>
  <c r="X210" i="228"/>
  <c r="Z210" i="228" s="1"/>
  <c r="S222" i="228"/>
  <c r="S221" i="228"/>
  <c r="S211" i="228"/>
  <c r="S210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J54" i="237" a="1"/>
  <c r="J54" i="237" s="1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U210" i="228" s="1"/>
  <c r="I211" i="228"/>
  <c r="U211" i="228" s="1"/>
  <c r="I212" i="228"/>
  <c r="U212" i="228" s="1"/>
  <c r="I213" i="228"/>
  <c r="AM213" i="228" s="1"/>
  <c r="I214" i="228"/>
  <c r="AM214" i="228" s="1"/>
  <c r="I215" i="228"/>
  <c r="AM215" i="228" s="1"/>
  <c r="I216" i="228"/>
  <c r="AM216" i="228" s="1"/>
  <c r="I217" i="228"/>
  <c r="AM217" i="228" s="1"/>
  <c r="I218" i="228"/>
  <c r="U218" i="228" s="1"/>
  <c r="I219" i="228"/>
  <c r="I220" i="228"/>
  <c r="U220" i="228" s="1"/>
  <c r="I221" i="228"/>
  <c r="I222" i="228"/>
  <c r="U222" i="228" s="1"/>
  <c r="I223" i="228"/>
  <c r="U223" i="228" s="1"/>
  <c r="I224" i="228"/>
  <c r="AM224" i="228" s="1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U216" i="228"/>
  <c r="Z212" i="228"/>
  <c r="Z213" i="228"/>
  <c r="Z214" i="228"/>
  <c r="Z215" i="228"/>
  <c r="Z218" i="228"/>
  <c r="Z219" i="228"/>
  <c r="Z220" i="228"/>
  <c r="Z221" i="228"/>
  <c r="Z222" i="228"/>
  <c r="Z223" i="228"/>
  <c r="Z224" i="228"/>
  <c r="AA211" i="228"/>
  <c r="AA212" i="228"/>
  <c r="AA213" i="228"/>
  <c r="AA214" i="228"/>
  <c r="AA215" i="228"/>
  <c r="AA217" i="228"/>
  <c r="AA218" i="228"/>
  <c r="AA219" i="228"/>
  <c r="AA220" i="228"/>
  <c r="AA221" i="228"/>
  <c r="AA222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6" i="228"/>
  <c r="AZ216" i="228" s="1"/>
  <c r="AI217" i="228"/>
  <c r="CB217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2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7" i="228"/>
  <c r="BR218" i="228"/>
  <c r="BR219" i="228"/>
  <c r="BR220" i="228"/>
  <c r="BR223" i="228"/>
  <c r="BR224" i="228"/>
  <c r="BT210" i="228"/>
  <c r="BU210" i="228" s="1"/>
  <c r="BT211" i="228"/>
  <c r="BU211" i="228" s="1"/>
  <c r="BT212" i="228"/>
  <c r="BU212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1" i="228"/>
  <c r="BX212" i="228"/>
  <c r="BX213" i="228"/>
  <c r="BX214" i="228"/>
  <c r="BX215" i="228"/>
  <c r="BX216" i="228"/>
  <c r="BX217" i="228"/>
  <c r="BX218" i="228"/>
  <c r="BX219" i="228"/>
  <c r="BX220" i="228"/>
  <c r="BX221" i="228"/>
  <c r="BX223" i="228"/>
  <c r="BX224" i="228"/>
  <c r="U217" i="228" l="1"/>
  <c r="BQ218" i="228"/>
  <c r="CH219" i="228" a="1"/>
  <c r="CH219" i="228" s="1"/>
  <c r="BW216" i="228"/>
  <c r="BW215" i="228"/>
  <c r="AZ217" i="228"/>
  <c r="AZ219" i="228"/>
  <c r="AZ220" i="228"/>
  <c r="AZ221" i="228"/>
  <c r="AZ224" i="228"/>
  <c r="AQ216" i="228"/>
  <c r="AQ217" i="228"/>
  <c r="BY217" i="228"/>
  <c r="BZ217" i="228" s="1"/>
  <c r="BQ215" i="228"/>
  <c r="CH218" i="228" a="1"/>
  <c r="CH218" i="228" s="1"/>
  <c r="CH215" i="228" a="1"/>
  <c r="CH215" i="228" s="1"/>
  <c r="BR211" i="228"/>
  <c r="BY211" i="228" s="1"/>
  <c r="BZ211" i="228" s="1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CF217" i="228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W224" i="228"/>
  <c r="BW223" i="228"/>
  <c r="AJ212" i="228"/>
  <c r="AK217" i="228"/>
  <c r="BQ220" i="228"/>
  <c r="BW214" i="228"/>
  <c r="AT219" i="228"/>
  <c r="BW213" i="228"/>
  <c r="BQ213" i="228"/>
  <c r="AT218" i="228"/>
  <c r="BW212" i="228"/>
  <c r="AM212" i="228"/>
  <c r="AQ212" i="228" s="1"/>
  <c r="BW211" i="228"/>
  <c r="AM211" i="228"/>
  <c r="AQ211" i="228" s="1"/>
  <c r="CF216" i="228"/>
  <c r="CH216" i="228" a="1"/>
  <c r="CH216" i="228" s="1"/>
  <c r="BW218" i="228"/>
  <c r="BW217" i="228"/>
  <c r="U215" i="228"/>
  <c r="CA219" i="228"/>
  <c r="CC219" i="228" s="1"/>
  <c r="CA218" i="228"/>
  <c r="CA217" i="228"/>
  <c r="CC217" i="228" s="1"/>
  <c r="CD217" i="228" s="1"/>
  <c r="CG217" i="228" s="1"/>
  <c r="CI217" i="228" s="1"/>
  <c r="BY214" i="228"/>
  <c r="BZ214" i="228" s="1"/>
  <c r="AT217" i="228"/>
  <c r="CA216" i="228"/>
  <c r="AT216" i="228"/>
  <c r="AJ217" i="228"/>
  <c r="AK220" i="228"/>
  <c r="AJ216" i="228"/>
  <c r="AK219" i="228"/>
  <c r="CF223" i="228"/>
  <c r="CA221" i="228"/>
  <c r="CC221" i="228" s="1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BQ217" i="228"/>
  <c r="AU216" i="228"/>
  <c r="AS220" i="228"/>
  <c r="AQ215" i="228"/>
  <c r="CA224" i="228"/>
  <c r="CC224" i="228" s="1"/>
  <c r="CA212" i="228"/>
  <c r="BY218" i="228"/>
  <c r="BZ218" i="228" s="1"/>
  <c r="AS219" i="228"/>
  <c r="AQ214" i="228"/>
  <c r="CF213" i="228"/>
  <c r="CB215" i="228"/>
  <c r="CA215" i="228"/>
  <c r="AT224" i="228"/>
  <c r="AS221" i="228"/>
  <c r="AM222" i="228"/>
  <c r="BY216" i="228"/>
  <c r="BZ216" i="228" s="1"/>
  <c r="AT223" i="228"/>
  <c r="AS215" i="228"/>
  <c r="AM220" i="228"/>
  <c r="AQ220" i="228" s="1"/>
  <c r="AK216" i="228"/>
  <c r="AS218" i="228"/>
  <c r="AQ213" i="228"/>
  <c r="CB214" i="228"/>
  <c r="CA223" i="228"/>
  <c r="CA211" i="228"/>
  <c r="CF220" i="228"/>
  <c r="BY215" i="228"/>
  <c r="BZ215" i="228" s="1"/>
  <c r="AS217" i="228"/>
  <c r="BY220" i="228"/>
  <c r="BZ220" i="228" s="1"/>
  <c r="BW221" i="228"/>
  <c r="AM219" i="228"/>
  <c r="AQ219" i="228" s="1"/>
  <c r="CF219" i="228"/>
  <c r="CA220" i="228"/>
  <c r="CC220" i="228" s="1"/>
  <c r="BW220" i="228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AJ221" i="228"/>
  <c r="U221" i="228"/>
  <c r="AS213" i="228"/>
  <c r="AJ219" i="228"/>
  <c r="CH223" i="228" a="1"/>
  <c r="CH223" i="228" s="1"/>
  <c r="CF218" i="228"/>
  <c r="CB218" i="228"/>
  <c r="BQ224" i="228"/>
  <c r="BQ212" i="228"/>
  <c r="AT221" i="228"/>
  <c r="AS224" i="228"/>
  <c r="AS212" i="228"/>
  <c r="AM221" i="228"/>
  <c r="AQ221" i="228" s="1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W222" i="228" l="1"/>
  <c r="AJ210" i="228"/>
  <c r="AS222" i="228"/>
  <c r="AJ222" i="228"/>
  <c r="CF221" i="228"/>
  <c r="CA210" i="228"/>
  <c r="CC210" i="228" s="1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21" i="228"/>
  <c r="CG221" i="228" s="1"/>
  <c r="CI221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E221" i="228" l="1"/>
  <c r="CC222" i="228"/>
  <c r="CE219" i="228"/>
  <c r="CD210" i="228"/>
  <c r="CG224" i="228"/>
  <c r="CI224" i="228" s="1"/>
  <c r="CD222" i="228"/>
  <c r="CE222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G210" i="228"/>
  <c r="CI210" i="228" s="1"/>
  <c r="CE210" i="228"/>
  <c r="CG222" i="228"/>
  <c r="CI222" i="228" s="1"/>
  <c r="AI102" i="242" l="1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L200" i="228"/>
  <c r="AI201" i="228"/>
  <c r="AL201" i="228"/>
  <c r="AI202" i="228"/>
  <c r="AL202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199" i="228"/>
  <c r="BX201" i="228"/>
  <c r="BX202" i="228"/>
  <c r="BX205" i="228"/>
  <c r="BX206" i="228"/>
  <c r="BX207" i="228"/>
  <c r="BX208" i="228"/>
  <c r="BX209" i="228"/>
  <c r="Z204" i="228" l="1"/>
  <c r="AI200" i="228"/>
  <c r="BR203" i="228"/>
  <c r="BX203" i="228"/>
  <c r="Z199" i="228"/>
  <c r="Z200" i="228"/>
  <c r="BX200" i="228"/>
  <c r="BW207" i="228"/>
  <c r="BW206" i="228"/>
  <c r="BW196" i="228"/>
  <c r="BW195" i="228"/>
  <c r="BW194" i="228"/>
  <c r="BW199" i="228"/>
  <c r="BW193" i="228"/>
  <c r="BW198" i="228"/>
  <c r="BW201" i="228"/>
  <c r="BW202" i="228"/>
  <c r="BW203" i="228"/>
  <c r="BW200" i="228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AS203" i="228"/>
  <c r="AS200" i="228"/>
  <c r="BW209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X21" i="228" s="1"/>
  <c r="BG21" i="228"/>
  <c r="BH21" i="228"/>
  <c r="BI21" i="228"/>
  <c r="BP21" i="228"/>
  <c r="BR21" i="228"/>
  <c r="BT21" i="228"/>
  <c r="BU21" i="228" s="1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X62" i="228" s="1"/>
  <c r="BG62" i="228"/>
  <c r="BH62" i="228"/>
  <c r="BI62" i="228"/>
  <c r="BP62" i="228"/>
  <c r="BR62" i="228"/>
  <c r="BT62" i="228"/>
  <c r="BU62" i="228" s="1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O100" i="228" s="1"/>
  <c r="BI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O161" i="228" s="1"/>
  <c r="BG161" i="228"/>
  <c r="BJ161" i="228"/>
  <c r="BP161" i="228"/>
  <c r="BR161" i="228"/>
  <c r="BT161" i="228"/>
  <c r="BU161" i="228" s="1"/>
  <c r="CH99" i="228" l="1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P186" i="228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O186" i="228" l="1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<sst xmlns="http://schemas.openxmlformats.org/spreadsheetml/2006/main" count="7071" uniqueCount="599">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</sst>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3" fontId="0" fillId="40" borderId="0" xfId="0" applyNumberFormat="1" applyFill="1" applyAlignment="1">
      <alignment wrapText="1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2" formatCode="0.00"/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176" formatCode="0.00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numFmt numFmtId="3" formatCode="#,##0"/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7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53">
      <pivotArea collapsedLevelsAreSubtotals="1" fieldPosition="0">
        <references count="1">
          <reference field="0" count="0"/>
        </references>
      </pivotArea>
    </format>
    <format dxfId="52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62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58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55">
      <pivotArea outline="0" collapsedLevelsAreSubtotals="1" fieldPosition="0"/>
    </format>
    <format dxfId="54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60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6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55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57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59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5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61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52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6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56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63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66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54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6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2" dataDxfId="130" headerRowBorderDxfId="131" tableBorderDxfId="129">
  <autoFilter ref="K2:R10" xr:uid="{6C1817B1-1698-4907-AF25-8537DF7B6BF4}"/>
  <tableColumns count="8">
    <tableColumn id="1" xr3:uid="{7D37B2F7-BF61-4C12-9C2A-BA53F2D6B700}" name="DIA_INC" dataDxfId="128"/>
    <tableColumn id="2" xr3:uid="{390A323B-2D4A-4C56-B048-1526337CC725}" name="TIPO" dataDxfId="127"/>
    <tableColumn id="3" xr3:uid="{B7E747E1-1776-4A93-B028-729C42BF4C81}" name="PARÁMETRO" dataDxfId="126"/>
    <tableColumn id="4" xr3:uid="{57FBD08E-5E21-4315-B8E2-6135E618B7CA}" name="VALOR_MUESTRA" dataDxfId="125"/>
    <tableColumn id="5" xr3:uid="{6FE54B49-20C8-4189-9804-EE45CBD4E708}" name="VALOR_REFERENCIA" dataDxfId="124"/>
    <tableColumn id="6" xr3:uid="{578D89CC-661B-43C8-BD7F-879A9DAB5DBE}" name="GRAVEDAD_EXP" dataDxfId="123"/>
    <tableColumn id="7" xr3:uid="{C6D25C6A-700F-4262-84AE-4F2C99F42127}" name="COSTE" dataDxfId="122"/>
    <tableColumn id="8" xr3:uid="{93E305CC-9EE0-4E41-9BE5-769C4604BFA9}" name="VENCIMIENTO" dataDxfId="1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19" totalsRowShown="0" headerRowDxfId="120" headerRowBorderDxfId="119" tableBorderDxfId="118">
  <autoFilter ref="B2:I319" xr:uid="{2A2B4AF7-B9F5-4BB9-9086-2746797A369C}"/>
  <tableColumns count="8">
    <tableColumn id="1" xr3:uid="{37265B52-F154-4954-A18D-CE68897D0CAB}" name="DIA" dataDxfId="117"/>
    <tableColumn id="2" xr3:uid="{A01F0858-5746-44AB-8D1D-8DD7152B7BE4}" name="TURNO " dataDxfId="116"/>
    <tableColumn id="3" xr3:uid="{5DA3EE50-16EC-431F-A063-F02072D1DFD3}" name="HORA" dataDxfId="115"/>
    <tableColumn id="4" xr3:uid="{F9CFEAA3-B808-46CC-B2A7-CCE3F2CD4F4A}" name="OPERARIO" dataDxfId="114"/>
    <tableColumn id="5" xr3:uid="{0C7E1739-67E2-4FA2-9F49-CCB77AEEB6F2}" name="SALIDA DAF DQO &lt;1000 (mg O2/l)" dataDxfId="113"/>
    <tableColumn id="6" xr3:uid="{DB249D34-3131-4984-B2C3-50A34E7D2CF9}" name="DAF pH PORTATIL (5,5 - 9,5) (upH)" dataDxfId="112"/>
    <tableColumn id="7" xr3:uid="{482020D5-DEDB-4CAF-8CEB-60681099E606}" name="SALIDA DAF Tª  40 (ºC)" dataDxfId="111"/>
    <tableColumn id="8" xr3:uid="{445F2A8F-A4F0-4184-9BD6-F89EE3C57AC9}" name="SALIDA DAF CE  FIJA &lt;5000 (µS/cm)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24" totalsRowShown="0" headerRowDxfId="183">
  <autoFilter ref="A2:CI224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82"/>
    <tableColumn id="66" xr3:uid="{27D33991-6CA4-416D-AD78-F36D90CA2345}" name="mes" dataDxfId="181"/>
    <tableColumn id="82" xr3:uid="{19863BC5-0505-4725-AE37-753F65DEBCC7}" name="Mes_Nom" dataDxfId="180">
      <calculatedColumnFormula>+UPPER(TEXT(Tabla_master_rend[[#This Row],[Fecha]],"MMM"))</calculatedColumnFormula>
    </tableColumn>
    <tableColumn id="83" xr3:uid="{EF84FE0F-CE92-491A-B397-1B43422EA2C7}" name="Día" dataDxfId="179">
      <calculatedColumnFormula>+UPPER(TEXT(Tabla_master_rend[[#This Row],[Fecha]],"ddd"))</calculatedColumnFormula>
    </tableColumn>
    <tableColumn id="19" xr3:uid="{A074CA50-9272-4212-9131-51615AABA026}" name="Lote" dataDxfId="178"/>
    <tableColumn id="87" xr3:uid="{7C34C081-8DEB-40E6-87F1-C19EEDEB11B0}" name="Tipo_Leche" dataDxfId="177"/>
    <tableColumn id="2" xr3:uid="{CBD132CE-A250-4F56-8D2B-5805B1963597}" name="Producto" dataDxfId="176"/>
    <tableColumn id="17" xr3:uid="{AC6F797F-9B60-4B37-988F-B6F6E934EF36}" name="Cubas_prod"/>
    <tableColumn id="3" xr3:uid="{61B8C530-2801-47F4-96A7-1E133CF350B8}" name="Litros_Leche_Total" dataDxfId="175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74" dataCellStyle="Porcentaje"/>
    <tableColumn id="9" xr3:uid="{20399E43-1C18-4E8F-B06D-BD94677BA909}" name="%MP_Leche" dataDxfId="173" dataCellStyle="Porcentaje"/>
    <tableColumn id="10" xr3:uid="{3A5247E8-D09F-4FBA-A744-C3A93BD39AD3}" name="EST_%" dataDxfId="172" dataCellStyle="Porcentaje">
      <calculatedColumnFormula>0.93*K3+0.74*L3+0.048</calculatedColumnFormula>
    </tableColumn>
    <tableColumn id="4" xr3:uid="{9945B317-0379-4C29-8F13-3B8B4E706FB0}" name="Desn_en_linea" dataDxfId="171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70" dataCellStyle="Porcentaje"/>
    <tableColumn id="55" xr3:uid="{7DC6162D-2617-47B8-818B-D769FC7A6A90}" name="MP_suero" dataDxfId="169" dataCellStyle="Porcentaje"/>
    <tableColumn id="32" xr3:uid="{EF87DA8D-007A-484F-9FA6-BE3BEE00F75F}" name="L_suero para con" dataDxfId="168" dataCellStyle="Porcentaje"/>
    <tableColumn id="45" xr3:uid="{0D30ABC9-98C9-4618-B0FC-06EF4F1536FA}" name="L_suero_con"/>
    <tableColumn id="20" xr3:uid="{E8520E36-F985-46EB-8868-1DC7FF085DA1}" name="Rartio_sueroC" dataDxfId="167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66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65" dataCellStyle="Porcentaje"/>
    <tableColumn id="49" xr3:uid="{BB0D527B-4BAE-41DB-98DA-9CA5B2212309}" name="MP_LPS" dataDxfId="164" dataCellStyle="Porcentaje"/>
    <tableColumn id="6" xr3:uid="{BA5D4A6B-B748-438A-88BF-8D8A4E7F56BA}" name="Kg_Queso_Blan" dataDxfId="163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62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61">
      <calculatedColumnFormula>VLOOKUP(G3,REND_TARGET[#All],8,FALSE)</calculatedColumnFormula>
    </tableColumn>
    <tableColumn id="11" xr3:uid="{121DDF84-9E62-4D15-9D1D-204DE877D966}" name="Kg_Solidos_leche" dataDxfId="160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59"/>
    <tableColumn id="27" xr3:uid="{9B8B5C83-743D-42C8-8B06-06150B95DA09}" name="%PT_QUESO" dataDxfId="158"/>
    <tableColumn id="28" xr3:uid="{DC5226E6-4882-4049-9FEA-19BE9407BE1C}" name="ES_QUESO" dataDxfId="157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56">
      <calculatedColumnFormula>R3*0.4</calculatedColumnFormula>
    </tableColumn>
    <tableColumn id="29" xr3:uid="{CE7389FD-18EA-46F9-BD13-50F0E81107A9}" name="%RECUP_MG" dataDxfId="155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154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53">
      <calculatedColumnFormula>AR3*$CO$3</calculatedColumnFormula>
    </tableColumn>
    <tableColumn id="23" xr3:uid="{CB1D60F2-C39D-49CF-9DDE-05BF9DEAEBB0}" name="Kg_Finos" dataDxfId="152"/>
    <tableColumn id="22" xr3:uid="{75EDD6A4-6E26-4798-95EB-3AFF1DE18AD7}" name="Kg_Llenadora" dataDxfId="151"/>
    <tableColumn id="21" xr3:uid="{C55B2769-01C0-4E69-A8F9-29D64B8AC13B}" name="Kg_Desmoldeo" dataDxfId="150"/>
    <tableColumn id="67" xr3:uid="{37166067-369F-4061-8E3B-8E7767FEF49E}" name="Merma_fab" dataDxfId="149">
      <calculatedColumnFormula>SUM(Tabla_master_rend[[#This Row],[Kg_Finos]:[Kg_Desmoldeo]])</calculatedColumnFormula>
    </tableColumn>
    <tableColumn id="62" xr3:uid="{605C93C3-7947-49D0-B475-5AFF6EA2403B}" name="% Merma_fab2" dataDxfId="148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47"/>
    <tableColumn id="61" xr3:uid="{8520B711-BA64-4D4C-96C6-190C596F642A}" name="% oreo" dataDxfId="146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45"/>
    <tableColumn id="40" xr3:uid="{C2AE8C55-B538-44E3-8FC7-CC1A8BFB95AE}" name="B_feas" dataDxfId="144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43"/>
    <tableColumn id="68" xr3:uid="{F6B42FE5-5198-477F-B3A8-F78DEAAF968F}" name="%Merma_env" dataDxfId="142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41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40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39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38"/>
    <tableColumn id="85" xr3:uid="{0E52101D-E332-46BC-BECF-8BD5B5B9C59E}" name="Diferencia_Env_vs_Sec_kg" dataDxfId="137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136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135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134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133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2" totalsRowShown="0" headerRowDxfId="109" dataDxfId="108">
  <autoFilter ref="A1:Q12" xr:uid="{76784A2C-6E82-4D2A-8B2A-1171BAD5E547}"/>
  <tableColumns count="17">
    <tableColumn id="1" xr3:uid="{3527711D-6879-46DF-B73E-2E308DFECA9F}" name="Fecha" dataDxfId="107"/>
    <tableColumn id="2" xr3:uid="{D0F1DCF7-1931-4077-BEEA-700DFA2A162D}" name="Mes" dataDxfId="106"/>
    <tableColumn id="3" xr3:uid="{108D99E2-9D1E-4F30-91F1-8B8C8950ECDC}" name="Mes_Nom" dataDxfId="105">
      <calculatedColumnFormula>+UPPER(TEXT(A2,"MMM"))</calculatedColumnFormula>
    </tableColumn>
    <tableColumn id="4" xr3:uid="{CF922A45-EDF8-46DD-825F-2208608F0156}" name="Dia" dataDxfId="104">
      <calculatedColumnFormula>+UPPER(TEXT(A2,"ddd"))</calculatedColumnFormula>
    </tableColumn>
    <tableColumn id="5" xr3:uid="{01C67F41-31C3-4C3F-874C-111CE3C861BD}" name="Lote" dataDxfId="103"/>
    <tableColumn id="16" xr3:uid="{39FC699D-E58F-459A-9CCF-84BE8AD0E01E}" name="Receta" dataDxfId="102"/>
    <tableColumn id="17" xr3:uid="{CC8520BB-77D4-4009-9D70-96EEDE5F864F}" name="%MG" dataDxfId="101"/>
    <tableColumn id="15" xr3:uid="{DC6E26F8-C182-44B0-A014-15391989780E}" name="%MP" dataDxfId="100"/>
    <tableColumn id="18" xr3:uid="{DAD5C6CB-6216-4463-B0B1-F2ABABF8907D}" name="%HUMEDAD" dataDxfId="99"/>
    <tableColumn id="6" xr3:uid="{12FD6B32-3555-4D71-A8F7-91E3734CA3DC}" name="KG_RQ" dataDxfId="98"/>
    <tableColumn id="7" xr3:uid="{CEC0D11F-4FF9-4431-83FE-D03C3709CBE9}" name="Nata_Propia" dataDxfId="97"/>
    <tableColumn id="8" xr3:uid="{781FA17F-201B-445F-974E-2BB03346D3AD}" name="Nata_Ext" dataDxfId="96"/>
    <tableColumn id="9" xr3:uid="{145EF98B-3505-4F18-911E-2CF8FF797DB2}" name="Litr_Suero_conc" dataDxfId="95"/>
    <tableColumn id="10" xr3:uid="{9D94D467-5144-4CB2-A7FA-0C158F2AFF16}" name="Cant_Floc" dataDxfId="94"/>
    <tableColumn id="11" xr3:uid="{57306791-C8D6-4167-8CF2-07F1A41086D0}" name="Litr/Flc" dataDxfId="93"/>
    <tableColumn id="14" xr3:uid="{892C295B-7761-4987-AB25-905EACB2D176}" name="Kg_mezcla" dataDxfId="92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91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90"/>
    <tableColumn id="2" xr3:uid="{72D57475-DC01-479C-B6B9-CDB614DD2CB9}" name="Año ">
      <calculatedColumnFormula>+YEAR(A2)</calculatedColumnFormula>
    </tableColumn>
    <tableColumn id="3" xr3:uid="{97191955-B319-491D-ABED-C802E29EFECB}" name="MesN" dataDxfId="89">
      <calculatedColumnFormula>+MONTH(A2)</calculatedColumnFormula>
    </tableColumn>
    <tableColumn id="4" xr3:uid="{794121DA-F9CB-49AE-A793-4962BEC7F330}" name="Mes" dataDxfId="88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87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86" dataDxfId="85">
  <autoFilter ref="A370:D384" xr:uid="{B7352F90-E195-42A0-8589-3CA95029B0F2}"/>
  <tableColumns count="4">
    <tableColumn id="1" xr3:uid="{3B5D864C-FEEE-4EC2-B63E-B08E211732B1}" name="Producto" dataDxfId="84"/>
    <tableColumn id="2" xr3:uid="{690D89BB-8830-4677-A85A-3BAF9CA4F678}" name="Producto_id" dataDxfId="83">
      <calculatedColumnFormula>UPPER(SUBSTITUTE(TRIM(tbl_DimProducto[[#This Row],[Producto]])," ","_"))</calculatedColumnFormula>
    </tableColumn>
    <tableColumn id="3" xr3:uid="{F3CDAE51-2C7A-4FCA-970A-79849E5AAFED}" name="Categoría" dataDxfId="82"/>
    <tableColumn id="4" xr3:uid="{E5E4E58F-3CF4-4EA1-B197-4122474E09AA}" name="PesoBarra_kg" dataDxfId="81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80" dataDxfId="78" headerRowBorderDxfId="79" tableBorderDxfId="77" totalsRowBorderDxfId="76" dataCellStyle="Porcentaje">
  <autoFilter ref="A3:H67" xr:uid="{99C97D5B-B151-45CA-B663-4BC35053A348}"/>
  <tableColumns count="8">
    <tableColumn id="1" xr3:uid="{38193AF3-662D-4E27-B85D-5E6F328DC2B6}" name="Producto" dataDxfId="75"/>
    <tableColumn id="8" xr3:uid="{DA7D86D3-C289-4FA1-ADED-3368E709C3F6}" name="Año" dataDxfId="74"/>
    <tableColumn id="2" xr3:uid="{676466F4-6047-4E93-851C-F4E674A5E291}" name="Rendimiento Blanco" dataDxfId="73"/>
    <tableColumn id="7" xr3:uid="{9C1BDF3D-1053-444B-A51B-4F78D81C24D7}" name="Coste Ing_emb" dataDxfId="72"/>
    <tableColumn id="3" xr3:uid="{62AF7FD4-5BED-4F42-8818-B23245E63223}" name="Merma Fabr" dataDxfId="71" dataCellStyle="Porcentaje"/>
    <tableColumn id="4" xr3:uid="{2520DCC8-3F84-4F64-AC05-868218860E2E}" name="Merma Oreo" dataDxfId="70" dataCellStyle="Porcentaje"/>
    <tableColumn id="5" xr3:uid="{15A09E49-839D-4BFF-8076-49D56EFB317B}" name="Merma E/E" dataDxfId="69" dataCellStyle="Porcentaje"/>
    <tableColumn id="6" xr3:uid="{044598CE-4DC6-45EF-AEA8-48E192328ECF}" name="Rend_Ntarget" dataDxfId="68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1">
  <autoFilter ref="A86:D1556" xr:uid="{C745124A-C07C-49C6-AC2F-DD0252A907E7}">
    <filterColumn colId="0">
      <filters>
        <filter val="2026-S17"/>
        <filter val="2026-S18"/>
        <filter val="2026-S19"/>
        <filter val="2026-S20"/>
        <filter val="2026-S21"/>
        <filter val="2026-S22"/>
        <filter val="2026-S23"/>
        <filter val="2026-S24"/>
      </filters>
    </filterColumn>
  </autoFilter>
  <tableColumns count="4">
    <tableColumn id="1" xr3:uid="{3A999141-51B0-4082-9FD1-54F674B1D9AB}" name="Fecha"/>
    <tableColumn id="2" xr3:uid="{381A9437-E17D-46C2-A836-A8A83D0529F4}" name="Producto" dataDxfId="50"/>
    <tableColumn id="4" xr3:uid="{49CCB87B-0F8E-4E95-9ED3-5E20C7C73FAF}" name="Ventas (kg)"/>
    <tableColumn id="3" xr3:uid="{396D59B9-AF39-4131-84BF-543D8F8E5AD8}" name="PV_eur_kg" dataDxfId="49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48"/>
    <tableColumn id="6" xr3:uid="{78769045-338D-40BD-A48F-E58683E4F0F7}" name="AñoMes" dataDxfId="47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46">
  <autoFilter ref="A2:H74" xr:uid="{D6E72AA5-C53B-4077-9745-281B4E01AD48}"/>
  <tableColumns count="8">
    <tableColumn id="1" xr3:uid="{529E7FEF-2C0A-4526-929E-E21DA926CD3D}" name="Año" dataDxfId="45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4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3" dataDxfId="41" headerRowBorderDxfId="42" tableBorderDxfId="40">
  <autoFilter ref="R86:U191" xr:uid="{6007E25D-F9A8-46BE-BD36-67B8280836C5}"/>
  <tableColumns count="4">
    <tableColumn id="1" xr3:uid="{2C01AB5D-E928-458A-8AD9-379CADCFF31F}" name="Fecha" dataDxfId="39"/>
    <tableColumn id="2" xr3:uid="{C6FDD165-3EDA-456D-A9E0-A753BA09652F}" name="Kilos Reclamados" dataDxfId="38"/>
    <tableColumn id="3" xr3:uid="{36A0BDD9-4CB0-4707-BD52-937049BBE5D6}" name="Producto" dataDxfId="37"/>
    <tableColumn id="4" xr3:uid="{DD8DCB65-9D89-4A3D-B1E7-47B91ADCC843}" name="Estado" dataDxfId="36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5" dataDxfId="33" headerRowBorderDxfId="34" tableBorderDxfId="32" totalsRowBorderDxfId="31">
  <autoFilter ref="Y86:AB110" xr:uid="{059DF97A-9F72-4D74-A1BB-41624E2DB6B8}"/>
  <tableColumns count="4">
    <tableColumn id="1" xr3:uid="{AE4EA406-D6C3-405A-A469-CDA493CBBA98}" name="Año" dataDxfId="30"/>
    <tableColumn id="2" xr3:uid="{16FC7778-3F1B-4498-8A4E-B5BA6C6EC7FF}" name="AñoMes" dataDxfId="29"/>
    <tableColumn id="3" xr3:uid="{421F6815-1502-464E-9F8B-146998F98E68}" name="Mes" dataDxfId="28"/>
    <tableColumn id="4" xr3:uid="{F809E1A2-48B8-4BAA-A14B-DFA87E8D9016}" name="OTIFF" dataDxfId="27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26" dataDxfId="24" headerRowBorderDxfId="25" tableBorderDxfId="23" totalsRowBorderDxfId="22">
  <autoFilter ref="AF86:AP110" xr:uid="{A95079B7-15E4-4468-B023-3DD2DBA86D25}"/>
  <tableColumns count="11">
    <tableColumn id="1" xr3:uid="{7E3125DD-FFC2-4C5A-B992-4F72CB1029B3}" name="Año" dataDxfId="21"/>
    <tableColumn id="2" xr3:uid="{C2AD3368-87D4-4F95-BDD1-925C4F36AF7E}" name="AñoMes" dataDxfId="20"/>
    <tableColumn id="3" xr3:uid="{E29DB234-5865-4BED-8B27-7749B75BD4C2}" name="Mes" dataDxfId="19"/>
    <tableColumn id="4" xr3:uid="{C1146B32-E62B-4714-962A-0030CC23CAA7}" name="Venta_nata_suero_euros" dataDxfId="18"/>
    <tableColumn id="5" xr3:uid="{667B269E-627F-4CA1-B39F-0597D7EDAD34}" name="Venta_nata_leche_euros" dataDxfId="17"/>
    <tableColumn id="6" xr3:uid="{01DF19A5-3932-4D3C-8DF7-B75DE6261808}" name="Venta_suero_euros" dataDxfId="16"/>
    <tableColumn id="7" xr3:uid="{FB37CCAF-875D-4FCB-86D8-0E4DEF23535A}" name="Venta_permeado_euros" dataDxfId="15"/>
    <tableColumn id="9" xr3:uid="{29EE9445-84C1-421D-80AA-E14DB5581447}" name="Venta_nata_suero_Kg" dataDxfId="14"/>
    <tableColumn id="10" xr3:uid="{12A2BE7C-B024-410C-A449-5D8438709479}" name="Venta_nata_leche_kg" dataDxfId="13"/>
    <tableColumn id="11" xr3:uid="{A06787A4-3880-499C-9683-F0F3A8D3E6D3}" name="Venta_suero_conc_kg" dataDxfId="12"/>
    <tableColumn id="12" xr3:uid="{E2AC6AEF-F2FD-4B31-B657-98EC24FC90E7}" name="Venta_permeado_kg" dataDxfId="11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0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9" dataDxfId="7" headerRowBorderDxfId="8" tableBorderDxfId="6" totalsRowBorderDxfId="5">
  <autoFilter ref="AZ86:BD110" xr:uid="{2FC563AC-2BF1-4E30-8F9B-44DA4F8062F9}"/>
  <tableColumns count="5">
    <tableColumn id="1" xr3:uid="{B2AC5ADC-BC71-40C6-9699-35AF32035329}" name="Año" dataDxfId="4"/>
    <tableColumn id="2" xr3:uid="{2F2E273A-55CA-42C3-8213-2659DAC1B3D6}" name="AñoMes" dataDxfId="3"/>
    <tableColumn id="3" xr3:uid="{7B183F16-9A30-4418-8178-E4EA21B4DC30}" name="Mes" dataDxfId="2"/>
    <tableColumn id="4" xr3:uid="{3E9DD11D-C59D-4F4C-B008-F8A74CAE3185}" name="Venta_Mermas" dataDxfId="1"/>
    <tableColumn id="5" xr3:uid="{D68DD594-3C55-425B-9AA4-33EED3F1B6B3}" name="PM_Mermas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19"/>
  <sheetViews>
    <sheetView topLeftCell="A291" zoomScaleNormal="100" workbookViewId="0">
      <selection activeCell="D313" sqref="D313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3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25"/>
  <sheetViews>
    <sheetView zoomScaleNormal="100" workbookViewId="0">
      <pane xSplit="7" ySplit="2" topLeftCell="BR213" activePane="bottomRight" state="frozen"/>
      <selection pane="topRight" activeCell="G1" sqref="G1"/>
      <selection pane="bottomLeft" activeCell="A3" sqref="A3"/>
      <selection pane="bottomRight" activeCell="BV3" sqref="BV3:BV224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SUBTOTAL(9,I2:I300)</f>
        <v>44603173.153846152</v>
      </c>
      <c r="J1" s="41">
        <f>SUBTOTAL(9,J2:J300)</f>
        <v>44010659.153846152</v>
      </c>
      <c r="K1" s="44"/>
      <c r="L1" s="35"/>
      <c r="M1" s="3"/>
      <c r="N1" s="3"/>
      <c r="O1" s="41">
        <f>SUBTOTAL(9,O2:O300)</f>
        <v>554214</v>
      </c>
      <c r="P1" s="41"/>
      <c r="Q1" s="41"/>
      <c r="R1" s="45">
        <f>SUBTOTAL(9,R2:R300)/J1</f>
        <v>2.2682868632126776E-2</v>
      </c>
      <c r="S1" s="41">
        <f>SUBTOTAL(9,S2:S300)</f>
        <v>13047.06</v>
      </c>
      <c r="T1" s="35">
        <f>SUBTOTAL(9,T2:T300)/I1</f>
        <v>0.88739605842565339</v>
      </c>
      <c r="U1" s="36">
        <f>+T1</f>
        <v>0.88739605842565339</v>
      </c>
      <c r="V1" s="41">
        <f>SUMPRODUCT(Tabla_master_rend[MG_suero],Tabla_master_rend[L_suero Total])</f>
        <v>58529.303205000011</v>
      </c>
      <c r="W1" s="41">
        <f>SUMPRODUCT(Tabla_master_rend[MP_suero],Tabla_master_rend[L_suero Total])</f>
        <v>348209.13422999985</v>
      </c>
      <c r="X1" s="41">
        <f>SUBTOTAL(9,X2:X300)</f>
        <v>31562345.250011571</v>
      </c>
      <c r="Y1" s="41">
        <f>SUBTOTAL(9,Y2:Y300)</f>
        <v>10682360</v>
      </c>
      <c r="Z1" s="45">
        <f>+X1/Y1</f>
        <v>2.9546228782789168</v>
      </c>
      <c r="AA1" s="41">
        <f>SUBTOTAL(9,AA2:AA300)</f>
        <v>8018334.7999884328</v>
      </c>
      <c r="AB1" s="3"/>
      <c r="AC1" s="34"/>
      <c r="AD1" s="41">
        <f>SUBTOTAL(9,AD2:AD300)</f>
        <v>529512</v>
      </c>
      <c r="AE1" s="41">
        <f>SUBTOTAL(9,AE2:AE300)</f>
        <v>0</v>
      </c>
      <c r="AF1" s="41"/>
      <c r="AG1" s="41"/>
      <c r="AH1" s="35">
        <f>+G1/15224</f>
        <v>8.4005517603783497E-2</v>
      </c>
      <c r="AI1" s="41">
        <f>SUBTOTAL(9,AI2:AI300)</f>
        <v>5027038.46</v>
      </c>
      <c r="AJ1" s="4">
        <f>+I1/AI1</f>
        <v>8.8726540504418878</v>
      </c>
      <c r="AK1" s="4">
        <f>+I1/(AI1-BR1)</f>
        <v>9.1743851911070085</v>
      </c>
      <c r="AL1" s="34"/>
      <c r="AM1" s="41">
        <f>SUBTOTAL(9,AM2:AM300)</f>
        <v>3302716.4570946917</v>
      </c>
      <c r="AN1" s="3"/>
      <c r="AO1" s="3"/>
      <c r="AP1" s="3"/>
      <c r="AQ1" s="4"/>
      <c r="AR1" s="41">
        <f>SUBTOTAL(9,AR2:AR300)</f>
        <v>399315.20000000007</v>
      </c>
      <c r="AS1" s="36"/>
      <c r="AT1" s="3"/>
      <c r="AU1" s="41">
        <f>SUBTOTAL(9,AU2:AU300)</f>
        <v>2994864</v>
      </c>
      <c r="AV1" s="41">
        <f>SUBTOTAL(9,AV2:AV300)</f>
        <v>8860.51</v>
      </c>
      <c r="AW1" s="41">
        <f>SUBTOTAL(9,AW2:AW300)</f>
        <v>20601.399999999998</v>
      </c>
      <c r="AX1" s="41">
        <f>SUBTOTAL(9,AX2:AX300)</f>
        <v>8395.299999999992</v>
      </c>
      <c r="AY1" s="41">
        <f>SUBTOTAL(9,AY2:AY300)</f>
        <v>37857.21</v>
      </c>
      <c r="AZ1" s="67">
        <f>+(AV1+AW1+AX1)/(AI1)</f>
        <v>7.5307181954601538E-3</v>
      </c>
      <c r="BA1" s="42">
        <f>SUBTOTAL(9,BA2:BA300)</f>
        <v>56810</v>
      </c>
      <c r="BB1" s="67">
        <f>+BA1/(BA1+BK1)</f>
        <v>1.1386637837621151E-2</v>
      </c>
      <c r="BC1" s="41">
        <f t="shared" ref="BC1:BN1" si="0">SUBTOTAL(9,BC2:BC300)</f>
        <v>694915</v>
      </c>
      <c r="BD1" s="41">
        <f t="shared" si="0"/>
        <v>675284</v>
      </c>
      <c r="BE1" s="41">
        <f t="shared" si="0"/>
        <v>4873625</v>
      </c>
      <c r="BF1" s="41">
        <f t="shared" si="0"/>
        <v>38591</v>
      </c>
      <c r="BG1" s="41">
        <f t="shared" si="0"/>
        <v>43455.100000000013</v>
      </c>
      <c r="BH1" s="41">
        <f t="shared" si="0"/>
        <v>5994.5999999999985</v>
      </c>
      <c r="BI1" s="41">
        <f t="shared" si="0"/>
        <v>50883.199999999968</v>
      </c>
      <c r="BJ1" s="41">
        <f t="shared" si="0"/>
        <v>19072</v>
      </c>
      <c r="BK1" s="41">
        <f t="shared" si="0"/>
        <v>4932371.2500000009</v>
      </c>
      <c r="BL1" s="41">
        <f t="shared" si="0"/>
        <v>249.42999999999992</v>
      </c>
      <c r="BM1" s="41">
        <f t="shared" si="0"/>
        <v>66013.670999999973</v>
      </c>
      <c r="BN1" s="41">
        <f t="shared" si="0"/>
        <v>4401.0999999999995</v>
      </c>
      <c r="BO1" s="67">
        <f>+BM1/BK1</f>
        <v>1.3383759586223353E-2</v>
      </c>
      <c r="BP1" s="67">
        <f>+BO1*(1-BZ1)</f>
        <v>8.7577322105909395E-3</v>
      </c>
      <c r="BQ1" s="67">
        <f>+BR1/AI1</f>
        <v>3.2888431691051753E-2</v>
      </c>
      <c r="BR1" s="41">
        <f>SUBTOTAL(9,BR2:BR300)</f>
        <v>165331.41099999999</v>
      </c>
      <c r="BS1" s="41">
        <f>SUBTOTAL(9,BS2:BS300)</f>
        <v>2349491.0700000003</v>
      </c>
      <c r="BT1" s="41">
        <f>SUBTOTAL(9,BT2:BT568)</f>
        <v>-18896.179999999968</v>
      </c>
      <c r="BU1" s="60">
        <f>+BT1/BK1</f>
        <v>-3.831053876976508E-3</v>
      </c>
      <c r="BV1" s="3"/>
      <c r="BW1" s="2" t="s">
        <v>49</v>
      </c>
      <c r="BX1" s="41">
        <f>SUBTOTAL(9,BX2:BX300)</f>
        <v>252663.10999999993</v>
      </c>
      <c r="BY1" s="41">
        <f>SUBTOTAL(9,BY2:BY300)</f>
        <v>87331.699000000051</v>
      </c>
      <c r="BZ1" s="46">
        <f>+BY1/BX1</f>
        <v>0.3456448351324421</v>
      </c>
      <c r="CA1" s="47">
        <v>6.4999999999999997E-3</v>
      </c>
      <c r="CB1" s="47">
        <v>0.01</v>
      </c>
      <c r="CC1" s="47">
        <v>1.0500000000000001E-2</v>
      </c>
      <c r="CD1" s="41">
        <f>SUBTOTAL(9,CD2:CD300)</f>
        <v>102526.44939169995</v>
      </c>
      <c r="CE1" s="46">
        <f>+CD1/AI1</f>
        <v>2.039499999999999E-2</v>
      </c>
      <c r="CF1" s="46">
        <f>+BR1/AI1</f>
        <v>3.2888431691051753E-2</v>
      </c>
      <c r="CG1" s="41">
        <f>SUBTOTAL(9,CG2:CG300)</f>
        <v>-62804.961608299971</v>
      </c>
      <c r="CH1" s="78"/>
      <c r="CI1" s="41">
        <f>SUBTOTAL(9,CI2:CI300)</f>
        <v>-81646.450090790066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30297.228201530852</v>
      </c>
      <c r="BW210" s="65">
        <f>+(Tabla_master_rend[[#This Row],[Coste_Leche_€]]-Tabla_master_rend[[#This Row],[Kg_MG_Nata]]*$CO$3)/Tabla_master_rend[[#This Row],[Kg_Queso_Blan]]</f>
        <v>2.4143681624366917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66370.037879098076</v>
      </c>
      <c r="BW211" s="65">
        <f>+(Tabla_master_rend[[#This Row],[Coste_Leche_€]]-Tabla_master_rend[[#This Row],[Kg_MG_Nata]]*$CO$3)/Tabla_master_rend[[#This Row],[Kg_Queso_Blan]]</f>
        <v>2.5233053567483252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87056.55443387384</v>
      </c>
      <c r="BW212" s="65">
        <f>+(Tabla_master_rend[[#This Row],[Coste_Leche_€]]-Tabla_master_rend[[#This Row],[Kg_MG_Nata]]*$CO$3)/Tabla_master_rend[[#This Row],[Kg_Queso_Blan]]</f>
        <v>2.7705748794872758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99493.526653513312</v>
      </c>
      <c r="BW213" s="65">
        <f>+(Tabla_master_rend[[#This Row],[Coste_Leche_€]]-Tabla_master_rend[[#This Row],[Kg_MG_Nata]]*$CO$3)/Tabla_master_rend[[#This Row],[Kg_Queso_Blan]]</f>
        <v>2.2832174694780463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106870.76834269763</v>
      </c>
      <c r="BW214" s="65">
        <f>+(Tabla_master_rend[[#This Row],[Coste_Leche_€]]-Tabla_master_rend[[#This Row],[Kg_MG_Nata]]*$CO$3)/Tabla_master_rend[[#This Row],[Kg_Queso_Blan]]</f>
        <v>2.3582351979807497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74645.845089596362</v>
      </c>
      <c r="BW215" s="65">
        <f>+(Tabla_master_rend[[#This Row],[Coste_Leche_€]]-Tabla_master_rend[[#This Row],[Kg_MG_Nata]]*$CO$3)/Tabla_master_rend[[#This Row],[Kg_Queso_Blan]]</f>
        <v>2.7351347721080197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76148.081560302453</v>
      </c>
      <c r="BW217" s="65">
        <f>+(Tabla_master_rend[[#This Row],[Coste_Leche_€]]-Tabla_master_rend[[#This Row],[Kg_MG_Nata]]*$CO$3)/Tabla_master_rend[[#This Row],[Kg_Queso_Blan]]</f>
        <v>2.2703522671276888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99081.949878197469</v>
      </c>
      <c r="BW218" s="65">
        <f>+(Tabla_master_rend[[#This Row],[Coste_Leche_€]]-Tabla_master_rend[[#This Row],[Kg_MG_Nata]]*$CO$3)/Tabla_master_rend[[#This Row],[Kg_Queso_Blan]]</f>
        <v>2.2485547786270819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75124.954972985899</v>
      </c>
      <c r="BW219" s="65">
        <f>+(Tabla_master_rend[[#This Row],[Coste_Leche_€]]-Tabla_master_rend[[#This Row],[Kg_MG_Nata]]*$CO$3)/Tabla_master_rend[[#This Row],[Kg_Queso_Blan]]</f>
        <v>2.701454166685604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58261.187519115338</v>
      </c>
      <c r="BW220" s="65">
        <f>+(Tabla_master_rend[[#This Row],[Coste_Leche_€]]-Tabla_master_rend[[#This Row],[Kg_MG_Nata]]*$CO$3)/Tabla_master_rend[[#This Row],[Kg_Queso_Blan]]</f>
        <v>2.6772427118855813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9"/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23148.84871192963</v>
      </c>
      <c r="BW221" s="65">
        <f>+(Tabla_master_rend[[#This Row],[Coste_Leche_€]]-Tabla_master_rend[[#This Row],[Kg_MG_Nata]]*$CO$3)/Tabla_master_rend[[#This Row],[Kg_Queso_Blan]]</f>
        <v>2.7670200894223296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9"/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89414.585457447218</v>
      </c>
      <c r="BW222" s="65">
        <f>+(Tabla_master_rend[[#This Row],[Coste_Leche_€]]-Tabla_master_rend[[#This Row],[Kg_MG_Nata]]*$CO$3)/Tabla_master_rend[[#This Row],[Kg_Queso_Blan]]</f>
        <v>2.378104303178878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89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75908.339026640824</v>
      </c>
      <c r="BW223" s="65">
        <f>+(Tabla_master_rend[[#This Row],[Coste_Leche_€]]-Tabla_master_rend[[#This Row],[Kg_MG_Nata]]*$CO$3)/Tabla_master_rend[[#This Row],[Kg_Queso_Blan]]</f>
        <v>2.7259182809569333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89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93348.76418667403</v>
      </c>
      <c r="BW224" s="65">
        <f>+(Tabla_master_rend[[#This Row],[Coste_Leche_€]]-Tabla_master_rend[[#This Row],[Kg_MG_Nata]]*$CO$3)/Tabla_master_rend[[#This Row],[Kg_Queso_Blan]]</f>
        <v>2.2715627502284486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7:37" x14ac:dyDescent="0.35">
      <c r="G225" s="84" t="s">
        <v>563</v>
      </c>
      <c r="AJ225">
        <v>7.1</v>
      </c>
      <c r="AK225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Q12" sqref="Q12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Leche_EBITDA_Ventas'!$J$99:$J$110,G52)/SUMIFS(Base_Rendimientos!$BK$3:$BK$224,Base_Rendimientos!$B$3:$B$224,G52),0))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Leche_EBITDA_Ventas'!$J$99:$J$110,G53)/SUMIFS(Base_Rendimientos!$BK$3:$BK$224,Base_Rendimientos!$B$3:$B$224,G53),0))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Leche_EBITDA_Ventas'!$J$99:$J$110,G54)/SUMIFS(Base_Rendimientos!$BK$3:$BK$224,Base_Rendimientos!$B$3:$B$224,G54),0))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Leche_EBITDA_Ventas'!$J$99:$J$110,G55)/SUMIFS(Base_Rendimientos!$BK$3:$BK$224,Base_Rendimientos!$B$3:$B$224,G55),0))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Leche_EBITDA_Ventas'!$J$99:$J$110,G56)/SUMIFS(Base_Rendimientos!$BK$3:$BK$224,Base_Rendimientos!$B$3:$B$224,G56),0))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Leche_EBITDA_Ventas'!$J$99:$J$110,G57)/SUMIFS(Base_Rendimientos!$BK$3:$BK$224,Base_Rendimientos!$B$3:$B$224,G57),0))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Leche_EBITDA_Ventas'!$J$99:$J$110,G58)/SUMIFS(Base_Rendimientos!$BK$3:$BK$224,Base_Rendimientos!$B$3:$B$224,G58),0))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Leche_EBITDA_Ventas'!$J$99:$J$110,G59)/SUMIFS(Base_Rendimientos!$BK$3:$BK$224,Base_Rendimientos!$B$3:$B$224,G59),0))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Leche_EBITDA_Ventas'!$J$99:$J$110,G60)/SUMIFS(Base_Rendimientos!$BK$3:$BK$224,Base_Rendimientos!$B$3:$B$224,G60),0))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Leche_EBITDA_Ventas'!$J$99:$J$110,G61)/SUMIFS(Base_Rendimientos!$BK$3:$BK$224,Base_Rendimientos!$B$3:$B$224,G61),0))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Leche_EBITDA_Ventas'!$J$99:$J$110,G62)/SUMIFS(Base_Rendimientos!$BK$3:$BK$224,Base_Rendimientos!$B$3:$B$224,G62),0))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Leche_EBITDA_Ventas'!$J$99:$J$110,G63)/SUMIFS(Base_Rendimientos!$BK$3:$BK$224,Base_Rendimientos!$B$3:$B$224,G63),0))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A1080" zoomScaleNormal="100" workbookViewId="0">
      <selection activeCell="D1083" sqref="D1083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>
        <f>0.334339319218255*1000</f>
        <v>334.33931921825501</v>
      </c>
      <c r="F43" s="7">
        <f>0.0382973275340051*1000</f>
        <v>38.297327534005106</v>
      </c>
      <c r="G43" s="7">
        <f>(7696.62/3021497)*1000</f>
        <v>2.5472869905215858</v>
      </c>
      <c r="H43" s="58">
        <f t="shared" si="1"/>
        <v>0.37518393374278169</v>
      </c>
      <c r="I43" s="190" t="s">
        <v>598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hidden="1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hidden="1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hidden="1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hidden="1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hidden="1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hidden="1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hidden="1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hidden="1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hidden="1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hidden="1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hidden="1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hidden="1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hidden="1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hidden="1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hidden="1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hidden="1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hidden="1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-364918.25</v>
      </c>
      <c r="K103" s="126">
        <v>-219831.35000000015</v>
      </c>
      <c r="L103" s="126">
        <v>-219088.60394293017</v>
      </c>
      <c r="M103" s="190" t="s">
        <v>598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99</v>
      </c>
      <c r="AC103" s="190" t="s">
        <v>598</v>
      </c>
      <c r="AF103" s="131">
        <v>2026</v>
      </c>
      <c r="AG103" s="132" t="s">
        <v>309</v>
      </c>
      <c r="AH103" s="132" t="s">
        <v>233</v>
      </c>
      <c r="AI103" s="183">
        <v>3604.4</v>
      </c>
      <c r="AJ103" s="183">
        <f>121939.03+20000</f>
        <v>141939.03</v>
      </c>
      <c r="AK103" s="183">
        <f>12789.35+20000</f>
        <v>32789.35</v>
      </c>
      <c r="AL103" s="183">
        <f>571.51+3721.18</f>
        <v>4292.6899999999996</v>
      </c>
      <c r="AM103" s="183">
        <v>901.1</v>
      </c>
      <c r="AN103" s="183">
        <f>27097.56+5200</f>
        <v>32297.56</v>
      </c>
      <c r="AO103" s="183">
        <f>44101.2+80000</f>
        <v>124101.2</v>
      </c>
      <c r="AP103" s="183">
        <f>6383.46+41346.42</f>
        <v>47729.88</v>
      </c>
      <c r="AQ103" s="190" t="s">
        <v>598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hidden="1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hidden="1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hidden="1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hidden="1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hidden="1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hidden="1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hidden="1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hidden="1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hidden="1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hidden="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hidden="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hidden="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hidden="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hidden="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hidden="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hidden="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hidden="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hidden="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hidden="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hidden="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hidden="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hidden="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hidden="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hidden="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hidden="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hidden="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hidden="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hidden="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hidden="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hidden="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hidden="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hidden="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hidden="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hidden="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hidden="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hidden="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hidden="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hidden="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hidden="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hidden="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hidden="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hidden="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hidden="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hidden="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hidden="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hidden="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hidden="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hidden="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hidden="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hidden="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hidden="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hidden="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hidden="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hidden="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hidden="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hidden="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hidden="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hidden="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hidden="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1" hidden="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1" hidden="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1" hidden="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hidden="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hidden="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hidden="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hidden="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hidden="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hidden="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hidden="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hidden="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hidden="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hidden="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hidden="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hidden="1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hidden="1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hidden="1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hidden="1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hidden="1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hidden="1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hidden="1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hidden="1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hidden="1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hidden="1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hidden="1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hidden="1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hidden="1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hidden="1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hidden="1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hidden="1" x14ac:dyDescent="0.3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hidden="1" x14ac:dyDescent="0.35">
      <c r="A193" t="s">
        <v>392</v>
      </c>
      <c r="B193" t="s">
        <v>199</v>
      </c>
      <c r="D193" s="37"/>
      <c r="E193" t="s">
        <v>592</v>
      </c>
    </row>
    <row r="194" spans="1:5" hidden="1" x14ac:dyDescent="0.35">
      <c r="A194" t="s">
        <v>392</v>
      </c>
      <c r="B194" t="s">
        <v>194</v>
      </c>
      <c r="D194" s="37"/>
      <c r="E194" t="s">
        <v>592</v>
      </c>
    </row>
    <row r="195" spans="1:5" hidden="1" x14ac:dyDescent="0.35">
      <c r="A195" t="s">
        <v>392</v>
      </c>
      <c r="B195" t="s">
        <v>144</v>
      </c>
      <c r="D195" s="37"/>
      <c r="E195" t="s">
        <v>592</v>
      </c>
    </row>
    <row r="196" spans="1:5" hidden="1" x14ac:dyDescent="0.35">
      <c r="A196" t="s">
        <v>392</v>
      </c>
      <c r="B196" t="s">
        <v>145</v>
      </c>
      <c r="D196" s="37"/>
      <c r="E196" t="s">
        <v>592</v>
      </c>
    </row>
    <row r="197" spans="1:5" hidden="1" x14ac:dyDescent="0.35">
      <c r="A197" t="s">
        <v>392</v>
      </c>
      <c r="B197" t="s">
        <v>146</v>
      </c>
      <c r="D197" s="37"/>
      <c r="E197" t="s">
        <v>592</v>
      </c>
    </row>
    <row r="198" spans="1:5" hidden="1" x14ac:dyDescent="0.35">
      <c r="A198" t="s">
        <v>392</v>
      </c>
      <c r="B198" t="s">
        <v>147</v>
      </c>
      <c r="D198" s="37"/>
      <c r="E198" t="s">
        <v>592</v>
      </c>
    </row>
    <row r="199" spans="1:5" hidden="1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hidden="1" x14ac:dyDescent="0.35">
      <c r="A200" t="s">
        <v>393</v>
      </c>
      <c r="B200" t="s">
        <v>445</v>
      </c>
      <c r="D200" s="37"/>
      <c r="E200" t="s">
        <v>592</v>
      </c>
    </row>
    <row r="201" spans="1:5" hidden="1" x14ac:dyDescent="0.35">
      <c r="A201" t="s">
        <v>393</v>
      </c>
      <c r="B201" t="s">
        <v>189</v>
      </c>
      <c r="D201" s="37"/>
      <c r="E201" t="s">
        <v>592</v>
      </c>
    </row>
    <row r="202" spans="1:5" hidden="1" x14ac:dyDescent="0.35">
      <c r="A202" t="s">
        <v>393</v>
      </c>
      <c r="B202" t="s">
        <v>190</v>
      </c>
      <c r="D202" s="37"/>
      <c r="E202" t="s">
        <v>592</v>
      </c>
    </row>
    <row r="203" spans="1:5" hidden="1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hidden="1" x14ac:dyDescent="0.35">
      <c r="A204" t="s">
        <v>393</v>
      </c>
      <c r="B204" t="s">
        <v>446</v>
      </c>
      <c r="D204" s="37"/>
      <c r="E204" t="s">
        <v>592</v>
      </c>
    </row>
    <row r="205" spans="1:5" hidden="1" x14ac:dyDescent="0.35">
      <c r="A205" t="s">
        <v>393</v>
      </c>
      <c r="B205" t="s">
        <v>40</v>
      </c>
      <c r="D205" s="37"/>
      <c r="E205" t="s">
        <v>592</v>
      </c>
    </row>
    <row r="206" spans="1:5" hidden="1" x14ac:dyDescent="0.35">
      <c r="A206" t="s">
        <v>393</v>
      </c>
      <c r="B206" t="s">
        <v>303</v>
      </c>
      <c r="D206" s="37"/>
      <c r="E206" t="s">
        <v>592</v>
      </c>
    </row>
    <row r="207" spans="1:5" hidden="1" x14ac:dyDescent="0.35">
      <c r="A207" t="s">
        <v>393</v>
      </c>
      <c r="B207" t="s">
        <v>199</v>
      </c>
      <c r="D207" s="37"/>
      <c r="E207" t="s">
        <v>592</v>
      </c>
    </row>
    <row r="208" spans="1:5" hidden="1" x14ac:dyDescent="0.35">
      <c r="A208" t="s">
        <v>393</v>
      </c>
      <c r="B208" t="s">
        <v>194</v>
      </c>
      <c r="D208" s="37"/>
      <c r="E208" t="s">
        <v>592</v>
      </c>
    </row>
    <row r="209" spans="1:5" hidden="1" x14ac:dyDescent="0.35">
      <c r="A209" t="s">
        <v>393</v>
      </c>
      <c r="B209" t="s">
        <v>144</v>
      </c>
      <c r="D209" s="37"/>
      <c r="E209" t="s">
        <v>592</v>
      </c>
    </row>
    <row r="210" spans="1:5" hidden="1" x14ac:dyDescent="0.35">
      <c r="A210" t="s">
        <v>393</v>
      </c>
      <c r="B210" t="s">
        <v>145</v>
      </c>
      <c r="D210" s="37"/>
      <c r="E210" t="s">
        <v>592</v>
      </c>
    </row>
    <row r="211" spans="1:5" hidden="1" x14ac:dyDescent="0.35">
      <c r="A211" t="s">
        <v>393</v>
      </c>
      <c r="B211" t="s">
        <v>146</v>
      </c>
      <c r="D211" s="37"/>
      <c r="E211" t="s">
        <v>592</v>
      </c>
    </row>
    <row r="212" spans="1:5" hidden="1" x14ac:dyDescent="0.35">
      <c r="A212" t="s">
        <v>393</v>
      </c>
      <c r="B212" t="s">
        <v>147</v>
      </c>
      <c r="D212" s="37"/>
      <c r="E212" t="s">
        <v>592</v>
      </c>
    </row>
    <row r="213" spans="1:5" hidden="1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hidden="1" x14ac:dyDescent="0.35">
      <c r="A214" t="s">
        <v>394</v>
      </c>
      <c r="B214" t="s">
        <v>445</v>
      </c>
      <c r="D214" s="37"/>
      <c r="E214" t="s">
        <v>592</v>
      </c>
    </row>
    <row r="215" spans="1:5" hidden="1" x14ac:dyDescent="0.35">
      <c r="A215" t="s">
        <v>394</v>
      </c>
      <c r="B215" t="s">
        <v>189</v>
      </c>
      <c r="D215" s="37"/>
      <c r="E215" t="s">
        <v>592</v>
      </c>
    </row>
    <row r="216" spans="1:5" hidden="1" x14ac:dyDescent="0.35">
      <c r="A216" t="s">
        <v>394</v>
      </c>
      <c r="B216" t="s">
        <v>190</v>
      </c>
      <c r="D216" s="37"/>
      <c r="E216" t="s">
        <v>592</v>
      </c>
    </row>
    <row r="217" spans="1:5" hidden="1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hidden="1" x14ac:dyDescent="0.35">
      <c r="A218" t="s">
        <v>394</v>
      </c>
      <c r="B218" t="s">
        <v>446</v>
      </c>
      <c r="D218" s="37"/>
      <c r="E218" t="s">
        <v>592</v>
      </c>
    </row>
    <row r="219" spans="1:5" hidden="1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hidden="1" x14ac:dyDescent="0.35">
      <c r="A220" t="s">
        <v>394</v>
      </c>
      <c r="B220" t="s">
        <v>303</v>
      </c>
      <c r="D220" s="37"/>
      <c r="E220" t="s">
        <v>592</v>
      </c>
    </row>
    <row r="221" spans="1:5" hidden="1" x14ac:dyDescent="0.35">
      <c r="A221" t="s">
        <v>394</v>
      </c>
      <c r="B221" t="s">
        <v>199</v>
      </c>
      <c r="D221" s="37"/>
      <c r="E221" t="s">
        <v>592</v>
      </c>
    </row>
    <row r="222" spans="1:5" hidden="1" x14ac:dyDescent="0.35">
      <c r="A222" t="s">
        <v>394</v>
      </c>
      <c r="B222" t="s">
        <v>194</v>
      </c>
      <c r="D222" s="37"/>
      <c r="E222" t="s">
        <v>592</v>
      </c>
    </row>
    <row r="223" spans="1:5" hidden="1" x14ac:dyDescent="0.35">
      <c r="A223" t="s">
        <v>394</v>
      </c>
      <c r="B223" t="s">
        <v>144</v>
      </c>
      <c r="D223" s="37"/>
      <c r="E223" t="s">
        <v>592</v>
      </c>
    </row>
    <row r="224" spans="1:5" hidden="1" x14ac:dyDescent="0.35">
      <c r="A224" t="s">
        <v>394</v>
      </c>
      <c r="B224" t="s">
        <v>145</v>
      </c>
      <c r="D224" s="37"/>
      <c r="E224" t="s">
        <v>592</v>
      </c>
    </row>
    <row r="225" spans="1:5" hidden="1" x14ac:dyDescent="0.35">
      <c r="A225" t="s">
        <v>394</v>
      </c>
      <c r="B225" t="s">
        <v>146</v>
      </c>
      <c r="D225" s="37"/>
      <c r="E225" t="s">
        <v>592</v>
      </c>
    </row>
    <row r="226" spans="1:5" hidden="1" x14ac:dyDescent="0.35">
      <c r="A226" t="s">
        <v>394</v>
      </c>
      <c r="B226" t="s">
        <v>147</v>
      </c>
      <c r="D226" s="37"/>
      <c r="E226" t="s">
        <v>592</v>
      </c>
    </row>
    <row r="227" spans="1:5" hidden="1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hidden="1" x14ac:dyDescent="0.35">
      <c r="A228" t="s">
        <v>395</v>
      </c>
      <c r="B228" t="s">
        <v>445</v>
      </c>
      <c r="D228" s="37"/>
      <c r="E228" t="s">
        <v>592</v>
      </c>
    </row>
    <row r="229" spans="1:5" hidden="1" x14ac:dyDescent="0.35">
      <c r="A229" t="s">
        <v>395</v>
      </c>
      <c r="B229" t="s">
        <v>189</v>
      </c>
      <c r="D229" s="37"/>
      <c r="E229" t="s">
        <v>592</v>
      </c>
    </row>
    <row r="230" spans="1:5" hidden="1" x14ac:dyDescent="0.35">
      <c r="A230" t="s">
        <v>395</v>
      </c>
      <c r="B230" t="s">
        <v>190</v>
      </c>
      <c r="D230" s="37"/>
      <c r="E230" t="s">
        <v>592</v>
      </c>
    </row>
    <row r="231" spans="1:5" hidden="1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hidden="1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hidden="1" x14ac:dyDescent="0.35">
      <c r="A233" t="s">
        <v>395</v>
      </c>
      <c r="B233" t="s">
        <v>40</v>
      </c>
      <c r="D233" s="37"/>
      <c r="E233" t="s">
        <v>592</v>
      </c>
    </row>
    <row r="234" spans="1:5" hidden="1" x14ac:dyDescent="0.35">
      <c r="A234" t="s">
        <v>395</v>
      </c>
      <c r="B234" t="s">
        <v>303</v>
      </c>
      <c r="D234" s="37"/>
      <c r="E234" t="s">
        <v>592</v>
      </c>
    </row>
    <row r="235" spans="1:5" hidden="1" x14ac:dyDescent="0.35">
      <c r="A235" t="s">
        <v>395</v>
      </c>
      <c r="B235" t="s">
        <v>199</v>
      </c>
      <c r="D235" s="37"/>
      <c r="E235" t="s">
        <v>592</v>
      </c>
    </row>
    <row r="236" spans="1:5" hidden="1" x14ac:dyDescent="0.35">
      <c r="A236" t="s">
        <v>395</v>
      </c>
      <c r="B236" t="s">
        <v>194</v>
      </c>
      <c r="D236" s="37"/>
      <c r="E236" t="s">
        <v>592</v>
      </c>
    </row>
    <row r="237" spans="1:5" hidden="1" x14ac:dyDescent="0.35">
      <c r="A237" t="s">
        <v>395</v>
      </c>
      <c r="B237" t="s">
        <v>144</v>
      </c>
      <c r="D237" s="37"/>
      <c r="E237" t="s">
        <v>592</v>
      </c>
    </row>
    <row r="238" spans="1:5" hidden="1" x14ac:dyDescent="0.35">
      <c r="A238" t="s">
        <v>395</v>
      </c>
      <c r="B238" t="s">
        <v>145</v>
      </c>
      <c r="D238" s="37"/>
      <c r="E238" t="s">
        <v>592</v>
      </c>
    </row>
    <row r="239" spans="1:5" hidden="1" x14ac:dyDescent="0.35">
      <c r="A239" t="s">
        <v>395</v>
      </c>
      <c r="B239" t="s">
        <v>146</v>
      </c>
      <c r="D239" s="37"/>
      <c r="E239" t="s">
        <v>592</v>
      </c>
    </row>
    <row r="240" spans="1:5" hidden="1" x14ac:dyDescent="0.35">
      <c r="A240" t="s">
        <v>395</v>
      </c>
      <c r="B240" t="s">
        <v>147</v>
      </c>
      <c r="D240" s="37"/>
      <c r="E240" t="s">
        <v>592</v>
      </c>
    </row>
    <row r="241" spans="1:5" hidden="1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hidden="1" x14ac:dyDescent="0.35">
      <c r="A242" t="s">
        <v>396</v>
      </c>
      <c r="B242" t="s">
        <v>445</v>
      </c>
      <c r="D242" s="37"/>
      <c r="E242" t="s">
        <v>592</v>
      </c>
    </row>
    <row r="243" spans="1:5" hidden="1" x14ac:dyDescent="0.35">
      <c r="A243" t="s">
        <v>396</v>
      </c>
      <c r="B243" t="s">
        <v>189</v>
      </c>
      <c r="D243" s="37"/>
      <c r="E243" t="s">
        <v>592</v>
      </c>
    </row>
    <row r="244" spans="1:5" hidden="1" x14ac:dyDescent="0.35">
      <c r="A244" t="s">
        <v>396</v>
      </c>
      <c r="B244" t="s">
        <v>190</v>
      </c>
      <c r="D244" s="37"/>
      <c r="E244" t="s">
        <v>592</v>
      </c>
    </row>
    <row r="245" spans="1:5" hidden="1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hidden="1" x14ac:dyDescent="0.35">
      <c r="A246" t="s">
        <v>396</v>
      </c>
      <c r="B246" t="s">
        <v>446</v>
      </c>
      <c r="D246" s="37"/>
      <c r="E246" t="s">
        <v>592</v>
      </c>
    </row>
    <row r="247" spans="1:5" hidden="1" x14ac:dyDescent="0.35">
      <c r="A247" t="s">
        <v>396</v>
      </c>
      <c r="B247" t="s">
        <v>40</v>
      </c>
      <c r="D247" s="37"/>
      <c r="E247" t="s">
        <v>592</v>
      </c>
    </row>
    <row r="248" spans="1:5" hidden="1" x14ac:dyDescent="0.35">
      <c r="A248" t="s">
        <v>396</v>
      </c>
      <c r="B248" t="s">
        <v>303</v>
      </c>
      <c r="D248" s="37"/>
      <c r="E248" t="s">
        <v>592</v>
      </c>
    </row>
    <row r="249" spans="1:5" hidden="1" x14ac:dyDescent="0.35">
      <c r="A249" t="s">
        <v>396</v>
      </c>
      <c r="B249" t="s">
        <v>199</v>
      </c>
      <c r="D249" s="37"/>
      <c r="E249" t="s">
        <v>592</v>
      </c>
    </row>
    <row r="250" spans="1:5" hidden="1" x14ac:dyDescent="0.35">
      <c r="A250" t="s">
        <v>396</v>
      </c>
      <c r="B250" t="s">
        <v>194</v>
      </c>
      <c r="D250" s="37"/>
      <c r="E250" t="s">
        <v>592</v>
      </c>
    </row>
    <row r="251" spans="1:5" hidden="1" x14ac:dyDescent="0.35">
      <c r="A251" t="s">
        <v>396</v>
      </c>
      <c r="B251" t="s">
        <v>144</v>
      </c>
      <c r="D251" s="37"/>
      <c r="E251" t="s">
        <v>592</v>
      </c>
    </row>
    <row r="252" spans="1:5" hidden="1" x14ac:dyDescent="0.35">
      <c r="A252" t="s">
        <v>396</v>
      </c>
      <c r="B252" t="s">
        <v>145</v>
      </c>
      <c r="D252" s="37"/>
      <c r="E252" t="s">
        <v>592</v>
      </c>
    </row>
    <row r="253" spans="1:5" hidden="1" x14ac:dyDescent="0.35">
      <c r="A253" t="s">
        <v>396</v>
      </c>
      <c r="B253" t="s">
        <v>146</v>
      </c>
      <c r="D253" s="37"/>
      <c r="E253" t="s">
        <v>592</v>
      </c>
    </row>
    <row r="254" spans="1:5" hidden="1" x14ac:dyDescent="0.35">
      <c r="A254" t="s">
        <v>396</v>
      </c>
      <c r="B254" t="s">
        <v>147</v>
      </c>
      <c r="D254" s="37"/>
      <c r="E254" t="s">
        <v>592</v>
      </c>
    </row>
    <row r="255" spans="1:5" hidden="1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hidden="1" x14ac:dyDescent="0.35">
      <c r="A256" t="s">
        <v>397</v>
      </c>
      <c r="B256" t="s">
        <v>445</v>
      </c>
      <c r="D256" s="37"/>
      <c r="E256" t="s">
        <v>592</v>
      </c>
    </row>
    <row r="257" spans="1:5" hidden="1" x14ac:dyDescent="0.35">
      <c r="A257" t="s">
        <v>397</v>
      </c>
      <c r="B257" t="s">
        <v>189</v>
      </c>
      <c r="D257" s="37"/>
      <c r="E257" t="s">
        <v>592</v>
      </c>
    </row>
    <row r="258" spans="1:5" hidden="1" x14ac:dyDescent="0.35">
      <c r="A258" t="s">
        <v>397</v>
      </c>
      <c r="B258" t="s">
        <v>190</v>
      </c>
      <c r="D258" s="37"/>
      <c r="E258" t="s">
        <v>592</v>
      </c>
    </row>
    <row r="259" spans="1:5" hidden="1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hidden="1" x14ac:dyDescent="0.35">
      <c r="A260" t="s">
        <v>397</v>
      </c>
      <c r="B260" t="s">
        <v>446</v>
      </c>
      <c r="D260" s="37"/>
      <c r="E260" t="s">
        <v>592</v>
      </c>
    </row>
    <row r="261" spans="1:5" hidden="1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hidden="1" x14ac:dyDescent="0.35">
      <c r="A262" t="s">
        <v>397</v>
      </c>
      <c r="B262" t="s">
        <v>303</v>
      </c>
      <c r="D262" s="37"/>
      <c r="E262" t="s">
        <v>592</v>
      </c>
    </row>
    <row r="263" spans="1:5" hidden="1" x14ac:dyDescent="0.35">
      <c r="A263" t="s">
        <v>397</v>
      </c>
      <c r="B263" t="s">
        <v>199</v>
      </c>
      <c r="D263" s="37"/>
      <c r="E263" t="s">
        <v>592</v>
      </c>
    </row>
    <row r="264" spans="1:5" hidden="1" x14ac:dyDescent="0.35">
      <c r="A264" t="s">
        <v>397</v>
      </c>
      <c r="B264" t="s">
        <v>194</v>
      </c>
      <c r="D264" s="37"/>
      <c r="E264" t="s">
        <v>592</v>
      </c>
    </row>
    <row r="265" spans="1:5" hidden="1" x14ac:dyDescent="0.35">
      <c r="A265" t="s">
        <v>397</v>
      </c>
      <c r="B265" t="s">
        <v>144</v>
      </c>
      <c r="D265" s="37"/>
      <c r="E265" t="s">
        <v>592</v>
      </c>
    </row>
    <row r="266" spans="1:5" hidden="1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hidden="1" x14ac:dyDescent="0.35">
      <c r="A267" t="s">
        <v>397</v>
      </c>
      <c r="B267" t="s">
        <v>146</v>
      </c>
      <c r="D267" s="37"/>
      <c r="E267" t="s">
        <v>592</v>
      </c>
    </row>
    <row r="268" spans="1:5" hidden="1" x14ac:dyDescent="0.35">
      <c r="A268" t="s">
        <v>397</v>
      </c>
      <c r="B268" t="s">
        <v>147</v>
      </c>
      <c r="D268" s="37"/>
      <c r="E268" t="s">
        <v>592</v>
      </c>
    </row>
    <row r="269" spans="1:5" hidden="1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hidden="1" x14ac:dyDescent="0.35">
      <c r="A270" t="s">
        <v>398</v>
      </c>
      <c r="B270" t="s">
        <v>445</v>
      </c>
      <c r="D270" s="37"/>
      <c r="E270" t="s">
        <v>592</v>
      </c>
    </row>
    <row r="271" spans="1:5" hidden="1" x14ac:dyDescent="0.35">
      <c r="A271" t="s">
        <v>398</v>
      </c>
      <c r="B271" t="s">
        <v>189</v>
      </c>
      <c r="D271" s="37"/>
      <c r="E271" t="s">
        <v>592</v>
      </c>
    </row>
    <row r="272" spans="1:5" hidden="1" x14ac:dyDescent="0.35">
      <c r="A272" t="s">
        <v>398</v>
      </c>
      <c r="B272" t="s">
        <v>190</v>
      </c>
      <c r="D272" s="37"/>
      <c r="E272" t="s">
        <v>592</v>
      </c>
    </row>
    <row r="273" spans="1:5" hidden="1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hidden="1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hidden="1" x14ac:dyDescent="0.35">
      <c r="A275" t="s">
        <v>398</v>
      </c>
      <c r="B275" t="s">
        <v>40</v>
      </c>
      <c r="D275" s="37"/>
      <c r="E275" t="s">
        <v>592</v>
      </c>
    </row>
    <row r="276" spans="1:5" hidden="1" x14ac:dyDescent="0.35">
      <c r="A276" t="s">
        <v>398</v>
      </c>
      <c r="B276" t="s">
        <v>303</v>
      </c>
      <c r="D276" s="37"/>
      <c r="E276" t="s">
        <v>592</v>
      </c>
    </row>
    <row r="277" spans="1:5" hidden="1" x14ac:dyDescent="0.35">
      <c r="A277" t="s">
        <v>398</v>
      </c>
      <c r="B277" t="s">
        <v>199</v>
      </c>
      <c r="D277" s="37"/>
      <c r="E277" t="s">
        <v>592</v>
      </c>
    </row>
    <row r="278" spans="1:5" hidden="1" x14ac:dyDescent="0.35">
      <c r="A278" t="s">
        <v>398</v>
      </c>
      <c r="B278" t="s">
        <v>194</v>
      </c>
      <c r="D278" s="37"/>
      <c r="E278" t="s">
        <v>592</v>
      </c>
    </row>
    <row r="279" spans="1:5" hidden="1" x14ac:dyDescent="0.35">
      <c r="A279" t="s">
        <v>398</v>
      </c>
      <c r="B279" t="s">
        <v>144</v>
      </c>
      <c r="D279" s="37"/>
      <c r="E279" t="s">
        <v>592</v>
      </c>
    </row>
    <row r="280" spans="1:5" hidden="1" x14ac:dyDescent="0.35">
      <c r="A280" t="s">
        <v>398</v>
      </c>
      <c r="B280" t="s">
        <v>145</v>
      </c>
      <c r="D280" s="37"/>
      <c r="E280" t="s">
        <v>592</v>
      </c>
    </row>
    <row r="281" spans="1:5" hidden="1" x14ac:dyDescent="0.35">
      <c r="A281" t="s">
        <v>398</v>
      </c>
      <c r="B281" t="s">
        <v>146</v>
      </c>
      <c r="D281" s="37"/>
      <c r="E281" t="s">
        <v>592</v>
      </c>
    </row>
    <row r="282" spans="1:5" hidden="1" x14ac:dyDescent="0.35">
      <c r="A282" t="s">
        <v>398</v>
      </c>
      <c r="B282" t="s">
        <v>147</v>
      </c>
      <c r="D282" s="37"/>
      <c r="E282" t="s">
        <v>592</v>
      </c>
    </row>
    <row r="283" spans="1:5" hidden="1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hidden="1" x14ac:dyDescent="0.35">
      <c r="A284" t="s">
        <v>399</v>
      </c>
      <c r="B284" t="s">
        <v>445</v>
      </c>
      <c r="D284" s="37"/>
      <c r="E284" t="s">
        <v>592</v>
      </c>
    </row>
    <row r="285" spans="1:5" hidden="1" x14ac:dyDescent="0.35">
      <c r="A285" t="s">
        <v>399</v>
      </c>
      <c r="B285" t="s">
        <v>189</v>
      </c>
      <c r="D285" s="37"/>
      <c r="E285" t="s">
        <v>592</v>
      </c>
    </row>
    <row r="286" spans="1:5" hidden="1" x14ac:dyDescent="0.35">
      <c r="A286" t="s">
        <v>399</v>
      </c>
      <c r="B286" t="s">
        <v>190</v>
      </c>
      <c r="D286" s="37"/>
      <c r="E286" t="s">
        <v>592</v>
      </c>
    </row>
    <row r="287" spans="1:5" hidden="1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hidden="1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hidden="1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hidden="1" x14ac:dyDescent="0.35">
      <c r="A290" t="s">
        <v>399</v>
      </c>
      <c r="B290" t="s">
        <v>303</v>
      </c>
      <c r="D290" s="37"/>
      <c r="E290" t="s">
        <v>592</v>
      </c>
    </row>
    <row r="291" spans="1:5" hidden="1" x14ac:dyDescent="0.35">
      <c r="A291" t="s">
        <v>399</v>
      </c>
      <c r="B291" t="s">
        <v>199</v>
      </c>
      <c r="D291" s="37"/>
      <c r="E291" t="s">
        <v>592</v>
      </c>
    </row>
    <row r="292" spans="1:5" hidden="1" x14ac:dyDescent="0.35">
      <c r="A292" t="s">
        <v>399</v>
      </c>
      <c r="B292" t="s">
        <v>194</v>
      </c>
      <c r="D292" s="37"/>
      <c r="E292" t="s">
        <v>592</v>
      </c>
    </row>
    <row r="293" spans="1:5" hidden="1" x14ac:dyDescent="0.35">
      <c r="A293" t="s">
        <v>399</v>
      </c>
      <c r="B293" t="s">
        <v>144</v>
      </c>
      <c r="D293" s="37"/>
      <c r="E293" t="s">
        <v>592</v>
      </c>
    </row>
    <row r="294" spans="1:5" hidden="1" x14ac:dyDescent="0.35">
      <c r="A294" t="s">
        <v>399</v>
      </c>
      <c r="B294" t="s">
        <v>145</v>
      </c>
      <c r="D294" s="37"/>
      <c r="E294" t="s">
        <v>592</v>
      </c>
    </row>
    <row r="295" spans="1:5" hidden="1" x14ac:dyDescent="0.35">
      <c r="A295" t="s">
        <v>399</v>
      </c>
      <c r="B295" t="s">
        <v>146</v>
      </c>
      <c r="D295" s="37"/>
      <c r="E295" t="s">
        <v>592</v>
      </c>
    </row>
    <row r="296" spans="1:5" hidden="1" x14ac:dyDescent="0.35">
      <c r="A296" t="s">
        <v>399</v>
      </c>
      <c r="B296" t="s">
        <v>147</v>
      </c>
      <c r="D296" s="37"/>
      <c r="E296" t="s">
        <v>592</v>
      </c>
    </row>
    <row r="297" spans="1:5" hidden="1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hidden="1" x14ac:dyDescent="0.35">
      <c r="A298" t="s">
        <v>400</v>
      </c>
      <c r="B298" t="s">
        <v>445</v>
      </c>
      <c r="D298" s="37"/>
      <c r="E298" t="s">
        <v>592</v>
      </c>
    </row>
    <row r="299" spans="1:5" hidden="1" x14ac:dyDescent="0.35">
      <c r="A299" t="s">
        <v>400</v>
      </c>
      <c r="B299" t="s">
        <v>189</v>
      </c>
      <c r="D299" s="37"/>
      <c r="E299" t="s">
        <v>592</v>
      </c>
    </row>
    <row r="300" spans="1:5" hidden="1" x14ac:dyDescent="0.35">
      <c r="A300" t="s">
        <v>400</v>
      </c>
      <c r="B300" t="s">
        <v>190</v>
      </c>
      <c r="D300" s="37"/>
      <c r="E300" t="s">
        <v>592</v>
      </c>
    </row>
    <row r="301" spans="1:5" hidden="1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hidden="1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hidden="1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hidden="1" x14ac:dyDescent="0.35">
      <c r="A304" t="s">
        <v>400</v>
      </c>
      <c r="B304" t="s">
        <v>303</v>
      </c>
      <c r="D304" s="37"/>
      <c r="E304" t="s">
        <v>592</v>
      </c>
    </row>
    <row r="305" spans="1:5" hidden="1" x14ac:dyDescent="0.35">
      <c r="A305" t="s">
        <v>400</v>
      </c>
      <c r="B305" t="s">
        <v>199</v>
      </c>
      <c r="D305" s="37"/>
      <c r="E305" t="s">
        <v>592</v>
      </c>
    </row>
    <row r="306" spans="1:5" hidden="1" x14ac:dyDescent="0.35">
      <c r="A306" t="s">
        <v>400</v>
      </c>
      <c r="B306" t="s">
        <v>194</v>
      </c>
      <c r="D306" s="37"/>
      <c r="E306" t="s">
        <v>592</v>
      </c>
    </row>
    <row r="307" spans="1:5" hidden="1" x14ac:dyDescent="0.35">
      <c r="A307" t="s">
        <v>400</v>
      </c>
      <c r="B307" t="s">
        <v>144</v>
      </c>
      <c r="D307" s="37"/>
      <c r="E307" t="s">
        <v>592</v>
      </c>
    </row>
    <row r="308" spans="1:5" hidden="1" x14ac:dyDescent="0.35">
      <c r="A308" t="s">
        <v>400</v>
      </c>
      <c r="B308" t="s">
        <v>145</v>
      </c>
      <c r="D308" s="37"/>
      <c r="E308" t="s">
        <v>592</v>
      </c>
    </row>
    <row r="309" spans="1:5" hidden="1" x14ac:dyDescent="0.35">
      <c r="A309" t="s">
        <v>400</v>
      </c>
      <c r="B309" t="s">
        <v>146</v>
      </c>
      <c r="D309" s="37"/>
      <c r="E309" t="s">
        <v>592</v>
      </c>
    </row>
    <row r="310" spans="1:5" hidden="1" x14ac:dyDescent="0.35">
      <c r="A310" t="s">
        <v>400</v>
      </c>
      <c r="B310" t="s">
        <v>147</v>
      </c>
      <c r="D310" s="37"/>
      <c r="E310" t="s">
        <v>592</v>
      </c>
    </row>
    <row r="311" spans="1:5" hidden="1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hidden="1" x14ac:dyDescent="0.35">
      <c r="A312" t="s">
        <v>401</v>
      </c>
      <c r="B312" t="s">
        <v>445</v>
      </c>
      <c r="D312" s="37"/>
      <c r="E312" t="s">
        <v>592</v>
      </c>
    </row>
    <row r="313" spans="1:5" hidden="1" x14ac:dyDescent="0.35">
      <c r="A313" t="s">
        <v>401</v>
      </c>
      <c r="B313" t="s">
        <v>189</v>
      </c>
      <c r="D313" s="37"/>
      <c r="E313" t="s">
        <v>592</v>
      </c>
    </row>
    <row r="314" spans="1:5" hidden="1" x14ac:dyDescent="0.35">
      <c r="A314" t="s">
        <v>401</v>
      </c>
      <c r="B314" t="s">
        <v>190</v>
      </c>
      <c r="D314" s="37"/>
      <c r="E314" t="s">
        <v>592</v>
      </c>
    </row>
    <row r="315" spans="1:5" hidden="1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hidden="1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hidden="1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hidden="1" x14ac:dyDescent="0.35">
      <c r="A318" t="s">
        <v>401</v>
      </c>
      <c r="B318" t="s">
        <v>303</v>
      </c>
      <c r="D318" s="37"/>
      <c r="E318" t="s">
        <v>592</v>
      </c>
    </row>
    <row r="319" spans="1:5" hidden="1" x14ac:dyDescent="0.35">
      <c r="A319" t="s">
        <v>401</v>
      </c>
      <c r="B319" t="s">
        <v>199</v>
      </c>
      <c r="D319" s="37"/>
      <c r="E319" t="s">
        <v>592</v>
      </c>
    </row>
    <row r="320" spans="1:5" hidden="1" x14ac:dyDescent="0.35">
      <c r="A320" t="s">
        <v>401</v>
      </c>
      <c r="B320" t="s">
        <v>194</v>
      </c>
      <c r="D320" s="37"/>
      <c r="E320" t="s">
        <v>592</v>
      </c>
    </row>
    <row r="321" spans="1:5" hidden="1" x14ac:dyDescent="0.35">
      <c r="A321" t="s">
        <v>401</v>
      </c>
      <c r="B321" t="s">
        <v>144</v>
      </c>
      <c r="D321" s="37"/>
      <c r="E321" t="s">
        <v>592</v>
      </c>
    </row>
    <row r="322" spans="1:5" hidden="1" x14ac:dyDescent="0.35">
      <c r="A322" t="s">
        <v>401</v>
      </c>
      <c r="B322" t="s">
        <v>145</v>
      </c>
      <c r="D322" s="37"/>
      <c r="E322" t="s">
        <v>592</v>
      </c>
    </row>
    <row r="323" spans="1:5" hidden="1" x14ac:dyDescent="0.35">
      <c r="A323" t="s">
        <v>401</v>
      </c>
      <c r="B323" t="s">
        <v>146</v>
      </c>
      <c r="D323" s="37"/>
      <c r="E323" t="s">
        <v>592</v>
      </c>
    </row>
    <row r="324" spans="1:5" hidden="1" x14ac:dyDescent="0.35">
      <c r="A324" t="s">
        <v>401</v>
      </c>
      <c r="B324" t="s">
        <v>147</v>
      </c>
      <c r="D324" s="37"/>
      <c r="E324" t="s">
        <v>592</v>
      </c>
    </row>
    <row r="325" spans="1:5" hidden="1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hidden="1" x14ac:dyDescent="0.35">
      <c r="A326" t="s">
        <v>402</v>
      </c>
      <c r="B326" t="s">
        <v>445</v>
      </c>
      <c r="D326" s="37"/>
      <c r="E326" t="s">
        <v>592</v>
      </c>
    </row>
    <row r="327" spans="1:5" hidden="1" x14ac:dyDescent="0.35">
      <c r="A327" t="s">
        <v>402</v>
      </c>
      <c r="B327" t="s">
        <v>189</v>
      </c>
      <c r="D327" s="37"/>
      <c r="E327" t="s">
        <v>592</v>
      </c>
    </row>
    <row r="328" spans="1:5" hidden="1" x14ac:dyDescent="0.35">
      <c r="A328" t="s">
        <v>402</v>
      </c>
      <c r="B328" t="s">
        <v>190</v>
      </c>
      <c r="D328" s="37"/>
      <c r="E328" t="s">
        <v>592</v>
      </c>
    </row>
    <row r="329" spans="1:5" hidden="1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hidden="1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hidden="1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hidden="1" x14ac:dyDescent="0.35">
      <c r="A332" t="s">
        <v>402</v>
      </c>
      <c r="B332" t="s">
        <v>303</v>
      </c>
      <c r="D332" s="37"/>
      <c r="E332" t="s">
        <v>592</v>
      </c>
    </row>
    <row r="333" spans="1:5" hidden="1" x14ac:dyDescent="0.35">
      <c r="A333" t="s">
        <v>402</v>
      </c>
      <c r="B333" t="s">
        <v>199</v>
      </c>
      <c r="D333" s="37"/>
      <c r="E333" t="s">
        <v>592</v>
      </c>
    </row>
    <row r="334" spans="1:5" hidden="1" x14ac:dyDescent="0.35">
      <c r="A334" t="s">
        <v>402</v>
      </c>
      <c r="B334" t="s">
        <v>194</v>
      </c>
      <c r="D334" s="37"/>
      <c r="E334" t="s">
        <v>592</v>
      </c>
    </row>
    <row r="335" spans="1:5" hidden="1" x14ac:dyDescent="0.35">
      <c r="A335" t="s">
        <v>402</v>
      </c>
      <c r="B335" t="s">
        <v>144</v>
      </c>
      <c r="D335" s="37"/>
      <c r="E335" t="s">
        <v>592</v>
      </c>
    </row>
    <row r="336" spans="1:5" hidden="1" x14ac:dyDescent="0.35">
      <c r="A336" t="s">
        <v>402</v>
      </c>
      <c r="B336" t="s">
        <v>145</v>
      </c>
      <c r="D336" s="37"/>
      <c r="E336" t="s">
        <v>592</v>
      </c>
    </row>
    <row r="337" spans="1:5" hidden="1" x14ac:dyDescent="0.35">
      <c r="A337" t="s">
        <v>402</v>
      </c>
      <c r="B337" t="s">
        <v>146</v>
      </c>
      <c r="D337" s="37"/>
      <c r="E337" t="s">
        <v>592</v>
      </c>
    </row>
    <row r="338" spans="1:5" hidden="1" x14ac:dyDescent="0.35">
      <c r="A338" t="s">
        <v>402</v>
      </c>
      <c r="B338" t="s">
        <v>147</v>
      </c>
      <c r="D338" s="37"/>
      <c r="E338" t="s">
        <v>592</v>
      </c>
    </row>
    <row r="339" spans="1:5" hidden="1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hidden="1" x14ac:dyDescent="0.35">
      <c r="A340" t="s">
        <v>403</v>
      </c>
      <c r="B340" t="s">
        <v>445</v>
      </c>
      <c r="D340" s="37"/>
      <c r="E340" t="s">
        <v>592</v>
      </c>
    </row>
    <row r="341" spans="1:5" hidden="1" x14ac:dyDescent="0.35">
      <c r="A341" t="s">
        <v>403</v>
      </c>
      <c r="B341" t="s">
        <v>189</v>
      </c>
      <c r="D341" s="37"/>
      <c r="E341" t="s">
        <v>592</v>
      </c>
    </row>
    <row r="342" spans="1:5" hidden="1" x14ac:dyDescent="0.35">
      <c r="A342" t="s">
        <v>403</v>
      </c>
      <c r="B342" t="s">
        <v>190</v>
      </c>
      <c r="D342" s="37"/>
      <c r="E342" t="s">
        <v>592</v>
      </c>
    </row>
    <row r="343" spans="1:5" hidden="1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hidden="1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hidden="1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hidden="1" x14ac:dyDescent="0.35">
      <c r="A346" t="s">
        <v>403</v>
      </c>
      <c r="B346" t="s">
        <v>303</v>
      </c>
      <c r="D346" s="37"/>
      <c r="E346" t="s">
        <v>592</v>
      </c>
    </row>
    <row r="347" spans="1:5" hidden="1" x14ac:dyDescent="0.35">
      <c r="A347" t="s">
        <v>403</v>
      </c>
      <c r="B347" t="s">
        <v>199</v>
      </c>
      <c r="D347" s="37"/>
      <c r="E347" t="s">
        <v>592</v>
      </c>
    </row>
    <row r="348" spans="1:5" hidden="1" x14ac:dyDescent="0.35">
      <c r="A348" t="s">
        <v>403</v>
      </c>
      <c r="B348" t="s">
        <v>194</v>
      </c>
      <c r="D348" s="37"/>
      <c r="E348" t="s">
        <v>592</v>
      </c>
    </row>
    <row r="349" spans="1:5" hidden="1" x14ac:dyDescent="0.35">
      <c r="A349" t="s">
        <v>403</v>
      </c>
      <c r="B349" t="s">
        <v>144</v>
      </c>
      <c r="D349" s="37"/>
      <c r="E349" t="s">
        <v>592</v>
      </c>
    </row>
    <row r="350" spans="1:5" hidden="1" x14ac:dyDescent="0.35">
      <c r="A350" t="s">
        <v>403</v>
      </c>
      <c r="B350" t="s">
        <v>145</v>
      </c>
      <c r="D350" s="37"/>
      <c r="E350" t="s">
        <v>592</v>
      </c>
    </row>
    <row r="351" spans="1:5" hidden="1" x14ac:dyDescent="0.35">
      <c r="A351" t="s">
        <v>403</v>
      </c>
      <c r="B351" t="s">
        <v>146</v>
      </c>
      <c r="D351" s="37"/>
      <c r="E351" t="s">
        <v>592</v>
      </c>
    </row>
    <row r="352" spans="1:5" hidden="1" x14ac:dyDescent="0.35">
      <c r="A352" t="s">
        <v>403</v>
      </c>
      <c r="B352" t="s">
        <v>147</v>
      </c>
      <c r="D352" s="37"/>
      <c r="E352" t="s">
        <v>592</v>
      </c>
    </row>
    <row r="353" spans="1:5" hidden="1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hidden="1" x14ac:dyDescent="0.35">
      <c r="A354" t="s">
        <v>404</v>
      </c>
      <c r="B354" t="s">
        <v>445</v>
      </c>
      <c r="D354" s="37"/>
      <c r="E354" t="s">
        <v>592</v>
      </c>
    </row>
    <row r="355" spans="1:5" hidden="1" x14ac:dyDescent="0.35">
      <c r="A355" t="s">
        <v>404</v>
      </c>
      <c r="B355" t="s">
        <v>189</v>
      </c>
      <c r="D355" s="37"/>
      <c r="E355" t="s">
        <v>592</v>
      </c>
    </row>
    <row r="356" spans="1:5" hidden="1" x14ac:dyDescent="0.35">
      <c r="A356" t="s">
        <v>404</v>
      </c>
      <c r="B356" t="s">
        <v>190</v>
      </c>
      <c r="D356" s="37"/>
      <c r="E356" t="s">
        <v>592</v>
      </c>
    </row>
    <row r="357" spans="1:5" hidden="1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hidden="1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hidden="1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hidden="1" x14ac:dyDescent="0.35">
      <c r="A360" t="s">
        <v>404</v>
      </c>
      <c r="B360" t="s">
        <v>303</v>
      </c>
      <c r="D360" s="37"/>
      <c r="E360" t="s">
        <v>592</v>
      </c>
    </row>
    <row r="361" spans="1:5" hidden="1" x14ac:dyDescent="0.35">
      <c r="A361" t="s">
        <v>404</v>
      </c>
      <c r="B361" t="s">
        <v>199</v>
      </c>
      <c r="D361" s="37"/>
      <c r="E361" t="s">
        <v>592</v>
      </c>
    </row>
    <row r="362" spans="1:5" hidden="1" x14ac:dyDescent="0.35">
      <c r="A362" t="s">
        <v>404</v>
      </c>
      <c r="B362" t="s">
        <v>194</v>
      </c>
      <c r="D362" s="37"/>
      <c r="E362" t="s">
        <v>592</v>
      </c>
    </row>
    <row r="363" spans="1:5" hidden="1" x14ac:dyDescent="0.35">
      <c r="A363" t="s">
        <v>404</v>
      </c>
      <c r="B363" t="s">
        <v>144</v>
      </c>
      <c r="D363" s="37"/>
      <c r="E363" t="s">
        <v>592</v>
      </c>
    </row>
    <row r="364" spans="1:5" hidden="1" x14ac:dyDescent="0.35">
      <c r="A364" t="s">
        <v>404</v>
      </c>
      <c r="B364" t="s">
        <v>145</v>
      </c>
      <c r="D364" s="37"/>
      <c r="E364" t="s">
        <v>592</v>
      </c>
    </row>
    <row r="365" spans="1:5" hidden="1" x14ac:dyDescent="0.35">
      <c r="A365" t="s">
        <v>404</v>
      </c>
      <c r="B365" t="s">
        <v>146</v>
      </c>
      <c r="D365" s="37"/>
      <c r="E365" t="s">
        <v>592</v>
      </c>
    </row>
    <row r="366" spans="1:5" hidden="1" x14ac:dyDescent="0.35">
      <c r="A366" t="s">
        <v>404</v>
      </c>
      <c r="B366" t="s">
        <v>147</v>
      </c>
      <c r="D366" s="37"/>
      <c r="E366" t="s">
        <v>592</v>
      </c>
    </row>
    <row r="367" spans="1:5" hidden="1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hidden="1" x14ac:dyDescent="0.35">
      <c r="A368" t="s">
        <v>405</v>
      </c>
      <c r="B368" t="s">
        <v>445</v>
      </c>
      <c r="D368" s="37"/>
      <c r="E368" t="s">
        <v>592</v>
      </c>
    </row>
    <row r="369" spans="1:5" hidden="1" x14ac:dyDescent="0.35">
      <c r="A369" t="s">
        <v>405</v>
      </c>
      <c r="B369" t="s">
        <v>189</v>
      </c>
      <c r="D369" s="37"/>
      <c r="E369" t="s">
        <v>592</v>
      </c>
    </row>
    <row r="370" spans="1:5" hidden="1" x14ac:dyDescent="0.35">
      <c r="A370" t="s">
        <v>405</v>
      </c>
      <c r="B370" t="s">
        <v>190</v>
      </c>
      <c r="D370" s="37"/>
      <c r="E370" t="s">
        <v>592</v>
      </c>
    </row>
    <row r="371" spans="1:5" hidden="1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hidden="1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hidden="1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hidden="1" x14ac:dyDescent="0.35">
      <c r="A374" t="s">
        <v>405</v>
      </c>
      <c r="B374" t="s">
        <v>303</v>
      </c>
      <c r="D374" s="37"/>
      <c r="E374" t="s">
        <v>592</v>
      </c>
    </row>
    <row r="375" spans="1:5" hidden="1" x14ac:dyDescent="0.35">
      <c r="A375" t="s">
        <v>405</v>
      </c>
      <c r="B375" t="s">
        <v>199</v>
      </c>
      <c r="D375" s="37"/>
      <c r="E375" t="s">
        <v>592</v>
      </c>
    </row>
    <row r="376" spans="1:5" hidden="1" x14ac:dyDescent="0.35">
      <c r="A376" t="s">
        <v>405</v>
      </c>
      <c r="B376" t="s">
        <v>194</v>
      </c>
      <c r="D376" s="37"/>
      <c r="E376" t="s">
        <v>592</v>
      </c>
    </row>
    <row r="377" spans="1:5" hidden="1" x14ac:dyDescent="0.35">
      <c r="A377" t="s">
        <v>405</v>
      </c>
      <c r="B377" t="s">
        <v>144</v>
      </c>
      <c r="D377" s="37"/>
      <c r="E377" t="s">
        <v>592</v>
      </c>
    </row>
    <row r="378" spans="1:5" hidden="1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hidden="1" x14ac:dyDescent="0.35">
      <c r="A379" t="s">
        <v>405</v>
      </c>
      <c r="B379" t="s">
        <v>146</v>
      </c>
      <c r="D379" s="37"/>
      <c r="E379" t="s">
        <v>592</v>
      </c>
    </row>
    <row r="380" spans="1:5" hidden="1" x14ac:dyDescent="0.35">
      <c r="A380" t="s">
        <v>405</v>
      </c>
      <c r="B380" t="s">
        <v>147</v>
      </c>
      <c r="D380" s="37"/>
      <c r="E380" t="s">
        <v>592</v>
      </c>
    </row>
    <row r="381" spans="1:5" hidden="1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hidden="1" x14ac:dyDescent="0.35">
      <c r="A382" t="s">
        <v>406</v>
      </c>
      <c r="B382" t="s">
        <v>445</v>
      </c>
      <c r="D382" s="37"/>
      <c r="E382" t="s">
        <v>592</v>
      </c>
    </row>
    <row r="383" spans="1:5" hidden="1" x14ac:dyDescent="0.35">
      <c r="A383" t="s">
        <v>406</v>
      </c>
      <c r="B383" t="s">
        <v>189</v>
      </c>
      <c r="D383" s="37"/>
      <c r="E383" t="s">
        <v>592</v>
      </c>
    </row>
    <row r="384" spans="1:5" hidden="1" x14ac:dyDescent="0.35">
      <c r="A384" t="s">
        <v>406</v>
      </c>
      <c r="B384" t="s">
        <v>190</v>
      </c>
      <c r="D384" s="37"/>
      <c r="E384" t="s">
        <v>592</v>
      </c>
    </row>
    <row r="385" spans="1:5" hidden="1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hidden="1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hidden="1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hidden="1" x14ac:dyDescent="0.35">
      <c r="A388" t="s">
        <v>406</v>
      </c>
      <c r="B388" t="s">
        <v>303</v>
      </c>
      <c r="D388" s="37"/>
      <c r="E388" t="s">
        <v>592</v>
      </c>
    </row>
    <row r="389" spans="1:5" hidden="1" x14ac:dyDescent="0.35">
      <c r="A389" t="s">
        <v>406</v>
      </c>
      <c r="B389" t="s">
        <v>199</v>
      </c>
      <c r="D389" s="37"/>
      <c r="E389" t="s">
        <v>592</v>
      </c>
    </row>
    <row r="390" spans="1:5" hidden="1" x14ac:dyDescent="0.35">
      <c r="A390" t="s">
        <v>406</v>
      </c>
      <c r="B390" t="s">
        <v>194</v>
      </c>
      <c r="D390" s="37"/>
      <c r="E390" t="s">
        <v>592</v>
      </c>
    </row>
    <row r="391" spans="1:5" hidden="1" x14ac:dyDescent="0.35">
      <c r="A391" t="s">
        <v>406</v>
      </c>
      <c r="B391" t="s">
        <v>144</v>
      </c>
      <c r="D391" s="37"/>
      <c r="E391" t="s">
        <v>592</v>
      </c>
    </row>
    <row r="392" spans="1:5" hidden="1" x14ac:dyDescent="0.35">
      <c r="A392" t="s">
        <v>406</v>
      </c>
      <c r="B392" t="s">
        <v>145</v>
      </c>
      <c r="D392" s="37"/>
      <c r="E392" t="s">
        <v>592</v>
      </c>
    </row>
    <row r="393" spans="1:5" hidden="1" x14ac:dyDescent="0.35">
      <c r="A393" t="s">
        <v>406</v>
      </c>
      <c r="B393" t="s">
        <v>146</v>
      </c>
      <c r="D393" s="37"/>
      <c r="E393" t="s">
        <v>592</v>
      </c>
    </row>
    <row r="394" spans="1:5" hidden="1" x14ac:dyDescent="0.35">
      <c r="A394" t="s">
        <v>406</v>
      </c>
      <c r="B394" t="s">
        <v>147</v>
      </c>
      <c r="D394" s="37"/>
      <c r="E394" t="s">
        <v>592</v>
      </c>
    </row>
    <row r="395" spans="1:5" hidden="1" x14ac:dyDescent="0.35">
      <c r="A395" t="s">
        <v>407</v>
      </c>
      <c r="B395" t="s">
        <v>299</v>
      </c>
      <c r="D395" s="37"/>
      <c r="E395" t="s">
        <v>592</v>
      </c>
    </row>
    <row r="396" spans="1:5" hidden="1" x14ac:dyDescent="0.35">
      <c r="A396" t="s">
        <v>407</v>
      </c>
      <c r="B396" t="s">
        <v>445</v>
      </c>
      <c r="D396" s="37"/>
      <c r="E396" t="s">
        <v>592</v>
      </c>
    </row>
    <row r="397" spans="1:5" hidden="1" x14ac:dyDescent="0.35">
      <c r="A397" t="s">
        <v>407</v>
      </c>
      <c r="B397" t="s">
        <v>189</v>
      </c>
      <c r="D397" s="37"/>
      <c r="E397" t="s">
        <v>592</v>
      </c>
    </row>
    <row r="398" spans="1:5" hidden="1" x14ac:dyDescent="0.35">
      <c r="A398" t="s">
        <v>407</v>
      </c>
      <c r="B398" t="s">
        <v>190</v>
      </c>
      <c r="D398" s="37"/>
      <c r="E398" t="s">
        <v>592</v>
      </c>
    </row>
    <row r="399" spans="1:5" hidden="1" x14ac:dyDescent="0.35">
      <c r="A399" t="s">
        <v>407</v>
      </c>
      <c r="B399" t="s">
        <v>301</v>
      </c>
      <c r="D399" s="37"/>
      <c r="E399" t="s">
        <v>592</v>
      </c>
    </row>
    <row r="400" spans="1:5" hidden="1" x14ac:dyDescent="0.35">
      <c r="A400" t="s">
        <v>407</v>
      </c>
      <c r="B400" t="s">
        <v>446</v>
      </c>
      <c r="D400" s="37"/>
      <c r="E400" t="s">
        <v>592</v>
      </c>
    </row>
    <row r="401" spans="1:5" hidden="1" x14ac:dyDescent="0.35">
      <c r="A401" t="s">
        <v>407</v>
      </c>
      <c r="B401" t="s">
        <v>40</v>
      </c>
      <c r="D401" s="37"/>
      <c r="E401" t="s">
        <v>592</v>
      </c>
    </row>
    <row r="402" spans="1:5" hidden="1" x14ac:dyDescent="0.35">
      <c r="A402" t="s">
        <v>407</v>
      </c>
      <c r="B402" t="s">
        <v>303</v>
      </c>
      <c r="D402" s="37"/>
      <c r="E402" t="s">
        <v>592</v>
      </c>
    </row>
    <row r="403" spans="1:5" hidden="1" x14ac:dyDescent="0.35">
      <c r="A403" t="s">
        <v>407</v>
      </c>
      <c r="B403" t="s">
        <v>199</v>
      </c>
      <c r="D403" s="37"/>
      <c r="E403" t="s">
        <v>592</v>
      </c>
    </row>
    <row r="404" spans="1:5" hidden="1" x14ac:dyDescent="0.35">
      <c r="A404" t="s">
        <v>407</v>
      </c>
      <c r="B404" t="s">
        <v>194</v>
      </c>
      <c r="D404" s="37"/>
      <c r="E404" t="s">
        <v>592</v>
      </c>
    </row>
    <row r="405" spans="1:5" hidden="1" x14ac:dyDescent="0.35">
      <c r="A405" t="s">
        <v>407</v>
      </c>
      <c r="B405" t="s">
        <v>144</v>
      </c>
      <c r="D405" s="37"/>
      <c r="E405" t="s">
        <v>592</v>
      </c>
    </row>
    <row r="406" spans="1:5" hidden="1" x14ac:dyDescent="0.35">
      <c r="A406" t="s">
        <v>407</v>
      </c>
      <c r="B406" t="s">
        <v>145</v>
      </c>
      <c r="D406" s="37"/>
      <c r="E406" t="s">
        <v>592</v>
      </c>
    </row>
    <row r="407" spans="1:5" hidden="1" x14ac:dyDescent="0.35">
      <c r="A407" t="s">
        <v>407</v>
      </c>
      <c r="B407" t="s">
        <v>146</v>
      </c>
      <c r="D407" s="37"/>
      <c r="E407" t="s">
        <v>592</v>
      </c>
    </row>
    <row r="408" spans="1:5" hidden="1" x14ac:dyDescent="0.35">
      <c r="A408" t="s">
        <v>407</v>
      </c>
      <c r="B408" t="s">
        <v>147</v>
      </c>
      <c r="D408" s="37"/>
      <c r="E408" t="s">
        <v>592</v>
      </c>
    </row>
    <row r="409" spans="1:5" hidden="1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hidden="1" x14ac:dyDescent="0.35">
      <c r="A410" t="s">
        <v>408</v>
      </c>
      <c r="B410" t="s">
        <v>445</v>
      </c>
      <c r="D410" s="37"/>
      <c r="E410" t="s">
        <v>592</v>
      </c>
    </row>
    <row r="411" spans="1:5" hidden="1" x14ac:dyDescent="0.35">
      <c r="A411" t="s">
        <v>408</v>
      </c>
      <c r="B411" t="s">
        <v>189</v>
      </c>
      <c r="D411" s="37"/>
      <c r="E411" t="s">
        <v>592</v>
      </c>
    </row>
    <row r="412" spans="1:5" hidden="1" x14ac:dyDescent="0.35">
      <c r="A412" t="s">
        <v>408</v>
      </c>
      <c r="B412" t="s">
        <v>190</v>
      </c>
      <c r="D412" s="37"/>
      <c r="E412" t="s">
        <v>592</v>
      </c>
    </row>
    <row r="413" spans="1:5" hidden="1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hidden="1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hidden="1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hidden="1" x14ac:dyDescent="0.35">
      <c r="A416" t="s">
        <v>408</v>
      </c>
      <c r="B416" t="s">
        <v>303</v>
      </c>
      <c r="D416" s="37"/>
      <c r="E416" t="s">
        <v>592</v>
      </c>
    </row>
    <row r="417" spans="1:5" hidden="1" x14ac:dyDescent="0.35">
      <c r="A417" t="s">
        <v>408</v>
      </c>
      <c r="B417" t="s">
        <v>199</v>
      </c>
      <c r="D417" s="37"/>
      <c r="E417" t="s">
        <v>592</v>
      </c>
    </row>
    <row r="418" spans="1:5" hidden="1" x14ac:dyDescent="0.35">
      <c r="A418" t="s">
        <v>408</v>
      </c>
      <c r="B418" t="s">
        <v>194</v>
      </c>
      <c r="D418" s="37"/>
      <c r="E418" t="s">
        <v>592</v>
      </c>
    </row>
    <row r="419" spans="1:5" hidden="1" x14ac:dyDescent="0.35">
      <c r="A419" t="s">
        <v>408</v>
      </c>
      <c r="B419" t="s">
        <v>144</v>
      </c>
      <c r="D419" s="37"/>
      <c r="E419" t="s">
        <v>592</v>
      </c>
    </row>
    <row r="420" spans="1:5" hidden="1" x14ac:dyDescent="0.35">
      <c r="A420" t="s">
        <v>408</v>
      </c>
      <c r="B420" t="s">
        <v>145</v>
      </c>
      <c r="D420" s="37"/>
      <c r="E420" t="s">
        <v>592</v>
      </c>
    </row>
    <row r="421" spans="1:5" hidden="1" x14ac:dyDescent="0.35">
      <c r="A421" t="s">
        <v>408</v>
      </c>
      <c r="B421" t="s">
        <v>146</v>
      </c>
      <c r="D421" s="37"/>
      <c r="E421" t="s">
        <v>592</v>
      </c>
    </row>
    <row r="422" spans="1:5" hidden="1" x14ac:dyDescent="0.35">
      <c r="A422" t="s">
        <v>408</v>
      </c>
      <c r="B422" t="s">
        <v>147</v>
      </c>
      <c r="D422" s="37"/>
      <c r="E422" t="s">
        <v>592</v>
      </c>
    </row>
    <row r="423" spans="1:5" hidden="1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hidden="1" x14ac:dyDescent="0.35">
      <c r="A424" t="s">
        <v>409</v>
      </c>
      <c r="B424" t="s">
        <v>445</v>
      </c>
      <c r="D424" s="37"/>
      <c r="E424" t="s">
        <v>592</v>
      </c>
    </row>
    <row r="425" spans="1:5" hidden="1" x14ac:dyDescent="0.35">
      <c r="A425" t="s">
        <v>409</v>
      </c>
      <c r="B425" t="s">
        <v>189</v>
      </c>
      <c r="D425" s="37"/>
      <c r="E425" t="s">
        <v>592</v>
      </c>
    </row>
    <row r="426" spans="1:5" hidden="1" x14ac:dyDescent="0.35">
      <c r="A426" t="s">
        <v>409</v>
      </c>
      <c r="B426" t="s">
        <v>190</v>
      </c>
      <c r="D426" s="37"/>
      <c r="E426" t="s">
        <v>592</v>
      </c>
    </row>
    <row r="427" spans="1:5" hidden="1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hidden="1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hidden="1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hidden="1" x14ac:dyDescent="0.35">
      <c r="A430" t="s">
        <v>409</v>
      </c>
      <c r="B430" t="s">
        <v>303</v>
      </c>
      <c r="D430" s="37"/>
      <c r="E430" t="s">
        <v>592</v>
      </c>
    </row>
    <row r="431" spans="1:5" hidden="1" x14ac:dyDescent="0.35">
      <c r="A431" t="s">
        <v>409</v>
      </c>
      <c r="B431" t="s">
        <v>199</v>
      </c>
      <c r="D431" s="37"/>
      <c r="E431" t="s">
        <v>592</v>
      </c>
    </row>
    <row r="432" spans="1:5" hidden="1" x14ac:dyDescent="0.35">
      <c r="A432" t="s">
        <v>409</v>
      </c>
      <c r="B432" t="s">
        <v>194</v>
      </c>
      <c r="D432" s="37"/>
      <c r="E432" t="s">
        <v>592</v>
      </c>
    </row>
    <row r="433" spans="1:5" hidden="1" x14ac:dyDescent="0.35">
      <c r="A433" t="s">
        <v>409</v>
      </c>
      <c r="B433" t="s">
        <v>144</v>
      </c>
      <c r="D433" s="37"/>
      <c r="E433" t="s">
        <v>592</v>
      </c>
    </row>
    <row r="434" spans="1:5" hidden="1" x14ac:dyDescent="0.35">
      <c r="A434" t="s">
        <v>409</v>
      </c>
      <c r="B434" t="s">
        <v>145</v>
      </c>
      <c r="D434" s="37"/>
      <c r="E434" t="s">
        <v>592</v>
      </c>
    </row>
    <row r="435" spans="1:5" hidden="1" x14ac:dyDescent="0.35">
      <c r="A435" t="s">
        <v>409</v>
      </c>
      <c r="B435" t="s">
        <v>146</v>
      </c>
      <c r="D435" s="37"/>
      <c r="E435" t="s">
        <v>592</v>
      </c>
    </row>
    <row r="436" spans="1:5" hidden="1" x14ac:dyDescent="0.35">
      <c r="A436" t="s">
        <v>409</v>
      </c>
      <c r="B436" t="s">
        <v>147</v>
      </c>
      <c r="D436" s="37"/>
      <c r="E436" t="s">
        <v>592</v>
      </c>
    </row>
    <row r="437" spans="1:5" hidden="1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hidden="1" x14ac:dyDescent="0.35">
      <c r="A438" t="s">
        <v>410</v>
      </c>
      <c r="B438" t="s">
        <v>445</v>
      </c>
      <c r="D438" s="37"/>
      <c r="E438" t="s">
        <v>592</v>
      </c>
    </row>
    <row r="439" spans="1:5" hidden="1" x14ac:dyDescent="0.35">
      <c r="A439" t="s">
        <v>410</v>
      </c>
      <c r="B439" t="s">
        <v>189</v>
      </c>
      <c r="D439" s="37"/>
      <c r="E439" t="s">
        <v>592</v>
      </c>
    </row>
    <row r="440" spans="1:5" hidden="1" x14ac:dyDescent="0.35">
      <c r="A440" t="s">
        <v>410</v>
      </c>
      <c r="B440" t="s">
        <v>190</v>
      </c>
      <c r="D440" s="37"/>
      <c r="E440" t="s">
        <v>592</v>
      </c>
    </row>
    <row r="441" spans="1:5" hidden="1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hidden="1" x14ac:dyDescent="0.35">
      <c r="A442" t="s">
        <v>410</v>
      </c>
      <c r="B442" t="s">
        <v>446</v>
      </c>
      <c r="D442" s="37"/>
      <c r="E442" t="s">
        <v>592</v>
      </c>
    </row>
    <row r="443" spans="1:5" hidden="1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hidden="1" x14ac:dyDescent="0.35">
      <c r="A444" t="s">
        <v>410</v>
      </c>
      <c r="B444" t="s">
        <v>303</v>
      </c>
      <c r="D444" s="37"/>
      <c r="E444" t="s">
        <v>592</v>
      </c>
    </row>
    <row r="445" spans="1:5" hidden="1" x14ac:dyDescent="0.35">
      <c r="A445" t="s">
        <v>410</v>
      </c>
      <c r="B445" t="s">
        <v>199</v>
      </c>
      <c r="D445" s="37"/>
      <c r="E445" t="s">
        <v>592</v>
      </c>
    </row>
    <row r="446" spans="1:5" hidden="1" x14ac:dyDescent="0.35">
      <c r="A446" t="s">
        <v>410</v>
      </c>
      <c r="B446" t="s">
        <v>194</v>
      </c>
      <c r="D446" s="37"/>
      <c r="E446" t="s">
        <v>592</v>
      </c>
    </row>
    <row r="447" spans="1:5" hidden="1" x14ac:dyDescent="0.35">
      <c r="A447" t="s">
        <v>410</v>
      </c>
      <c r="B447" t="s">
        <v>144</v>
      </c>
      <c r="D447" s="37"/>
      <c r="E447" t="s">
        <v>592</v>
      </c>
    </row>
    <row r="448" spans="1:5" hidden="1" x14ac:dyDescent="0.35">
      <c r="A448" t="s">
        <v>410</v>
      </c>
      <c r="B448" t="s">
        <v>145</v>
      </c>
      <c r="D448" s="37"/>
      <c r="E448" t="s">
        <v>592</v>
      </c>
    </row>
    <row r="449" spans="1:5" hidden="1" x14ac:dyDescent="0.35">
      <c r="A449" t="s">
        <v>410</v>
      </c>
      <c r="B449" t="s">
        <v>146</v>
      </c>
      <c r="D449" s="37"/>
      <c r="E449" t="s">
        <v>592</v>
      </c>
    </row>
    <row r="450" spans="1:5" hidden="1" x14ac:dyDescent="0.35">
      <c r="A450" t="s">
        <v>410</v>
      </c>
      <c r="B450" t="s">
        <v>147</v>
      </c>
      <c r="D450" s="37"/>
      <c r="E450" t="s">
        <v>592</v>
      </c>
    </row>
    <row r="451" spans="1:5" hidden="1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hidden="1" x14ac:dyDescent="0.35">
      <c r="A452" t="s">
        <v>411</v>
      </c>
      <c r="B452" t="s">
        <v>445</v>
      </c>
      <c r="D452" s="37"/>
      <c r="E452" t="s">
        <v>592</v>
      </c>
    </row>
    <row r="453" spans="1:5" hidden="1" x14ac:dyDescent="0.35">
      <c r="A453" t="s">
        <v>411</v>
      </c>
      <c r="B453" t="s">
        <v>189</v>
      </c>
      <c r="D453" s="37"/>
      <c r="E453" t="s">
        <v>592</v>
      </c>
    </row>
    <row r="454" spans="1:5" hidden="1" x14ac:dyDescent="0.35">
      <c r="A454" t="s">
        <v>411</v>
      </c>
      <c r="B454" t="s">
        <v>190</v>
      </c>
      <c r="D454" s="37"/>
      <c r="E454" t="s">
        <v>592</v>
      </c>
    </row>
    <row r="455" spans="1:5" hidden="1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hidden="1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hidden="1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hidden="1" x14ac:dyDescent="0.35">
      <c r="A458" t="s">
        <v>411</v>
      </c>
      <c r="B458" t="s">
        <v>303</v>
      </c>
      <c r="D458" s="37"/>
      <c r="E458" t="s">
        <v>592</v>
      </c>
    </row>
    <row r="459" spans="1:5" hidden="1" x14ac:dyDescent="0.35">
      <c r="A459" t="s">
        <v>411</v>
      </c>
      <c r="B459" t="s">
        <v>199</v>
      </c>
      <c r="D459" s="37"/>
      <c r="E459" t="s">
        <v>592</v>
      </c>
    </row>
    <row r="460" spans="1:5" hidden="1" x14ac:dyDescent="0.35">
      <c r="A460" t="s">
        <v>411</v>
      </c>
      <c r="B460" t="s">
        <v>194</v>
      </c>
      <c r="D460" s="37"/>
      <c r="E460" t="s">
        <v>592</v>
      </c>
    </row>
    <row r="461" spans="1:5" hidden="1" x14ac:dyDescent="0.35">
      <c r="A461" t="s">
        <v>411</v>
      </c>
      <c r="B461" t="s">
        <v>144</v>
      </c>
      <c r="D461" s="37"/>
      <c r="E461" t="s">
        <v>592</v>
      </c>
    </row>
    <row r="462" spans="1:5" hidden="1" x14ac:dyDescent="0.35">
      <c r="A462" t="s">
        <v>411</v>
      </c>
      <c r="B462" t="s">
        <v>145</v>
      </c>
      <c r="D462" s="37"/>
      <c r="E462" t="s">
        <v>592</v>
      </c>
    </row>
    <row r="463" spans="1:5" hidden="1" x14ac:dyDescent="0.35">
      <c r="A463" t="s">
        <v>411</v>
      </c>
      <c r="B463" t="s">
        <v>146</v>
      </c>
      <c r="D463" s="37"/>
      <c r="E463" t="s">
        <v>592</v>
      </c>
    </row>
    <row r="464" spans="1:5" hidden="1" x14ac:dyDescent="0.35">
      <c r="A464" t="s">
        <v>411</v>
      </c>
      <c r="B464" t="s">
        <v>147</v>
      </c>
      <c r="D464" s="37"/>
      <c r="E464" t="s">
        <v>592</v>
      </c>
    </row>
    <row r="465" spans="1:5" hidden="1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hidden="1" x14ac:dyDescent="0.35">
      <c r="A466" t="s">
        <v>412</v>
      </c>
      <c r="B466" t="s">
        <v>445</v>
      </c>
      <c r="D466" s="37"/>
      <c r="E466" t="s">
        <v>592</v>
      </c>
    </row>
    <row r="467" spans="1:5" hidden="1" x14ac:dyDescent="0.35">
      <c r="A467" t="s">
        <v>412</v>
      </c>
      <c r="B467" t="s">
        <v>189</v>
      </c>
      <c r="D467" s="37"/>
      <c r="E467" t="s">
        <v>592</v>
      </c>
    </row>
    <row r="468" spans="1:5" hidden="1" x14ac:dyDescent="0.35">
      <c r="A468" t="s">
        <v>412</v>
      </c>
      <c r="B468" t="s">
        <v>190</v>
      </c>
      <c r="D468" s="37"/>
      <c r="E468" t="s">
        <v>592</v>
      </c>
    </row>
    <row r="469" spans="1:5" hidden="1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hidden="1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hidden="1" x14ac:dyDescent="0.35">
      <c r="A471" t="s">
        <v>412</v>
      </c>
      <c r="B471" t="s">
        <v>40</v>
      </c>
      <c r="D471" s="37"/>
      <c r="E471" t="s">
        <v>592</v>
      </c>
    </row>
    <row r="472" spans="1:5" hidden="1" x14ac:dyDescent="0.35">
      <c r="A472" t="s">
        <v>412</v>
      </c>
      <c r="B472" t="s">
        <v>303</v>
      </c>
      <c r="D472" s="37"/>
      <c r="E472" t="s">
        <v>592</v>
      </c>
    </row>
    <row r="473" spans="1:5" hidden="1" x14ac:dyDescent="0.35">
      <c r="A473" t="s">
        <v>412</v>
      </c>
      <c r="B473" t="s">
        <v>199</v>
      </c>
      <c r="D473" s="37"/>
      <c r="E473" t="s">
        <v>592</v>
      </c>
    </row>
    <row r="474" spans="1:5" hidden="1" x14ac:dyDescent="0.35">
      <c r="A474" t="s">
        <v>412</v>
      </c>
      <c r="B474" t="s">
        <v>194</v>
      </c>
      <c r="D474" s="37"/>
      <c r="E474" t="s">
        <v>592</v>
      </c>
    </row>
    <row r="475" spans="1:5" hidden="1" x14ac:dyDescent="0.35">
      <c r="A475" t="s">
        <v>412</v>
      </c>
      <c r="B475" t="s">
        <v>144</v>
      </c>
      <c r="D475" s="37"/>
      <c r="E475" t="s">
        <v>592</v>
      </c>
    </row>
    <row r="476" spans="1:5" hidden="1" x14ac:dyDescent="0.35">
      <c r="A476" t="s">
        <v>412</v>
      </c>
      <c r="B476" t="s">
        <v>145</v>
      </c>
      <c r="D476" s="37"/>
      <c r="E476" t="s">
        <v>592</v>
      </c>
    </row>
    <row r="477" spans="1:5" hidden="1" x14ac:dyDescent="0.35">
      <c r="A477" t="s">
        <v>412</v>
      </c>
      <c r="B477" t="s">
        <v>146</v>
      </c>
      <c r="D477" s="37"/>
      <c r="E477" t="s">
        <v>592</v>
      </c>
    </row>
    <row r="478" spans="1:5" hidden="1" x14ac:dyDescent="0.35">
      <c r="A478" t="s">
        <v>412</v>
      </c>
      <c r="B478" t="s">
        <v>147</v>
      </c>
      <c r="D478" s="37"/>
      <c r="E478" t="s">
        <v>592</v>
      </c>
    </row>
    <row r="479" spans="1:5" hidden="1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hidden="1" x14ac:dyDescent="0.35">
      <c r="A480" t="s">
        <v>413</v>
      </c>
      <c r="B480" t="s">
        <v>445</v>
      </c>
      <c r="D480" s="37"/>
      <c r="E480" t="s">
        <v>592</v>
      </c>
    </row>
    <row r="481" spans="1:5" hidden="1" x14ac:dyDescent="0.35">
      <c r="A481" t="s">
        <v>413</v>
      </c>
      <c r="B481" t="s">
        <v>189</v>
      </c>
      <c r="D481" s="37"/>
      <c r="E481" t="s">
        <v>592</v>
      </c>
    </row>
    <row r="482" spans="1:5" hidden="1" x14ac:dyDescent="0.35">
      <c r="A482" t="s">
        <v>413</v>
      </c>
      <c r="B482" t="s">
        <v>190</v>
      </c>
      <c r="D482" s="37"/>
      <c r="E482" t="s">
        <v>592</v>
      </c>
    </row>
    <row r="483" spans="1:5" hidden="1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hidden="1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hidden="1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hidden="1" x14ac:dyDescent="0.35">
      <c r="A486" t="s">
        <v>413</v>
      </c>
      <c r="B486" t="s">
        <v>303</v>
      </c>
      <c r="D486" s="37"/>
      <c r="E486" t="s">
        <v>592</v>
      </c>
    </row>
    <row r="487" spans="1:5" hidden="1" x14ac:dyDescent="0.35">
      <c r="A487" t="s">
        <v>413</v>
      </c>
      <c r="B487" t="s">
        <v>199</v>
      </c>
      <c r="D487" s="37"/>
      <c r="E487" t="s">
        <v>592</v>
      </c>
    </row>
    <row r="488" spans="1:5" hidden="1" x14ac:dyDescent="0.35">
      <c r="A488" t="s">
        <v>413</v>
      </c>
      <c r="B488" t="s">
        <v>194</v>
      </c>
      <c r="D488" s="37"/>
      <c r="E488" t="s">
        <v>592</v>
      </c>
    </row>
    <row r="489" spans="1:5" hidden="1" x14ac:dyDescent="0.35">
      <c r="A489" t="s">
        <v>413</v>
      </c>
      <c r="B489" t="s">
        <v>144</v>
      </c>
      <c r="D489" s="37"/>
      <c r="E489" t="s">
        <v>592</v>
      </c>
    </row>
    <row r="490" spans="1:5" hidden="1" x14ac:dyDescent="0.35">
      <c r="A490" t="s">
        <v>413</v>
      </c>
      <c r="B490" t="s">
        <v>145</v>
      </c>
      <c r="D490" s="37"/>
      <c r="E490" t="s">
        <v>592</v>
      </c>
    </row>
    <row r="491" spans="1:5" hidden="1" x14ac:dyDescent="0.35">
      <c r="A491" t="s">
        <v>413</v>
      </c>
      <c r="B491" t="s">
        <v>146</v>
      </c>
      <c r="D491" s="37"/>
      <c r="E491" t="s">
        <v>592</v>
      </c>
    </row>
    <row r="492" spans="1:5" hidden="1" x14ac:dyDescent="0.35">
      <c r="A492" t="s">
        <v>413</v>
      </c>
      <c r="B492" t="s">
        <v>147</v>
      </c>
      <c r="D492" s="37"/>
      <c r="E492" t="s">
        <v>592</v>
      </c>
    </row>
    <row r="493" spans="1:5" hidden="1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hidden="1" x14ac:dyDescent="0.35">
      <c r="A494" t="s">
        <v>414</v>
      </c>
      <c r="B494" t="s">
        <v>445</v>
      </c>
      <c r="D494" s="37"/>
      <c r="E494" t="s">
        <v>592</v>
      </c>
    </row>
    <row r="495" spans="1:5" hidden="1" x14ac:dyDescent="0.35">
      <c r="A495" t="s">
        <v>414</v>
      </c>
      <c r="B495" t="s">
        <v>189</v>
      </c>
      <c r="D495" s="37"/>
      <c r="E495" t="s">
        <v>592</v>
      </c>
    </row>
    <row r="496" spans="1:5" hidden="1" x14ac:dyDescent="0.35">
      <c r="A496" t="s">
        <v>414</v>
      </c>
      <c r="B496" t="s">
        <v>190</v>
      </c>
      <c r="D496" s="37"/>
      <c r="E496" t="s">
        <v>592</v>
      </c>
    </row>
    <row r="497" spans="1:5" hidden="1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hidden="1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hidden="1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hidden="1" x14ac:dyDescent="0.35">
      <c r="A500" t="s">
        <v>414</v>
      </c>
      <c r="B500" t="s">
        <v>303</v>
      </c>
      <c r="D500" s="37"/>
      <c r="E500" t="s">
        <v>592</v>
      </c>
    </row>
    <row r="501" spans="1:5" hidden="1" x14ac:dyDescent="0.35">
      <c r="A501" t="s">
        <v>414</v>
      </c>
      <c r="B501" t="s">
        <v>199</v>
      </c>
      <c r="D501" s="37"/>
      <c r="E501" t="s">
        <v>592</v>
      </c>
    </row>
    <row r="502" spans="1:5" hidden="1" x14ac:dyDescent="0.35">
      <c r="A502" t="s">
        <v>414</v>
      </c>
      <c r="B502" t="s">
        <v>194</v>
      </c>
      <c r="D502" s="37"/>
      <c r="E502" t="s">
        <v>592</v>
      </c>
    </row>
    <row r="503" spans="1:5" hidden="1" x14ac:dyDescent="0.35">
      <c r="A503" t="s">
        <v>414</v>
      </c>
      <c r="B503" t="s">
        <v>144</v>
      </c>
      <c r="D503" s="37"/>
      <c r="E503" t="s">
        <v>592</v>
      </c>
    </row>
    <row r="504" spans="1:5" hidden="1" x14ac:dyDescent="0.35">
      <c r="A504" t="s">
        <v>414</v>
      </c>
      <c r="B504" t="s">
        <v>145</v>
      </c>
      <c r="D504" s="37"/>
      <c r="E504" t="s">
        <v>592</v>
      </c>
    </row>
    <row r="505" spans="1:5" hidden="1" x14ac:dyDescent="0.35">
      <c r="A505" t="s">
        <v>414</v>
      </c>
      <c r="B505" t="s">
        <v>146</v>
      </c>
      <c r="D505" s="37"/>
      <c r="E505" t="s">
        <v>592</v>
      </c>
    </row>
    <row r="506" spans="1:5" hidden="1" x14ac:dyDescent="0.35">
      <c r="A506" t="s">
        <v>414</v>
      </c>
      <c r="B506" t="s">
        <v>147</v>
      </c>
      <c r="D506" s="37"/>
      <c r="E506" t="s">
        <v>592</v>
      </c>
    </row>
    <row r="507" spans="1:5" hidden="1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hidden="1" x14ac:dyDescent="0.35">
      <c r="A508" t="s">
        <v>415</v>
      </c>
      <c r="B508" t="s">
        <v>445</v>
      </c>
      <c r="D508" s="37"/>
      <c r="E508" t="s">
        <v>592</v>
      </c>
    </row>
    <row r="509" spans="1:5" hidden="1" x14ac:dyDescent="0.35">
      <c r="A509" t="s">
        <v>415</v>
      </c>
      <c r="B509" t="s">
        <v>189</v>
      </c>
      <c r="D509" s="37"/>
      <c r="E509" t="s">
        <v>592</v>
      </c>
    </row>
    <row r="510" spans="1:5" hidden="1" x14ac:dyDescent="0.35">
      <c r="A510" t="s">
        <v>415</v>
      </c>
      <c r="B510" t="s">
        <v>190</v>
      </c>
      <c r="D510" s="37"/>
      <c r="E510" t="s">
        <v>592</v>
      </c>
    </row>
    <row r="511" spans="1:5" hidden="1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hidden="1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hidden="1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hidden="1" x14ac:dyDescent="0.35">
      <c r="A514" t="s">
        <v>415</v>
      </c>
      <c r="B514" t="s">
        <v>303</v>
      </c>
      <c r="D514" s="37"/>
      <c r="E514" t="s">
        <v>592</v>
      </c>
    </row>
    <row r="515" spans="1:5" hidden="1" x14ac:dyDescent="0.35">
      <c r="A515" t="s">
        <v>415</v>
      </c>
      <c r="B515" t="s">
        <v>199</v>
      </c>
      <c r="D515" s="37"/>
      <c r="E515" t="s">
        <v>592</v>
      </c>
    </row>
    <row r="516" spans="1:5" hidden="1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hidden="1" x14ac:dyDescent="0.35">
      <c r="A517" t="s">
        <v>415</v>
      </c>
      <c r="B517" t="s">
        <v>144</v>
      </c>
      <c r="D517" s="37"/>
      <c r="E517" t="s">
        <v>592</v>
      </c>
    </row>
    <row r="518" spans="1:5" hidden="1" x14ac:dyDescent="0.35">
      <c r="A518" t="s">
        <v>415</v>
      </c>
      <c r="B518" t="s">
        <v>145</v>
      </c>
      <c r="D518" s="37"/>
      <c r="E518" t="s">
        <v>592</v>
      </c>
    </row>
    <row r="519" spans="1:5" hidden="1" x14ac:dyDescent="0.35">
      <c r="A519" t="s">
        <v>415</v>
      </c>
      <c r="B519" t="s">
        <v>146</v>
      </c>
      <c r="D519" s="37"/>
      <c r="E519" t="s">
        <v>592</v>
      </c>
    </row>
    <row r="520" spans="1:5" hidden="1" x14ac:dyDescent="0.35">
      <c r="A520" t="s">
        <v>415</v>
      </c>
      <c r="B520" t="s">
        <v>147</v>
      </c>
      <c r="D520" s="37"/>
      <c r="E520" t="s">
        <v>592</v>
      </c>
    </row>
    <row r="521" spans="1:5" hidden="1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hidden="1" x14ac:dyDescent="0.35">
      <c r="A522" t="s">
        <v>416</v>
      </c>
      <c r="B522" t="s">
        <v>445</v>
      </c>
      <c r="D522" s="37"/>
      <c r="E522" t="s">
        <v>592</v>
      </c>
    </row>
    <row r="523" spans="1:5" hidden="1" x14ac:dyDescent="0.35">
      <c r="A523" t="s">
        <v>416</v>
      </c>
      <c r="B523" t="s">
        <v>189</v>
      </c>
      <c r="D523" s="37"/>
      <c r="E523" t="s">
        <v>592</v>
      </c>
    </row>
    <row r="524" spans="1:5" hidden="1" x14ac:dyDescent="0.35">
      <c r="A524" t="s">
        <v>416</v>
      </c>
      <c r="B524" t="s">
        <v>190</v>
      </c>
      <c r="D524" s="37"/>
      <c r="E524" t="s">
        <v>592</v>
      </c>
    </row>
    <row r="525" spans="1:5" hidden="1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hidden="1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hidden="1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hidden="1" x14ac:dyDescent="0.35">
      <c r="A528" t="s">
        <v>416</v>
      </c>
      <c r="B528" t="s">
        <v>303</v>
      </c>
      <c r="D528" s="37"/>
      <c r="E528" t="s">
        <v>592</v>
      </c>
    </row>
    <row r="529" spans="1:5" hidden="1" x14ac:dyDescent="0.35">
      <c r="A529" t="s">
        <v>416</v>
      </c>
      <c r="B529" t="s">
        <v>199</v>
      </c>
      <c r="D529" s="37"/>
      <c r="E529" t="s">
        <v>592</v>
      </c>
    </row>
    <row r="530" spans="1:5" hidden="1" x14ac:dyDescent="0.35">
      <c r="A530" t="s">
        <v>416</v>
      </c>
      <c r="B530" t="s">
        <v>194</v>
      </c>
      <c r="D530" s="37"/>
      <c r="E530" t="s">
        <v>592</v>
      </c>
    </row>
    <row r="531" spans="1:5" hidden="1" x14ac:dyDescent="0.35">
      <c r="A531" t="s">
        <v>416</v>
      </c>
      <c r="B531" t="s">
        <v>144</v>
      </c>
      <c r="D531" s="37"/>
      <c r="E531" t="s">
        <v>592</v>
      </c>
    </row>
    <row r="532" spans="1:5" hidden="1" x14ac:dyDescent="0.35">
      <c r="A532" t="s">
        <v>416</v>
      </c>
      <c r="B532" t="s">
        <v>145</v>
      </c>
      <c r="D532" s="37"/>
      <c r="E532" t="s">
        <v>592</v>
      </c>
    </row>
    <row r="533" spans="1:5" hidden="1" x14ac:dyDescent="0.35">
      <c r="A533" t="s">
        <v>416</v>
      </c>
      <c r="B533" t="s">
        <v>146</v>
      </c>
      <c r="D533" s="37"/>
      <c r="E533" t="s">
        <v>592</v>
      </c>
    </row>
    <row r="534" spans="1:5" hidden="1" x14ac:dyDescent="0.35">
      <c r="A534" t="s">
        <v>416</v>
      </c>
      <c r="B534" t="s">
        <v>147</v>
      </c>
      <c r="D534" s="37"/>
      <c r="E534" t="s">
        <v>592</v>
      </c>
    </row>
    <row r="535" spans="1:5" hidden="1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hidden="1" x14ac:dyDescent="0.35">
      <c r="A536" t="s">
        <v>417</v>
      </c>
      <c r="B536" t="s">
        <v>445</v>
      </c>
      <c r="D536" s="37"/>
      <c r="E536" t="s">
        <v>592</v>
      </c>
    </row>
    <row r="537" spans="1:5" hidden="1" x14ac:dyDescent="0.35">
      <c r="A537" t="s">
        <v>417</v>
      </c>
      <c r="B537" t="s">
        <v>189</v>
      </c>
      <c r="D537" s="37"/>
      <c r="E537" t="s">
        <v>592</v>
      </c>
    </row>
    <row r="538" spans="1:5" hidden="1" x14ac:dyDescent="0.35">
      <c r="A538" t="s">
        <v>417</v>
      </c>
      <c r="B538" t="s">
        <v>190</v>
      </c>
      <c r="D538" s="37"/>
      <c r="E538" t="s">
        <v>592</v>
      </c>
    </row>
    <row r="539" spans="1:5" hidden="1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hidden="1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hidden="1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hidden="1" x14ac:dyDescent="0.35">
      <c r="A542" t="s">
        <v>417</v>
      </c>
      <c r="B542" t="s">
        <v>303</v>
      </c>
      <c r="D542" s="37"/>
      <c r="E542" t="s">
        <v>592</v>
      </c>
    </row>
    <row r="543" spans="1:5" hidden="1" x14ac:dyDescent="0.35">
      <c r="A543" t="s">
        <v>417</v>
      </c>
      <c r="B543" t="s">
        <v>199</v>
      </c>
      <c r="D543" s="37"/>
      <c r="E543" t="s">
        <v>592</v>
      </c>
    </row>
    <row r="544" spans="1:5" hidden="1" x14ac:dyDescent="0.35">
      <c r="A544" t="s">
        <v>417</v>
      </c>
      <c r="B544" t="s">
        <v>194</v>
      </c>
      <c r="D544" s="37"/>
      <c r="E544" t="s">
        <v>592</v>
      </c>
    </row>
    <row r="545" spans="1:5" hidden="1" x14ac:dyDescent="0.35">
      <c r="A545" t="s">
        <v>417</v>
      </c>
      <c r="B545" t="s">
        <v>144</v>
      </c>
      <c r="D545" s="37"/>
      <c r="E545" t="s">
        <v>592</v>
      </c>
    </row>
    <row r="546" spans="1:5" hidden="1" x14ac:dyDescent="0.35">
      <c r="A546" t="s">
        <v>417</v>
      </c>
      <c r="B546" t="s">
        <v>145</v>
      </c>
      <c r="D546" s="37"/>
      <c r="E546" t="s">
        <v>592</v>
      </c>
    </row>
    <row r="547" spans="1:5" hidden="1" x14ac:dyDescent="0.35">
      <c r="A547" t="s">
        <v>417</v>
      </c>
      <c r="B547" t="s">
        <v>146</v>
      </c>
      <c r="D547" s="37"/>
      <c r="E547" t="s">
        <v>592</v>
      </c>
    </row>
    <row r="548" spans="1:5" hidden="1" x14ac:dyDescent="0.35">
      <c r="A548" t="s">
        <v>417</v>
      </c>
      <c r="B548" t="s">
        <v>147</v>
      </c>
      <c r="D548" s="37"/>
      <c r="E548" t="s">
        <v>592</v>
      </c>
    </row>
    <row r="549" spans="1:5" hidden="1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hidden="1" x14ac:dyDescent="0.35">
      <c r="A550" t="s">
        <v>418</v>
      </c>
      <c r="B550" t="s">
        <v>445</v>
      </c>
      <c r="D550" s="37"/>
      <c r="E550" t="s">
        <v>592</v>
      </c>
    </row>
    <row r="551" spans="1:5" hidden="1" x14ac:dyDescent="0.35">
      <c r="A551" t="s">
        <v>418</v>
      </c>
      <c r="B551" t="s">
        <v>189</v>
      </c>
      <c r="D551" s="37"/>
      <c r="E551" t="s">
        <v>592</v>
      </c>
    </row>
    <row r="552" spans="1:5" hidden="1" x14ac:dyDescent="0.35">
      <c r="A552" t="s">
        <v>418</v>
      </c>
      <c r="B552" t="s">
        <v>190</v>
      </c>
      <c r="D552" s="37"/>
      <c r="E552" t="s">
        <v>592</v>
      </c>
    </row>
    <row r="553" spans="1:5" hidden="1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hidden="1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hidden="1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hidden="1" x14ac:dyDescent="0.35">
      <c r="A556" t="s">
        <v>418</v>
      </c>
      <c r="B556" t="s">
        <v>303</v>
      </c>
      <c r="D556" s="37"/>
      <c r="E556" t="s">
        <v>592</v>
      </c>
    </row>
    <row r="557" spans="1:5" hidden="1" x14ac:dyDescent="0.35">
      <c r="A557" t="s">
        <v>418</v>
      </c>
      <c r="B557" t="s">
        <v>199</v>
      </c>
      <c r="D557" s="37"/>
      <c r="E557" t="s">
        <v>592</v>
      </c>
    </row>
    <row r="558" spans="1:5" hidden="1" x14ac:dyDescent="0.35">
      <c r="A558" t="s">
        <v>418</v>
      </c>
      <c r="B558" t="s">
        <v>194</v>
      </c>
      <c r="D558" s="37"/>
      <c r="E558" t="s">
        <v>592</v>
      </c>
    </row>
    <row r="559" spans="1:5" hidden="1" x14ac:dyDescent="0.35">
      <c r="A559" t="s">
        <v>418</v>
      </c>
      <c r="B559" t="s">
        <v>144</v>
      </c>
      <c r="D559" s="37"/>
      <c r="E559" t="s">
        <v>592</v>
      </c>
    </row>
    <row r="560" spans="1:5" hidden="1" x14ac:dyDescent="0.35">
      <c r="A560" t="s">
        <v>418</v>
      </c>
      <c r="B560" t="s">
        <v>145</v>
      </c>
      <c r="D560" s="37"/>
      <c r="E560" t="s">
        <v>592</v>
      </c>
    </row>
    <row r="561" spans="1:5" hidden="1" x14ac:dyDescent="0.35">
      <c r="A561" t="s">
        <v>418</v>
      </c>
      <c r="B561" t="s">
        <v>146</v>
      </c>
      <c r="D561" s="37"/>
      <c r="E561" t="s">
        <v>592</v>
      </c>
    </row>
    <row r="562" spans="1:5" hidden="1" x14ac:dyDescent="0.35">
      <c r="A562" t="s">
        <v>418</v>
      </c>
      <c r="B562" t="s">
        <v>147</v>
      </c>
      <c r="D562" s="37"/>
      <c r="E562" t="s">
        <v>592</v>
      </c>
    </row>
    <row r="563" spans="1:5" hidden="1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hidden="1" x14ac:dyDescent="0.35">
      <c r="A564" t="s">
        <v>419</v>
      </c>
      <c r="B564" t="s">
        <v>445</v>
      </c>
      <c r="D564" s="37"/>
      <c r="E564" t="s">
        <v>592</v>
      </c>
    </row>
    <row r="565" spans="1:5" hidden="1" x14ac:dyDescent="0.35">
      <c r="A565" t="s">
        <v>419</v>
      </c>
      <c r="B565" t="s">
        <v>189</v>
      </c>
      <c r="D565" s="37"/>
      <c r="E565" t="s">
        <v>592</v>
      </c>
    </row>
    <row r="566" spans="1:5" hidden="1" x14ac:dyDescent="0.35">
      <c r="A566" t="s">
        <v>419</v>
      </c>
      <c r="B566" t="s">
        <v>190</v>
      </c>
      <c r="D566" s="37"/>
      <c r="E566" t="s">
        <v>592</v>
      </c>
    </row>
    <row r="567" spans="1:5" hidden="1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hidden="1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hidden="1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hidden="1" x14ac:dyDescent="0.35">
      <c r="A570" t="s">
        <v>419</v>
      </c>
      <c r="B570" t="s">
        <v>303</v>
      </c>
      <c r="D570" s="37"/>
      <c r="E570" t="s">
        <v>592</v>
      </c>
    </row>
    <row r="571" spans="1:5" hidden="1" x14ac:dyDescent="0.35">
      <c r="A571" t="s">
        <v>419</v>
      </c>
      <c r="B571" t="s">
        <v>199</v>
      </c>
      <c r="D571" s="37"/>
      <c r="E571" t="s">
        <v>592</v>
      </c>
    </row>
    <row r="572" spans="1:5" hidden="1" x14ac:dyDescent="0.35">
      <c r="A572" t="s">
        <v>419</v>
      </c>
      <c r="B572" t="s">
        <v>194</v>
      </c>
      <c r="D572" s="37"/>
      <c r="E572" t="s">
        <v>592</v>
      </c>
    </row>
    <row r="573" spans="1:5" hidden="1" x14ac:dyDescent="0.35">
      <c r="A573" t="s">
        <v>419</v>
      </c>
      <c r="B573" t="s">
        <v>144</v>
      </c>
      <c r="D573" s="37"/>
      <c r="E573" t="s">
        <v>592</v>
      </c>
    </row>
    <row r="574" spans="1:5" hidden="1" x14ac:dyDescent="0.35">
      <c r="A574" t="s">
        <v>419</v>
      </c>
      <c r="B574" t="s">
        <v>145</v>
      </c>
      <c r="D574" s="37"/>
      <c r="E574" t="s">
        <v>592</v>
      </c>
    </row>
    <row r="575" spans="1:5" hidden="1" x14ac:dyDescent="0.35">
      <c r="A575" t="s">
        <v>419</v>
      </c>
      <c r="B575" t="s">
        <v>146</v>
      </c>
      <c r="D575" s="37"/>
      <c r="E575" t="s">
        <v>592</v>
      </c>
    </row>
    <row r="576" spans="1:5" hidden="1" x14ac:dyDescent="0.35">
      <c r="A576" t="s">
        <v>419</v>
      </c>
      <c r="B576" t="s">
        <v>147</v>
      </c>
      <c r="D576" s="37"/>
      <c r="E576" t="s">
        <v>592</v>
      </c>
    </row>
    <row r="577" spans="1:5" hidden="1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hidden="1" x14ac:dyDescent="0.35">
      <c r="A578" t="s">
        <v>420</v>
      </c>
      <c r="B578" t="s">
        <v>445</v>
      </c>
      <c r="D578" s="37"/>
      <c r="E578" t="s">
        <v>592</v>
      </c>
    </row>
    <row r="579" spans="1:5" hidden="1" x14ac:dyDescent="0.35">
      <c r="A579" t="s">
        <v>420</v>
      </c>
      <c r="B579" t="s">
        <v>189</v>
      </c>
      <c r="D579" s="37"/>
      <c r="E579" t="s">
        <v>592</v>
      </c>
    </row>
    <row r="580" spans="1:5" hidden="1" x14ac:dyDescent="0.35">
      <c r="A580" t="s">
        <v>420</v>
      </c>
      <c r="B580" t="s">
        <v>190</v>
      </c>
      <c r="D580" s="37"/>
      <c r="E580" t="s">
        <v>592</v>
      </c>
    </row>
    <row r="581" spans="1:5" hidden="1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hidden="1" x14ac:dyDescent="0.35">
      <c r="A582" t="s">
        <v>420</v>
      </c>
      <c r="B582" t="s">
        <v>446</v>
      </c>
      <c r="D582" s="37"/>
      <c r="E582" t="s">
        <v>592</v>
      </c>
    </row>
    <row r="583" spans="1:5" hidden="1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hidden="1" x14ac:dyDescent="0.35">
      <c r="A584" t="s">
        <v>420</v>
      </c>
      <c r="B584" t="s">
        <v>303</v>
      </c>
      <c r="D584" s="37"/>
      <c r="E584" t="s">
        <v>592</v>
      </c>
    </row>
    <row r="585" spans="1:5" hidden="1" x14ac:dyDescent="0.35">
      <c r="A585" t="s">
        <v>420</v>
      </c>
      <c r="B585" t="s">
        <v>199</v>
      </c>
      <c r="D585" s="37"/>
      <c r="E585" t="s">
        <v>592</v>
      </c>
    </row>
    <row r="586" spans="1:5" hidden="1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hidden="1" x14ac:dyDescent="0.35">
      <c r="A587" t="s">
        <v>420</v>
      </c>
      <c r="B587" t="s">
        <v>144</v>
      </c>
      <c r="D587" s="37"/>
      <c r="E587" t="s">
        <v>592</v>
      </c>
    </row>
    <row r="588" spans="1:5" hidden="1" x14ac:dyDescent="0.35">
      <c r="A588" t="s">
        <v>420</v>
      </c>
      <c r="B588" t="s">
        <v>145</v>
      </c>
      <c r="D588" s="37"/>
      <c r="E588" t="s">
        <v>592</v>
      </c>
    </row>
    <row r="589" spans="1:5" hidden="1" x14ac:dyDescent="0.35">
      <c r="A589" t="s">
        <v>420</v>
      </c>
      <c r="B589" t="s">
        <v>146</v>
      </c>
      <c r="D589" s="37"/>
      <c r="E589" t="s">
        <v>592</v>
      </c>
    </row>
    <row r="590" spans="1:5" hidden="1" x14ac:dyDescent="0.35">
      <c r="A590" t="s">
        <v>420</v>
      </c>
      <c r="B590" t="s">
        <v>147</v>
      </c>
      <c r="D590" s="37"/>
      <c r="E590" t="s">
        <v>592</v>
      </c>
    </row>
    <row r="591" spans="1:5" hidden="1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hidden="1" x14ac:dyDescent="0.35">
      <c r="A592" t="s">
        <v>421</v>
      </c>
      <c r="B592" t="s">
        <v>445</v>
      </c>
      <c r="D592" s="37"/>
      <c r="E592" t="s">
        <v>592</v>
      </c>
    </row>
    <row r="593" spans="1:5" hidden="1" x14ac:dyDescent="0.35">
      <c r="A593" t="s">
        <v>421</v>
      </c>
      <c r="B593" t="s">
        <v>189</v>
      </c>
      <c r="D593" s="37"/>
      <c r="E593" t="s">
        <v>592</v>
      </c>
    </row>
    <row r="594" spans="1:5" hidden="1" x14ac:dyDescent="0.35">
      <c r="A594" t="s">
        <v>421</v>
      </c>
      <c r="B594" t="s">
        <v>190</v>
      </c>
      <c r="D594" s="37"/>
      <c r="E594" t="s">
        <v>592</v>
      </c>
    </row>
    <row r="595" spans="1:5" hidden="1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hidden="1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hidden="1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hidden="1" x14ac:dyDescent="0.35">
      <c r="A598" t="s">
        <v>421</v>
      </c>
      <c r="B598" t="s">
        <v>303</v>
      </c>
      <c r="D598" s="37"/>
      <c r="E598" t="s">
        <v>592</v>
      </c>
    </row>
    <row r="599" spans="1:5" hidden="1" x14ac:dyDescent="0.35">
      <c r="A599" t="s">
        <v>421</v>
      </c>
      <c r="B599" t="s">
        <v>199</v>
      </c>
      <c r="D599" s="37"/>
      <c r="E599" t="s">
        <v>592</v>
      </c>
    </row>
    <row r="600" spans="1:5" hidden="1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hidden="1" x14ac:dyDescent="0.35">
      <c r="A601" t="s">
        <v>421</v>
      </c>
      <c r="B601" t="s">
        <v>144</v>
      </c>
      <c r="D601" s="37"/>
      <c r="E601" t="s">
        <v>592</v>
      </c>
    </row>
    <row r="602" spans="1:5" hidden="1" x14ac:dyDescent="0.35">
      <c r="A602" t="s">
        <v>421</v>
      </c>
      <c r="B602" t="s">
        <v>145</v>
      </c>
      <c r="D602" s="37"/>
      <c r="E602" t="s">
        <v>592</v>
      </c>
    </row>
    <row r="603" spans="1:5" hidden="1" x14ac:dyDescent="0.35">
      <c r="A603" t="s">
        <v>421</v>
      </c>
      <c r="B603" t="s">
        <v>146</v>
      </c>
      <c r="D603" s="37"/>
      <c r="E603" t="s">
        <v>592</v>
      </c>
    </row>
    <row r="604" spans="1:5" hidden="1" x14ac:dyDescent="0.35">
      <c r="A604" t="s">
        <v>421</v>
      </c>
      <c r="B604" t="s">
        <v>147</v>
      </c>
      <c r="D604" s="37"/>
      <c r="E604" t="s">
        <v>592</v>
      </c>
    </row>
    <row r="605" spans="1:5" hidden="1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hidden="1" x14ac:dyDescent="0.35">
      <c r="A606" t="s">
        <v>422</v>
      </c>
      <c r="B606" t="s">
        <v>445</v>
      </c>
      <c r="D606" s="37"/>
      <c r="E606" t="s">
        <v>592</v>
      </c>
    </row>
    <row r="607" spans="1:5" hidden="1" x14ac:dyDescent="0.35">
      <c r="A607" t="s">
        <v>422</v>
      </c>
      <c r="B607" t="s">
        <v>189</v>
      </c>
      <c r="D607" s="37"/>
      <c r="E607" t="s">
        <v>592</v>
      </c>
    </row>
    <row r="608" spans="1:5" hidden="1" x14ac:dyDescent="0.35">
      <c r="A608" t="s">
        <v>422</v>
      </c>
      <c r="B608" t="s">
        <v>190</v>
      </c>
      <c r="D608" s="37"/>
      <c r="E608" t="s">
        <v>592</v>
      </c>
    </row>
    <row r="609" spans="1:5" hidden="1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hidden="1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hidden="1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hidden="1" x14ac:dyDescent="0.35">
      <c r="A612" t="s">
        <v>422</v>
      </c>
      <c r="B612" t="s">
        <v>303</v>
      </c>
      <c r="D612" s="37"/>
      <c r="E612" t="s">
        <v>592</v>
      </c>
    </row>
    <row r="613" spans="1:5" hidden="1" x14ac:dyDescent="0.35">
      <c r="A613" t="s">
        <v>422</v>
      </c>
      <c r="B613" t="s">
        <v>199</v>
      </c>
      <c r="D613" s="37"/>
      <c r="E613" t="s">
        <v>592</v>
      </c>
    </row>
    <row r="614" spans="1:5" hidden="1" x14ac:dyDescent="0.35">
      <c r="A614" t="s">
        <v>422</v>
      </c>
      <c r="B614" t="s">
        <v>194</v>
      </c>
      <c r="D614" s="37"/>
      <c r="E614" t="s">
        <v>592</v>
      </c>
    </row>
    <row r="615" spans="1:5" hidden="1" x14ac:dyDescent="0.35">
      <c r="A615" t="s">
        <v>422</v>
      </c>
      <c r="B615" t="s">
        <v>144</v>
      </c>
      <c r="D615" s="37"/>
      <c r="E615" t="s">
        <v>592</v>
      </c>
    </row>
    <row r="616" spans="1:5" hidden="1" x14ac:dyDescent="0.35">
      <c r="A616" t="s">
        <v>422</v>
      </c>
      <c r="B616" t="s">
        <v>145</v>
      </c>
      <c r="D616" s="37"/>
      <c r="E616" t="s">
        <v>592</v>
      </c>
    </row>
    <row r="617" spans="1:5" hidden="1" x14ac:dyDescent="0.35">
      <c r="A617" t="s">
        <v>422</v>
      </c>
      <c r="B617" t="s">
        <v>146</v>
      </c>
      <c r="D617" s="37"/>
      <c r="E617" t="s">
        <v>592</v>
      </c>
    </row>
    <row r="618" spans="1:5" hidden="1" x14ac:dyDescent="0.35">
      <c r="A618" t="s">
        <v>422</v>
      </c>
      <c r="B618" t="s">
        <v>147</v>
      </c>
      <c r="D618" s="37"/>
      <c r="E618" t="s">
        <v>592</v>
      </c>
    </row>
    <row r="619" spans="1:5" hidden="1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hidden="1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hidden="1" x14ac:dyDescent="0.35">
      <c r="A621" t="s">
        <v>423</v>
      </c>
      <c r="B621" t="s">
        <v>189</v>
      </c>
      <c r="D621" s="37"/>
      <c r="E621" t="s">
        <v>592</v>
      </c>
    </row>
    <row r="622" spans="1:5" hidden="1" x14ac:dyDescent="0.35">
      <c r="A622" t="s">
        <v>423</v>
      </c>
      <c r="B622" t="s">
        <v>190</v>
      </c>
      <c r="D622" s="37"/>
      <c r="E622" t="s">
        <v>592</v>
      </c>
    </row>
    <row r="623" spans="1:5" hidden="1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hidden="1" x14ac:dyDescent="0.35">
      <c r="A624" t="s">
        <v>423</v>
      </c>
      <c r="B624" t="s">
        <v>446</v>
      </c>
      <c r="D624" s="37"/>
      <c r="E624" t="s">
        <v>592</v>
      </c>
    </row>
    <row r="625" spans="1:5" hidden="1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hidden="1" x14ac:dyDescent="0.35">
      <c r="A626" t="s">
        <v>423</v>
      </c>
      <c r="B626" t="s">
        <v>303</v>
      </c>
      <c r="D626" s="37"/>
      <c r="E626" t="s">
        <v>592</v>
      </c>
    </row>
    <row r="627" spans="1:5" hidden="1" x14ac:dyDescent="0.35">
      <c r="A627" t="s">
        <v>423</v>
      </c>
      <c r="B627" t="s">
        <v>199</v>
      </c>
      <c r="D627" s="37"/>
      <c r="E627" t="s">
        <v>592</v>
      </c>
    </row>
    <row r="628" spans="1:5" hidden="1" x14ac:dyDescent="0.35">
      <c r="A628" t="s">
        <v>423</v>
      </c>
      <c r="B628" t="s">
        <v>194</v>
      </c>
      <c r="D628" s="37"/>
      <c r="E628" t="s">
        <v>592</v>
      </c>
    </row>
    <row r="629" spans="1:5" hidden="1" x14ac:dyDescent="0.35">
      <c r="A629" t="s">
        <v>423</v>
      </c>
      <c r="B629" t="s">
        <v>144</v>
      </c>
      <c r="D629" s="37"/>
      <c r="E629" t="s">
        <v>592</v>
      </c>
    </row>
    <row r="630" spans="1:5" hidden="1" x14ac:dyDescent="0.35">
      <c r="A630" t="s">
        <v>423</v>
      </c>
      <c r="B630" t="s">
        <v>145</v>
      </c>
      <c r="D630" s="37"/>
      <c r="E630" t="s">
        <v>592</v>
      </c>
    </row>
    <row r="631" spans="1:5" hidden="1" x14ac:dyDescent="0.35">
      <c r="A631" t="s">
        <v>423</v>
      </c>
      <c r="B631" t="s">
        <v>146</v>
      </c>
      <c r="D631" s="37"/>
      <c r="E631" t="s">
        <v>592</v>
      </c>
    </row>
    <row r="632" spans="1:5" hidden="1" x14ac:dyDescent="0.35">
      <c r="A632" t="s">
        <v>423</v>
      </c>
      <c r="B632" t="s">
        <v>147</v>
      </c>
      <c r="D632" s="37"/>
      <c r="E632" t="s">
        <v>592</v>
      </c>
    </row>
    <row r="633" spans="1:5" hidden="1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hidden="1" x14ac:dyDescent="0.35">
      <c r="A634" t="s">
        <v>424</v>
      </c>
      <c r="B634" t="s">
        <v>445</v>
      </c>
      <c r="D634" s="37"/>
      <c r="E634" t="s">
        <v>592</v>
      </c>
    </row>
    <row r="635" spans="1:5" hidden="1" x14ac:dyDescent="0.35">
      <c r="A635" t="s">
        <v>424</v>
      </c>
      <c r="B635" t="s">
        <v>189</v>
      </c>
      <c r="D635" s="37"/>
      <c r="E635" t="s">
        <v>592</v>
      </c>
    </row>
    <row r="636" spans="1:5" hidden="1" x14ac:dyDescent="0.35">
      <c r="A636" t="s">
        <v>424</v>
      </c>
      <c r="B636" t="s">
        <v>190</v>
      </c>
      <c r="D636" s="37"/>
      <c r="E636" t="s">
        <v>592</v>
      </c>
    </row>
    <row r="637" spans="1:5" hidden="1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hidden="1" x14ac:dyDescent="0.35">
      <c r="A638" t="s">
        <v>424</v>
      </c>
      <c r="B638" t="s">
        <v>446</v>
      </c>
      <c r="D638" s="37"/>
      <c r="E638" t="s">
        <v>592</v>
      </c>
    </row>
    <row r="639" spans="1:5" hidden="1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hidden="1" x14ac:dyDescent="0.35">
      <c r="A640" t="s">
        <v>424</v>
      </c>
      <c r="B640" t="s">
        <v>303</v>
      </c>
      <c r="D640" s="37"/>
      <c r="E640" t="s">
        <v>592</v>
      </c>
    </row>
    <row r="641" spans="1:5" hidden="1" x14ac:dyDescent="0.35">
      <c r="A641" t="s">
        <v>424</v>
      </c>
      <c r="B641" t="s">
        <v>199</v>
      </c>
      <c r="D641" s="37"/>
      <c r="E641" t="s">
        <v>592</v>
      </c>
    </row>
    <row r="642" spans="1:5" hidden="1" x14ac:dyDescent="0.35">
      <c r="A642" t="s">
        <v>424</v>
      </c>
      <c r="B642" t="s">
        <v>194</v>
      </c>
      <c r="D642" s="37"/>
      <c r="E642" t="s">
        <v>592</v>
      </c>
    </row>
    <row r="643" spans="1:5" hidden="1" x14ac:dyDescent="0.35">
      <c r="A643" t="s">
        <v>424</v>
      </c>
      <c r="B643" t="s">
        <v>144</v>
      </c>
      <c r="D643" s="37"/>
      <c r="E643" t="s">
        <v>592</v>
      </c>
    </row>
    <row r="644" spans="1:5" hidden="1" x14ac:dyDescent="0.35">
      <c r="A644" t="s">
        <v>424</v>
      </c>
      <c r="B644" t="s">
        <v>145</v>
      </c>
      <c r="D644" s="37"/>
      <c r="E644" t="s">
        <v>592</v>
      </c>
    </row>
    <row r="645" spans="1:5" hidden="1" x14ac:dyDescent="0.35">
      <c r="A645" t="s">
        <v>424</v>
      </c>
      <c r="B645" t="s">
        <v>146</v>
      </c>
      <c r="D645" s="37"/>
      <c r="E645" t="s">
        <v>592</v>
      </c>
    </row>
    <row r="646" spans="1:5" hidden="1" x14ac:dyDescent="0.35">
      <c r="A646" t="s">
        <v>424</v>
      </c>
      <c r="B646" t="s">
        <v>147</v>
      </c>
      <c r="D646" s="37"/>
      <c r="E646" t="s">
        <v>592</v>
      </c>
    </row>
    <row r="647" spans="1:5" hidden="1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hidden="1" x14ac:dyDescent="0.35">
      <c r="A648" t="s">
        <v>425</v>
      </c>
      <c r="B648" t="s">
        <v>445</v>
      </c>
      <c r="D648" s="37"/>
      <c r="E648" t="s">
        <v>592</v>
      </c>
    </row>
    <row r="649" spans="1:5" hidden="1" x14ac:dyDescent="0.35">
      <c r="A649" t="s">
        <v>425</v>
      </c>
      <c r="B649" t="s">
        <v>189</v>
      </c>
      <c r="D649" s="37"/>
      <c r="E649" t="s">
        <v>592</v>
      </c>
    </row>
    <row r="650" spans="1:5" hidden="1" x14ac:dyDescent="0.35">
      <c r="A650" t="s">
        <v>425</v>
      </c>
      <c r="B650" t="s">
        <v>190</v>
      </c>
      <c r="D650" s="37"/>
      <c r="E650" t="s">
        <v>592</v>
      </c>
    </row>
    <row r="651" spans="1:5" hidden="1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hidden="1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hidden="1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hidden="1" x14ac:dyDescent="0.35">
      <c r="A654" t="s">
        <v>425</v>
      </c>
      <c r="B654" t="s">
        <v>303</v>
      </c>
      <c r="D654" s="37"/>
      <c r="E654" t="s">
        <v>592</v>
      </c>
    </row>
    <row r="655" spans="1:5" hidden="1" x14ac:dyDescent="0.35">
      <c r="A655" t="s">
        <v>425</v>
      </c>
      <c r="B655" t="s">
        <v>199</v>
      </c>
      <c r="D655" s="37"/>
      <c r="E655" t="s">
        <v>592</v>
      </c>
    </row>
    <row r="656" spans="1:5" hidden="1" x14ac:dyDescent="0.35">
      <c r="A656" t="s">
        <v>425</v>
      </c>
      <c r="B656" t="s">
        <v>194</v>
      </c>
      <c r="D656" s="37"/>
      <c r="E656" t="s">
        <v>592</v>
      </c>
    </row>
    <row r="657" spans="1:5" hidden="1" x14ac:dyDescent="0.35">
      <c r="A657" t="s">
        <v>425</v>
      </c>
      <c r="B657" t="s">
        <v>144</v>
      </c>
      <c r="D657" s="37"/>
      <c r="E657" t="s">
        <v>592</v>
      </c>
    </row>
    <row r="658" spans="1:5" hidden="1" x14ac:dyDescent="0.35">
      <c r="A658" t="s">
        <v>425</v>
      </c>
      <c r="B658" t="s">
        <v>145</v>
      </c>
      <c r="D658" s="37"/>
      <c r="E658" t="s">
        <v>592</v>
      </c>
    </row>
    <row r="659" spans="1:5" hidden="1" x14ac:dyDescent="0.35">
      <c r="A659" t="s">
        <v>425</v>
      </c>
      <c r="B659" t="s">
        <v>146</v>
      </c>
      <c r="D659" s="37"/>
      <c r="E659" t="s">
        <v>592</v>
      </c>
    </row>
    <row r="660" spans="1:5" hidden="1" x14ac:dyDescent="0.35">
      <c r="A660" t="s">
        <v>425</v>
      </c>
      <c r="B660" t="s">
        <v>147</v>
      </c>
      <c r="D660" s="37"/>
      <c r="E660" t="s">
        <v>592</v>
      </c>
    </row>
    <row r="661" spans="1:5" hidden="1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hidden="1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hidden="1" x14ac:dyDescent="0.35">
      <c r="A663" t="s">
        <v>426</v>
      </c>
      <c r="B663" t="s">
        <v>189</v>
      </c>
      <c r="D663" s="37"/>
      <c r="E663" t="s">
        <v>592</v>
      </c>
    </row>
    <row r="664" spans="1:5" hidden="1" x14ac:dyDescent="0.35">
      <c r="A664" t="s">
        <v>426</v>
      </c>
      <c r="B664" t="s">
        <v>190</v>
      </c>
      <c r="D664" s="37"/>
      <c r="E664" t="s">
        <v>592</v>
      </c>
    </row>
    <row r="665" spans="1:5" hidden="1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hidden="1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hidden="1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hidden="1" x14ac:dyDescent="0.35">
      <c r="A668" t="s">
        <v>426</v>
      </c>
      <c r="B668" t="s">
        <v>303</v>
      </c>
      <c r="D668" s="37"/>
      <c r="E668" t="s">
        <v>592</v>
      </c>
    </row>
    <row r="669" spans="1:5" hidden="1" x14ac:dyDescent="0.35">
      <c r="A669" t="s">
        <v>426</v>
      </c>
      <c r="B669" t="s">
        <v>199</v>
      </c>
      <c r="D669" s="37"/>
      <c r="E669" t="s">
        <v>592</v>
      </c>
    </row>
    <row r="670" spans="1:5" hidden="1" x14ac:dyDescent="0.35">
      <c r="A670" t="s">
        <v>426</v>
      </c>
      <c r="B670" t="s">
        <v>194</v>
      </c>
      <c r="D670" s="37"/>
      <c r="E670" t="s">
        <v>592</v>
      </c>
    </row>
    <row r="671" spans="1:5" hidden="1" x14ac:dyDescent="0.35">
      <c r="A671" t="s">
        <v>426</v>
      </c>
      <c r="B671" t="s">
        <v>144</v>
      </c>
      <c r="D671" s="37"/>
      <c r="E671" t="s">
        <v>592</v>
      </c>
    </row>
    <row r="672" spans="1:5" hidden="1" x14ac:dyDescent="0.35">
      <c r="A672" t="s">
        <v>426</v>
      </c>
      <c r="B672" t="s">
        <v>145</v>
      </c>
      <c r="D672" s="37"/>
      <c r="E672" t="s">
        <v>592</v>
      </c>
    </row>
    <row r="673" spans="1:5" hidden="1" x14ac:dyDescent="0.35">
      <c r="A673" t="s">
        <v>426</v>
      </c>
      <c r="B673" t="s">
        <v>146</v>
      </c>
      <c r="D673" s="37"/>
      <c r="E673" t="s">
        <v>592</v>
      </c>
    </row>
    <row r="674" spans="1:5" hidden="1" x14ac:dyDescent="0.35">
      <c r="A674" t="s">
        <v>426</v>
      </c>
      <c r="B674" t="s">
        <v>147</v>
      </c>
      <c r="D674" s="37"/>
      <c r="E674" t="s">
        <v>592</v>
      </c>
    </row>
    <row r="675" spans="1:5" hidden="1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hidden="1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hidden="1" x14ac:dyDescent="0.35">
      <c r="A677" t="s">
        <v>427</v>
      </c>
      <c r="B677" t="s">
        <v>189</v>
      </c>
      <c r="D677" s="37"/>
      <c r="E677" t="s">
        <v>592</v>
      </c>
    </row>
    <row r="678" spans="1:5" hidden="1" x14ac:dyDescent="0.35">
      <c r="A678" t="s">
        <v>427</v>
      </c>
      <c r="B678" t="s">
        <v>190</v>
      </c>
      <c r="D678" s="37"/>
      <c r="E678" t="s">
        <v>592</v>
      </c>
    </row>
    <row r="679" spans="1:5" hidden="1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hidden="1" x14ac:dyDescent="0.35">
      <c r="A680" t="s">
        <v>427</v>
      </c>
      <c r="B680" t="s">
        <v>446</v>
      </c>
      <c r="D680" s="37"/>
      <c r="E680" t="s">
        <v>592</v>
      </c>
    </row>
    <row r="681" spans="1:5" hidden="1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hidden="1" x14ac:dyDescent="0.35">
      <c r="A682" t="s">
        <v>427</v>
      </c>
      <c r="B682" t="s">
        <v>303</v>
      </c>
      <c r="D682" s="37"/>
      <c r="E682" t="s">
        <v>592</v>
      </c>
    </row>
    <row r="683" spans="1:5" hidden="1" x14ac:dyDescent="0.35">
      <c r="A683" t="s">
        <v>427</v>
      </c>
      <c r="B683" t="s">
        <v>199</v>
      </c>
      <c r="D683" s="37"/>
      <c r="E683" t="s">
        <v>592</v>
      </c>
    </row>
    <row r="684" spans="1:5" hidden="1" x14ac:dyDescent="0.35">
      <c r="A684" t="s">
        <v>427</v>
      </c>
      <c r="B684" t="s">
        <v>194</v>
      </c>
      <c r="D684" s="37"/>
      <c r="E684" t="s">
        <v>592</v>
      </c>
    </row>
    <row r="685" spans="1:5" hidden="1" x14ac:dyDescent="0.35">
      <c r="A685" t="s">
        <v>427</v>
      </c>
      <c r="B685" t="s">
        <v>144</v>
      </c>
      <c r="D685" s="37"/>
      <c r="E685" t="s">
        <v>592</v>
      </c>
    </row>
    <row r="686" spans="1:5" hidden="1" x14ac:dyDescent="0.35">
      <c r="A686" t="s">
        <v>427</v>
      </c>
      <c r="B686" t="s">
        <v>145</v>
      </c>
      <c r="D686" s="37"/>
      <c r="E686" t="s">
        <v>592</v>
      </c>
    </row>
    <row r="687" spans="1:5" hidden="1" x14ac:dyDescent="0.35">
      <c r="A687" t="s">
        <v>427</v>
      </c>
      <c r="B687" t="s">
        <v>146</v>
      </c>
      <c r="D687" s="37"/>
      <c r="E687" t="s">
        <v>592</v>
      </c>
    </row>
    <row r="688" spans="1:5" hidden="1" x14ac:dyDescent="0.35">
      <c r="A688" t="s">
        <v>427</v>
      </c>
      <c r="B688" t="s">
        <v>147</v>
      </c>
      <c r="D688" s="37"/>
      <c r="E688" t="s">
        <v>592</v>
      </c>
    </row>
    <row r="689" spans="1:5" hidden="1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hidden="1" x14ac:dyDescent="0.35">
      <c r="A690" t="s">
        <v>428</v>
      </c>
      <c r="B690" t="s">
        <v>445</v>
      </c>
      <c r="D690" s="37"/>
      <c r="E690" t="s">
        <v>592</v>
      </c>
    </row>
    <row r="691" spans="1:5" hidden="1" x14ac:dyDescent="0.35">
      <c r="A691" t="s">
        <v>428</v>
      </c>
      <c r="B691" t="s">
        <v>189</v>
      </c>
      <c r="D691" s="37"/>
      <c r="E691" t="s">
        <v>592</v>
      </c>
    </row>
    <row r="692" spans="1:5" hidden="1" x14ac:dyDescent="0.35">
      <c r="A692" t="s">
        <v>428</v>
      </c>
      <c r="B692" t="s">
        <v>190</v>
      </c>
      <c r="D692" s="37"/>
      <c r="E692" t="s">
        <v>592</v>
      </c>
    </row>
    <row r="693" spans="1:5" hidden="1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hidden="1" x14ac:dyDescent="0.35">
      <c r="A694" t="s">
        <v>428</v>
      </c>
      <c r="B694" t="s">
        <v>446</v>
      </c>
      <c r="D694" s="37"/>
      <c r="E694" t="s">
        <v>592</v>
      </c>
    </row>
    <row r="695" spans="1:5" hidden="1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hidden="1" x14ac:dyDescent="0.35">
      <c r="A696" t="s">
        <v>428</v>
      </c>
      <c r="B696" t="s">
        <v>303</v>
      </c>
      <c r="D696" s="37"/>
      <c r="E696" t="s">
        <v>592</v>
      </c>
    </row>
    <row r="697" spans="1:5" hidden="1" x14ac:dyDescent="0.35">
      <c r="A697" t="s">
        <v>428</v>
      </c>
      <c r="B697" t="s">
        <v>199</v>
      </c>
      <c r="D697" s="37"/>
      <c r="E697" t="s">
        <v>592</v>
      </c>
    </row>
    <row r="698" spans="1:5" hidden="1" x14ac:dyDescent="0.35">
      <c r="A698" t="s">
        <v>428</v>
      </c>
      <c r="B698" t="s">
        <v>194</v>
      </c>
      <c r="D698" s="37"/>
      <c r="E698" t="s">
        <v>592</v>
      </c>
    </row>
    <row r="699" spans="1:5" hidden="1" x14ac:dyDescent="0.35">
      <c r="A699" t="s">
        <v>428</v>
      </c>
      <c r="B699" t="s">
        <v>144</v>
      </c>
      <c r="D699" s="37"/>
      <c r="E699" t="s">
        <v>592</v>
      </c>
    </row>
    <row r="700" spans="1:5" hidden="1" x14ac:dyDescent="0.35">
      <c r="A700" t="s">
        <v>428</v>
      </c>
      <c r="B700" t="s">
        <v>145</v>
      </c>
      <c r="D700" s="37"/>
      <c r="E700" t="s">
        <v>592</v>
      </c>
    </row>
    <row r="701" spans="1:5" hidden="1" x14ac:dyDescent="0.35">
      <c r="A701" t="s">
        <v>428</v>
      </c>
      <c r="B701" t="s">
        <v>146</v>
      </c>
      <c r="D701" s="37"/>
      <c r="E701" t="s">
        <v>592</v>
      </c>
    </row>
    <row r="702" spans="1:5" hidden="1" x14ac:dyDescent="0.35">
      <c r="A702" t="s">
        <v>428</v>
      </c>
      <c r="B702" t="s">
        <v>147</v>
      </c>
      <c r="D702" s="37"/>
      <c r="E702" t="s">
        <v>592</v>
      </c>
    </row>
    <row r="703" spans="1:5" hidden="1" x14ac:dyDescent="0.35">
      <c r="A703" t="s">
        <v>429</v>
      </c>
      <c r="B703" t="s">
        <v>299</v>
      </c>
      <c r="D703" s="37"/>
      <c r="E703" t="s">
        <v>592</v>
      </c>
    </row>
    <row r="704" spans="1:5" hidden="1" x14ac:dyDescent="0.35">
      <c r="A704" t="s">
        <v>429</v>
      </c>
      <c r="B704" t="s">
        <v>445</v>
      </c>
      <c r="D704" s="37"/>
      <c r="E704" t="s">
        <v>592</v>
      </c>
    </row>
    <row r="705" spans="1:5" hidden="1" x14ac:dyDescent="0.35">
      <c r="A705" t="s">
        <v>429</v>
      </c>
      <c r="B705" t="s">
        <v>189</v>
      </c>
      <c r="D705" s="37"/>
      <c r="E705" t="s">
        <v>592</v>
      </c>
    </row>
    <row r="706" spans="1:5" hidden="1" x14ac:dyDescent="0.35">
      <c r="A706" t="s">
        <v>429</v>
      </c>
      <c r="B706" t="s">
        <v>190</v>
      </c>
      <c r="D706" s="37"/>
      <c r="E706" t="s">
        <v>592</v>
      </c>
    </row>
    <row r="707" spans="1:5" hidden="1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hidden="1" x14ac:dyDescent="0.35">
      <c r="A708" t="s">
        <v>429</v>
      </c>
      <c r="B708" t="s">
        <v>446</v>
      </c>
      <c r="D708" s="37"/>
      <c r="E708" t="s">
        <v>592</v>
      </c>
    </row>
    <row r="709" spans="1:5" hidden="1" x14ac:dyDescent="0.35">
      <c r="A709" t="s">
        <v>429</v>
      </c>
      <c r="B709" t="s">
        <v>40</v>
      </c>
      <c r="D709" s="37"/>
      <c r="E709" t="s">
        <v>592</v>
      </c>
    </row>
    <row r="710" spans="1:5" hidden="1" x14ac:dyDescent="0.35">
      <c r="A710" t="s">
        <v>429</v>
      </c>
      <c r="B710" t="s">
        <v>303</v>
      </c>
      <c r="D710" s="37"/>
      <c r="E710" t="s">
        <v>592</v>
      </c>
    </row>
    <row r="711" spans="1:5" hidden="1" x14ac:dyDescent="0.35">
      <c r="A711" t="s">
        <v>429</v>
      </c>
      <c r="B711" t="s">
        <v>199</v>
      </c>
      <c r="D711" s="37"/>
      <c r="E711" t="s">
        <v>592</v>
      </c>
    </row>
    <row r="712" spans="1:5" hidden="1" x14ac:dyDescent="0.35">
      <c r="A712" t="s">
        <v>429</v>
      </c>
      <c r="B712" t="s">
        <v>194</v>
      </c>
      <c r="D712" s="37"/>
      <c r="E712" t="s">
        <v>592</v>
      </c>
    </row>
    <row r="713" spans="1:5" hidden="1" x14ac:dyDescent="0.35">
      <c r="A713" t="s">
        <v>429</v>
      </c>
      <c r="B713" t="s">
        <v>144</v>
      </c>
      <c r="D713" s="37"/>
      <c r="E713" t="s">
        <v>592</v>
      </c>
    </row>
    <row r="714" spans="1:5" hidden="1" x14ac:dyDescent="0.35">
      <c r="A714" t="s">
        <v>429</v>
      </c>
      <c r="B714" t="s">
        <v>145</v>
      </c>
      <c r="D714" s="37"/>
      <c r="E714" t="s">
        <v>592</v>
      </c>
    </row>
    <row r="715" spans="1:5" hidden="1" x14ac:dyDescent="0.35">
      <c r="A715" t="s">
        <v>429</v>
      </c>
      <c r="B715" t="s">
        <v>146</v>
      </c>
      <c r="D715" s="37"/>
      <c r="E715" t="s">
        <v>592</v>
      </c>
    </row>
    <row r="716" spans="1:5" hidden="1" x14ac:dyDescent="0.35">
      <c r="A716" t="s">
        <v>429</v>
      </c>
      <c r="B716" t="s">
        <v>147</v>
      </c>
      <c r="D716" s="37"/>
      <c r="E716" t="s">
        <v>592</v>
      </c>
    </row>
    <row r="717" spans="1:5" hidden="1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hidden="1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hidden="1" x14ac:dyDescent="0.35">
      <c r="A719" t="s">
        <v>430</v>
      </c>
      <c r="B719" t="s">
        <v>189</v>
      </c>
      <c r="D719" s="37"/>
      <c r="E719" t="s">
        <v>592</v>
      </c>
    </row>
    <row r="720" spans="1:5" hidden="1" x14ac:dyDescent="0.35">
      <c r="A720" t="s">
        <v>430</v>
      </c>
      <c r="B720" t="s">
        <v>190</v>
      </c>
      <c r="D720" s="37"/>
      <c r="E720" t="s">
        <v>592</v>
      </c>
    </row>
    <row r="721" spans="1:5" hidden="1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hidden="1" x14ac:dyDescent="0.35">
      <c r="A722" t="s">
        <v>430</v>
      </c>
      <c r="B722" t="s">
        <v>446</v>
      </c>
      <c r="D722" s="37"/>
      <c r="E722" t="s">
        <v>592</v>
      </c>
    </row>
    <row r="723" spans="1:5" hidden="1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hidden="1" x14ac:dyDescent="0.35">
      <c r="A724" t="s">
        <v>430</v>
      </c>
      <c r="B724" t="s">
        <v>303</v>
      </c>
      <c r="D724" s="37"/>
      <c r="E724" t="s">
        <v>592</v>
      </c>
    </row>
    <row r="725" spans="1:5" hidden="1" x14ac:dyDescent="0.35">
      <c r="A725" t="s">
        <v>430</v>
      </c>
      <c r="B725" t="s">
        <v>199</v>
      </c>
      <c r="D725" s="37"/>
      <c r="E725" t="s">
        <v>592</v>
      </c>
    </row>
    <row r="726" spans="1:5" hidden="1" x14ac:dyDescent="0.35">
      <c r="A726" t="s">
        <v>430</v>
      </c>
      <c r="B726" t="s">
        <v>194</v>
      </c>
      <c r="D726" s="37"/>
      <c r="E726" t="s">
        <v>592</v>
      </c>
    </row>
    <row r="727" spans="1:5" hidden="1" x14ac:dyDescent="0.35">
      <c r="A727" t="s">
        <v>430</v>
      </c>
      <c r="B727" t="s">
        <v>144</v>
      </c>
      <c r="D727" s="37"/>
      <c r="E727" t="s">
        <v>592</v>
      </c>
    </row>
    <row r="728" spans="1:5" hidden="1" x14ac:dyDescent="0.35">
      <c r="A728" t="s">
        <v>430</v>
      </c>
      <c r="B728" t="s">
        <v>145</v>
      </c>
      <c r="D728" s="37"/>
      <c r="E728" t="s">
        <v>592</v>
      </c>
    </row>
    <row r="729" spans="1:5" hidden="1" x14ac:dyDescent="0.35">
      <c r="A729" t="s">
        <v>430</v>
      </c>
      <c r="B729" t="s">
        <v>146</v>
      </c>
      <c r="D729" s="37"/>
      <c r="E729" t="s">
        <v>592</v>
      </c>
    </row>
    <row r="730" spans="1:5" hidden="1" x14ac:dyDescent="0.35">
      <c r="A730" t="s">
        <v>430</v>
      </c>
      <c r="B730" t="s">
        <v>147</v>
      </c>
      <c r="D730" s="37"/>
      <c r="E730" t="s">
        <v>592</v>
      </c>
    </row>
    <row r="731" spans="1:5" hidden="1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hidden="1" x14ac:dyDescent="0.35">
      <c r="A732" t="s">
        <v>431</v>
      </c>
      <c r="B732" t="s">
        <v>445</v>
      </c>
      <c r="D732" s="37"/>
      <c r="E732" t="s">
        <v>592</v>
      </c>
    </row>
    <row r="733" spans="1:5" hidden="1" x14ac:dyDescent="0.35">
      <c r="A733" t="s">
        <v>431</v>
      </c>
      <c r="B733" t="s">
        <v>189</v>
      </c>
      <c r="D733" s="37"/>
      <c r="E733" t="s">
        <v>592</v>
      </c>
    </row>
    <row r="734" spans="1:5" hidden="1" x14ac:dyDescent="0.35">
      <c r="A734" t="s">
        <v>431</v>
      </c>
      <c r="B734" t="s">
        <v>190</v>
      </c>
      <c r="D734" s="37"/>
      <c r="E734" t="s">
        <v>592</v>
      </c>
    </row>
    <row r="735" spans="1:5" hidden="1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hidden="1" x14ac:dyDescent="0.35">
      <c r="A736" t="s">
        <v>431</v>
      </c>
      <c r="B736" t="s">
        <v>446</v>
      </c>
      <c r="D736" s="37"/>
      <c r="E736" t="s">
        <v>592</v>
      </c>
    </row>
    <row r="737" spans="1:5" hidden="1" x14ac:dyDescent="0.35">
      <c r="A737" t="s">
        <v>431</v>
      </c>
      <c r="B737" t="s">
        <v>40</v>
      </c>
      <c r="D737" s="37"/>
      <c r="E737" t="s">
        <v>592</v>
      </c>
    </row>
    <row r="738" spans="1:5" hidden="1" x14ac:dyDescent="0.35">
      <c r="A738" t="s">
        <v>431</v>
      </c>
      <c r="B738" t="s">
        <v>303</v>
      </c>
      <c r="D738" s="37"/>
      <c r="E738" t="s">
        <v>592</v>
      </c>
    </row>
    <row r="739" spans="1:5" hidden="1" x14ac:dyDescent="0.35">
      <c r="A739" t="s">
        <v>431</v>
      </c>
      <c r="B739" t="s">
        <v>199</v>
      </c>
      <c r="D739" s="37"/>
      <c r="E739" t="s">
        <v>592</v>
      </c>
    </row>
    <row r="740" spans="1:5" hidden="1" x14ac:dyDescent="0.35">
      <c r="A740" t="s">
        <v>431</v>
      </c>
      <c r="B740" t="s">
        <v>194</v>
      </c>
      <c r="D740" s="37"/>
      <c r="E740" t="s">
        <v>592</v>
      </c>
    </row>
    <row r="741" spans="1:5" hidden="1" x14ac:dyDescent="0.35">
      <c r="A741" t="s">
        <v>431</v>
      </c>
      <c r="B741" t="s">
        <v>144</v>
      </c>
      <c r="D741" s="37"/>
      <c r="E741" t="s">
        <v>592</v>
      </c>
    </row>
    <row r="742" spans="1:5" hidden="1" x14ac:dyDescent="0.35">
      <c r="A742" t="s">
        <v>431</v>
      </c>
      <c r="B742" t="s">
        <v>145</v>
      </c>
      <c r="D742" s="37"/>
      <c r="E742" t="s">
        <v>592</v>
      </c>
    </row>
    <row r="743" spans="1:5" hidden="1" x14ac:dyDescent="0.35">
      <c r="A743" t="s">
        <v>431</v>
      </c>
      <c r="B743" t="s">
        <v>146</v>
      </c>
      <c r="D743" s="37"/>
      <c r="E743" t="s">
        <v>592</v>
      </c>
    </row>
    <row r="744" spans="1:5" hidden="1" x14ac:dyDescent="0.35">
      <c r="A744" t="s">
        <v>431</v>
      </c>
      <c r="B744" t="s">
        <v>147</v>
      </c>
      <c r="D744" s="37"/>
      <c r="E744" t="s">
        <v>592</v>
      </c>
    </row>
    <row r="745" spans="1:5" hidden="1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hidden="1" x14ac:dyDescent="0.35">
      <c r="A746" t="s">
        <v>432</v>
      </c>
      <c r="B746" t="s">
        <v>445</v>
      </c>
      <c r="D746" s="37"/>
      <c r="E746" t="s">
        <v>592</v>
      </c>
    </row>
    <row r="747" spans="1:5" hidden="1" x14ac:dyDescent="0.35">
      <c r="A747" t="s">
        <v>432</v>
      </c>
      <c r="B747" t="s">
        <v>189</v>
      </c>
      <c r="D747" s="37"/>
      <c r="E747" t="s">
        <v>592</v>
      </c>
    </row>
    <row r="748" spans="1:5" hidden="1" x14ac:dyDescent="0.35">
      <c r="A748" t="s">
        <v>432</v>
      </c>
      <c r="B748" t="s">
        <v>190</v>
      </c>
      <c r="D748" s="37"/>
      <c r="E748" t="s">
        <v>592</v>
      </c>
    </row>
    <row r="749" spans="1:5" hidden="1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hidden="1" x14ac:dyDescent="0.35">
      <c r="A750" t="s">
        <v>432</v>
      </c>
      <c r="B750" t="s">
        <v>446</v>
      </c>
      <c r="D750" s="37"/>
      <c r="E750" t="s">
        <v>592</v>
      </c>
    </row>
    <row r="751" spans="1:5" hidden="1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hidden="1" x14ac:dyDescent="0.35">
      <c r="A752" t="s">
        <v>432</v>
      </c>
      <c r="B752" t="s">
        <v>303</v>
      </c>
      <c r="D752" s="37"/>
      <c r="E752" t="s">
        <v>592</v>
      </c>
    </row>
    <row r="753" spans="1:5" hidden="1" x14ac:dyDescent="0.35">
      <c r="A753" t="s">
        <v>432</v>
      </c>
      <c r="B753" t="s">
        <v>199</v>
      </c>
      <c r="D753" s="37"/>
      <c r="E753" t="s">
        <v>592</v>
      </c>
    </row>
    <row r="754" spans="1:5" hidden="1" x14ac:dyDescent="0.35">
      <c r="A754" t="s">
        <v>432</v>
      </c>
      <c r="B754" t="s">
        <v>194</v>
      </c>
      <c r="D754" s="37"/>
      <c r="E754" t="s">
        <v>592</v>
      </c>
    </row>
    <row r="755" spans="1:5" hidden="1" x14ac:dyDescent="0.35">
      <c r="A755" t="s">
        <v>432</v>
      </c>
      <c r="B755" t="s">
        <v>144</v>
      </c>
      <c r="D755" s="37"/>
      <c r="E755" t="s">
        <v>592</v>
      </c>
    </row>
    <row r="756" spans="1:5" hidden="1" x14ac:dyDescent="0.35">
      <c r="A756" t="s">
        <v>432</v>
      </c>
      <c r="B756" t="s">
        <v>145</v>
      </c>
      <c r="D756" s="37"/>
      <c r="E756" t="s">
        <v>592</v>
      </c>
    </row>
    <row r="757" spans="1:5" hidden="1" x14ac:dyDescent="0.35">
      <c r="A757" t="s">
        <v>432</v>
      </c>
      <c r="B757" t="s">
        <v>146</v>
      </c>
      <c r="D757" s="37"/>
      <c r="E757" t="s">
        <v>592</v>
      </c>
    </row>
    <row r="758" spans="1:5" hidden="1" x14ac:dyDescent="0.35">
      <c r="A758" t="s">
        <v>432</v>
      </c>
      <c r="B758" t="s">
        <v>147</v>
      </c>
      <c r="D758" s="37"/>
      <c r="E758" t="s">
        <v>592</v>
      </c>
    </row>
    <row r="759" spans="1:5" hidden="1" x14ac:dyDescent="0.35">
      <c r="A759" t="s">
        <v>433</v>
      </c>
      <c r="B759" t="s">
        <v>299</v>
      </c>
      <c r="D759" s="37"/>
      <c r="E759" t="s">
        <v>592</v>
      </c>
    </row>
    <row r="760" spans="1:5" hidden="1" x14ac:dyDescent="0.35">
      <c r="A760" t="s">
        <v>433</v>
      </c>
      <c r="B760" t="s">
        <v>445</v>
      </c>
      <c r="D760" s="37"/>
      <c r="E760" t="s">
        <v>592</v>
      </c>
    </row>
    <row r="761" spans="1:5" hidden="1" x14ac:dyDescent="0.35">
      <c r="A761" t="s">
        <v>433</v>
      </c>
      <c r="B761" t="s">
        <v>189</v>
      </c>
      <c r="D761" s="37"/>
      <c r="E761" t="s">
        <v>592</v>
      </c>
    </row>
    <row r="762" spans="1:5" hidden="1" x14ac:dyDescent="0.35">
      <c r="A762" t="s">
        <v>433</v>
      </c>
      <c r="B762" t="s">
        <v>190</v>
      </c>
      <c r="D762" s="37"/>
      <c r="E762" t="s">
        <v>592</v>
      </c>
    </row>
    <row r="763" spans="1:5" hidden="1" x14ac:dyDescent="0.35">
      <c r="A763" t="s">
        <v>433</v>
      </c>
      <c r="B763" t="s">
        <v>301</v>
      </c>
      <c r="D763" s="37"/>
      <c r="E763" t="s">
        <v>592</v>
      </c>
    </row>
    <row r="764" spans="1:5" hidden="1" x14ac:dyDescent="0.35">
      <c r="A764" t="s">
        <v>433</v>
      </c>
      <c r="B764" t="s">
        <v>446</v>
      </c>
      <c r="D764" s="37"/>
      <c r="E764" t="s">
        <v>592</v>
      </c>
    </row>
    <row r="765" spans="1:5" hidden="1" x14ac:dyDescent="0.35">
      <c r="A765" t="s">
        <v>433</v>
      </c>
      <c r="B765" t="s">
        <v>40</v>
      </c>
      <c r="D765" s="37"/>
      <c r="E765" t="s">
        <v>592</v>
      </c>
    </row>
    <row r="766" spans="1:5" hidden="1" x14ac:dyDescent="0.35">
      <c r="A766" t="s">
        <v>433</v>
      </c>
      <c r="B766" t="s">
        <v>303</v>
      </c>
      <c r="D766" s="37"/>
      <c r="E766" t="s">
        <v>592</v>
      </c>
    </row>
    <row r="767" spans="1:5" hidden="1" x14ac:dyDescent="0.35">
      <c r="A767" t="s">
        <v>433</v>
      </c>
      <c r="B767" t="s">
        <v>199</v>
      </c>
      <c r="D767" s="37"/>
      <c r="E767" t="s">
        <v>592</v>
      </c>
    </row>
    <row r="768" spans="1:5" hidden="1" x14ac:dyDescent="0.35">
      <c r="A768" t="s">
        <v>433</v>
      </c>
      <c r="B768" t="s">
        <v>194</v>
      </c>
      <c r="D768" s="37"/>
      <c r="E768" t="s">
        <v>592</v>
      </c>
    </row>
    <row r="769" spans="1:5" hidden="1" x14ac:dyDescent="0.35">
      <c r="A769" t="s">
        <v>433</v>
      </c>
      <c r="B769" t="s">
        <v>144</v>
      </c>
      <c r="D769" s="37"/>
      <c r="E769" t="s">
        <v>592</v>
      </c>
    </row>
    <row r="770" spans="1:5" hidden="1" x14ac:dyDescent="0.35">
      <c r="A770" t="s">
        <v>433</v>
      </c>
      <c r="B770" t="s">
        <v>145</v>
      </c>
      <c r="D770" s="37"/>
      <c r="E770" t="s">
        <v>592</v>
      </c>
    </row>
    <row r="771" spans="1:5" hidden="1" x14ac:dyDescent="0.35">
      <c r="A771" t="s">
        <v>433</v>
      </c>
      <c r="B771" t="s">
        <v>146</v>
      </c>
      <c r="D771" s="37"/>
      <c r="E771" t="s">
        <v>592</v>
      </c>
    </row>
    <row r="772" spans="1:5" hidden="1" x14ac:dyDescent="0.35">
      <c r="A772" t="s">
        <v>433</v>
      </c>
      <c r="B772" t="s">
        <v>147</v>
      </c>
      <c r="D772" s="37"/>
      <c r="E772" t="s">
        <v>592</v>
      </c>
    </row>
    <row r="773" spans="1:5" hidden="1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hidden="1" x14ac:dyDescent="0.35">
      <c r="A774" t="s">
        <v>434</v>
      </c>
      <c r="B774" t="s">
        <v>445</v>
      </c>
      <c r="D774" s="37"/>
      <c r="E774" t="s">
        <v>592</v>
      </c>
    </row>
    <row r="775" spans="1:5" hidden="1" x14ac:dyDescent="0.35">
      <c r="A775" t="s">
        <v>434</v>
      </c>
      <c r="B775" t="s">
        <v>189</v>
      </c>
      <c r="D775" s="37"/>
      <c r="E775" t="s">
        <v>592</v>
      </c>
    </row>
    <row r="776" spans="1:5" hidden="1" x14ac:dyDescent="0.35">
      <c r="A776" t="s">
        <v>434</v>
      </c>
      <c r="B776" t="s">
        <v>190</v>
      </c>
      <c r="D776" s="37"/>
      <c r="E776" t="s">
        <v>592</v>
      </c>
    </row>
    <row r="777" spans="1:5" hidden="1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hidden="1" x14ac:dyDescent="0.35">
      <c r="A778" t="s">
        <v>434</v>
      </c>
      <c r="B778" t="s">
        <v>446</v>
      </c>
      <c r="D778" s="37"/>
      <c r="E778" t="s">
        <v>592</v>
      </c>
    </row>
    <row r="779" spans="1:5" hidden="1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hidden="1" x14ac:dyDescent="0.35">
      <c r="A780" t="s">
        <v>434</v>
      </c>
      <c r="B780" t="s">
        <v>303</v>
      </c>
      <c r="D780" s="37"/>
      <c r="E780" t="s">
        <v>592</v>
      </c>
    </row>
    <row r="781" spans="1:5" hidden="1" x14ac:dyDescent="0.35">
      <c r="A781" t="s">
        <v>434</v>
      </c>
      <c r="B781" t="s">
        <v>199</v>
      </c>
      <c r="D781" s="37"/>
      <c r="E781" t="s">
        <v>592</v>
      </c>
    </row>
    <row r="782" spans="1:5" hidden="1" x14ac:dyDescent="0.35">
      <c r="A782" t="s">
        <v>434</v>
      </c>
      <c r="B782" t="s">
        <v>194</v>
      </c>
      <c r="D782" s="37"/>
      <c r="E782" t="s">
        <v>592</v>
      </c>
    </row>
    <row r="783" spans="1:5" hidden="1" x14ac:dyDescent="0.35">
      <c r="A783" t="s">
        <v>434</v>
      </c>
      <c r="B783" t="s">
        <v>144</v>
      </c>
      <c r="D783" s="37"/>
      <c r="E783" t="s">
        <v>592</v>
      </c>
    </row>
    <row r="784" spans="1:5" hidden="1" x14ac:dyDescent="0.35">
      <c r="A784" t="s">
        <v>434</v>
      </c>
      <c r="B784" t="s">
        <v>145</v>
      </c>
      <c r="D784" s="37"/>
      <c r="E784" t="s">
        <v>592</v>
      </c>
    </row>
    <row r="785" spans="1:5" hidden="1" x14ac:dyDescent="0.35">
      <c r="A785" t="s">
        <v>434</v>
      </c>
      <c r="B785" t="s">
        <v>146</v>
      </c>
      <c r="D785" s="37"/>
      <c r="E785" t="s">
        <v>592</v>
      </c>
    </row>
    <row r="786" spans="1:5" hidden="1" x14ac:dyDescent="0.35">
      <c r="A786" t="s">
        <v>434</v>
      </c>
      <c r="B786" t="s">
        <v>147</v>
      </c>
      <c r="D786" s="37"/>
      <c r="E786" t="s">
        <v>592</v>
      </c>
    </row>
    <row r="787" spans="1:5" hidden="1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hidden="1" x14ac:dyDescent="0.35">
      <c r="A788" t="s">
        <v>435</v>
      </c>
      <c r="B788" t="s">
        <v>445</v>
      </c>
      <c r="D788" s="37"/>
      <c r="E788" t="s">
        <v>592</v>
      </c>
    </row>
    <row r="789" spans="1:5" hidden="1" x14ac:dyDescent="0.35">
      <c r="A789" t="s">
        <v>435</v>
      </c>
      <c r="B789" t="s">
        <v>189</v>
      </c>
      <c r="D789" s="37"/>
      <c r="E789" t="s">
        <v>592</v>
      </c>
    </row>
    <row r="790" spans="1:5" hidden="1" x14ac:dyDescent="0.35">
      <c r="A790" t="s">
        <v>435</v>
      </c>
      <c r="B790" t="s">
        <v>190</v>
      </c>
      <c r="D790" s="37"/>
      <c r="E790" t="s">
        <v>592</v>
      </c>
    </row>
    <row r="791" spans="1:5" hidden="1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hidden="1" x14ac:dyDescent="0.35">
      <c r="A792" t="s">
        <v>435</v>
      </c>
      <c r="B792" t="s">
        <v>446</v>
      </c>
      <c r="D792" s="37"/>
      <c r="E792" t="s">
        <v>592</v>
      </c>
    </row>
    <row r="793" spans="1:5" hidden="1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hidden="1" x14ac:dyDescent="0.35">
      <c r="A794" t="s">
        <v>435</v>
      </c>
      <c r="B794" t="s">
        <v>303</v>
      </c>
      <c r="D794" s="37"/>
      <c r="E794" t="s">
        <v>592</v>
      </c>
    </row>
    <row r="795" spans="1:5" hidden="1" x14ac:dyDescent="0.35">
      <c r="A795" t="s">
        <v>435</v>
      </c>
      <c r="B795" t="s">
        <v>199</v>
      </c>
      <c r="D795" s="37"/>
      <c r="E795" t="s">
        <v>592</v>
      </c>
    </row>
    <row r="796" spans="1:5" hidden="1" x14ac:dyDescent="0.35">
      <c r="A796" t="s">
        <v>435</v>
      </c>
      <c r="B796" t="s">
        <v>194</v>
      </c>
      <c r="D796" s="37"/>
      <c r="E796" t="s">
        <v>592</v>
      </c>
    </row>
    <row r="797" spans="1:5" hidden="1" x14ac:dyDescent="0.35">
      <c r="A797" t="s">
        <v>435</v>
      </c>
      <c r="B797" t="s">
        <v>144</v>
      </c>
      <c r="D797" s="37"/>
      <c r="E797" t="s">
        <v>592</v>
      </c>
    </row>
    <row r="798" spans="1:5" hidden="1" x14ac:dyDescent="0.35">
      <c r="A798" t="s">
        <v>435</v>
      </c>
      <c r="B798" t="s">
        <v>145</v>
      </c>
      <c r="D798" s="37"/>
      <c r="E798" t="s">
        <v>592</v>
      </c>
    </row>
    <row r="799" spans="1:5" hidden="1" x14ac:dyDescent="0.35">
      <c r="A799" t="s">
        <v>435</v>
      </c>
      <c r="B799" t="s">
        <v>146</v>
      </c>
      <c r="D799" s="37"/>
      <c r="E799" t="s">
        <v>592</v>
      </c>
    </row>
    <row r="800" spans="1:5" hidden="1" x14ac:dyDescent="0.35">
      <c r="A800" t="s">
        <v>435</v>
      </c>
      <c r="B800" t="s">
        <v>147</v>
      </c>
      <c r="D800" s="37"/>
      <c r="E800" t="s">
        <v>592</v>
      </c>
    </row>
    <row r="801" spans="1:5" hidden="1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hidden="1" x14ac:dyDescent="0.35">
      <c r="A802" t="s">
        <v>436</v>
      </c>
      <c r="B802" t="s">
        <v>445</v>
      </c>
      <c r="D802" s="37"/>
      <c r="E802" t="s">
        <v>592</v>
      </c>
    </row>
    <row r="803" spans="1:5" hidden="1" x14ac:dyDescent="0.35">
      <c r="A803" t="s">
        <v>436</v>
      </c>
      <c r="B803" t="s">
        <v>189</v>
      </c>
      <c r="D803" s="37"/>
      <c r="E803" t="s">
        <v>592</v>
      </c>
    </row>
    <row r="804" spans="1:5" hidden="1" x14ac:dyDescent="0.35">
      <c r="A804" t="s">
        <v>436</v>
      </c>
      <c r="B804" t="s">
        <v>190</v>
      </c>
      <c r="D804" s="37"/>
      <c r="E804" t="s">
        <v>592</v>
      </c>
    </row>
    <row r="805" spans="1:5" hidden="1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hidden="1" x14ac:dyDescent="0.35">
      <c r="A806" t="s">
        <v>436</v>
      </c>
      <c r="B806" t="s">
        <v>446</v>
      </c>
      <c r="D806" s="37"/>
      <c r="E806" t="s">
        <v>592</v>
      </c>
    </row>
    <row r="807" spans="1:5" hidden="1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hidden="1" x14ac:dyDescent="0.35">
      <c r="A808" t="s">
        <v>436</v>
      </c>
      <c r="B808" t="s">
        <v>303</v>
      </c>
      <c r="D808" s="37"/>
      <c r="E808" t="s">
        <v>592</v>
      </c>
    </row>
    <row r="809" spans="1:5" hidden="1" x14ac:dyDescent="0.35">
      <c r="A809" t="s">
        <v>436</v>
      </c>
      <c r="B809" t="s">
        <v>199</v>
      </c>
      <c r="D809" s="37"/>
      <c r="E809" t="s">
        <v>592</v>
      </c>
    </row>
    <row r="810" spans="1:5" hidden="1" x14ac:dyDescent="0.35">
      <c r="A810" t="s">
        <v>436</v>
      </c>
      <c r="B810" t="s">
        <v>194</v>
      </c>
      <c r="D810" s="37"/>
      <c r="E810" t="s">
        <v>592</v>
      </c>
    </row>
    <row r="811" spans="1:5" hidden="1" x14ac:dyDescent="0.35">
      <c r="A811" t="s">
        <v>436</v>
      </c>
      <c r="B811" t="s">
        <v>144</v>
      </c>
      <c r="D811" s="37"/>
      <c r="E811" t="s">
        <v>592</v>
      </c>
    </row>
    <row r="812" spans="1:5" hidden="1" x14ac:dyDescent="0.35">
      <c r="A812" t="s">
        <v>436</v>
      </c>
      <c r="B812" t="s">
        <v>145</v>
      </c>
      <c r="D812" s="37"/>
      <c r="E812" t="s">
        <v>592</v>
      </c>
    </row>
    <row r="813" spans="1:5" hidden="1" x14ac:dyDescent="0.35">
      <c r="A813" t="s">
        <v>436</v>
      </c>
      <c r="B813" t="s">
        <v>146</v>
      </c>
      <c r="D813" s="37"/>
      <c r="E813" t="s">
        <v>592</v>
      </c>
    </row>
    <row r="814" spans="1:5" hidden="1" x14ac:dyDescent="0.35">
      <c r="A814" t="s">
        <v>436</v>
      </c>
      <c r="B814" t="s">
        <v>147</v>
      </c>
      <c r="D814" s="37"/>
      <c r="E814" t="s">
        <v>592</v>
      </c>
    </row>
    <row r="815" spans="1:5" hidden="1" x14ac:dyDescent="0.35">
      <c r="A815" t="s">
        <v>245</v>
      </c>
      <c r="B815" s="69" t="s">
        <v>299</v>
      </c>
      <c r="D815" s="37"/>
      <c r="E815" t="s">
        <v>592</v>
      </c>
    </row>
    <row r="816" spans="1:5" hidden="1" x14ac:dyDescent="0.35">
      <c r="A816" t="s">
        <v>245</v>
      </c>
      <c r="B816" t="s">
        <v>445</v>
      </c>
      <c r="D816" s="37"/>
      <c r="E816" t="s">
        <v>592</v>
      </c>
    </row>
    <row r="817" spans="1:5" hidden="1" x14ac:dyDescent="0.35">
      <c r="A817" t="s">
        <v>245</v>
      </c>
      <c r="B817" s="69" t="s">
        <v>189</v>
      </c>
      <c r="D817" s="37"/>
      <c r="E817" t="s">
        <v>592</v>
      </c>
    </row>
    <row r="818" spans="1:5" hidden="1" x14ac:dyDescent="0.35">
      <c r="A818" t="s">
        <v>245</v>
      </c>
      <c r="B818" s="69" t="s">
        <v>190</v>
      </c>
      <c r="D818" s="37"/>
      <c r="E818" t="s">
        <v>592</v>
      </c>
    </row>
    <row r="819" spans="1:5" hidden="1" x14ac:dyDescent="0.35">
      <c r="A819" t="s">
        <v>245</v>
      </c>
      <c r="B819" s="69" t="s">
        <v>301</v>
      </c>
      <c r="D819" s="37"/>
      <c r="E819" t="s">
        <v>592</v>
      </c>
    </row>
    <row r="820" spans="1:5" hidden="1" x14ac:dyDescent="0.35">
      <c r="A820" t="s">
        <v>245</v>
      </c>
      <c r="B820" t="s">
        <v>446</v>
      </c>
      <c r="D820" s="37"/>
      <c r="E820" t="s">
        <v>592</v>
      </c>
    </row>
    <row r="821" spans="1:5" hidden="1" x14ac:dyDescent="0.35">
      <c r="A821" t="s">
        <v>245</v>
      </c>
      <c r="B821" s="69" t="s">
        <v>40</v>
      </c>
      <c r="D821" s="37"/>
      <c r="E821" t="s">
        <v>592</v>
      </c>
    </row>
    <row r="822" spans="1:5" hidden="1" x14ac:dyDescent="0.35">
      <c r="A822" t="s">
        <v>245</v>
      </c>
      <c r="B822" s="69" t="s">
        <v>303</v>
      </c>
      <c r="D822" s="37"/>
      <c r="E822" t="s">
        <v>592</v>
      </c>
    </row>
    <row r="823" spans="1:5" hidden="1" x14ac:dyDescent="0.35">
      <c r="A823" t="s">
        <v>245</v>
      </c>
      <c r="B823" s="69" t="s">
        <v>199</v>
      </c>
      <c r="D823" s="37"/>
      <c r="E823" t="s">
        <v>592</v>
      </c>
    </row>
    <row r="824" spans="1:5" hidden="1" x14ac:dyDescent="0.35">
      <c r="A824" t="s">
        <v>245</v>
      </c>
      <c r="B824" s="69" t="s">
        <v>194</v>
      </c>
      <c r="D824" s="37"/>
      <c r="E824" t="s">
        <v>592</v>
      </c>
    </row>
    <row r="825" spans="1:5" hidden="1" x14ac:dyDescent="0.35">
      <c r="A825" t="s">
        <v>245</v>
      </c>
      <c r="B825" s="69" t="s">
        <v>144</v>
      </c>
      <c r="D825" s="37"/>
      <c r="E825" t="s">
        <v>592</v>
      </c>
    </row>
    <row r="826" spans="1:5" hidden="1" x14ac:dyDescent="0.35">
      <c r="A826" t="s">
        <v>245</v>
      </c>
      <c r="B826" s="69" t="s">
        <v>145</v>
      </c>
      <c r="D826" s="37"/>
      <c r="E826" t="s">
        <v>592</v>
      </c>
    </row>
    <row r="827" spans="1:5" hidden="1" x14ac:dyDescent="0.35">
      <c r="A827" t="s">
        <v>245</v>
      </c>
      <c r="B827" s="69" t="s">
        <v>146</v>
      </c>
      <c r="D827" s="37"/>
      <c r="E827" t="s">
        <v>592</v>
      </c>
    </row>
    <row r="828" spans="1:5" hidden="1" x14ac:dyDescent="0.35">
      <c r="A828" t="s">
        <v>245</v>
      </c>
      <c r="B828" s="69" t="s">
        <v>147</v>
      </c>
      <c r="D828" s="37"/>
      <c r="E828" t="s">
        <v>592</v>
      </c>
    </row>
    <row r="829" spans="1:5" hidden="1" x14ac:dyDescent="0.35">
      <c r="A829" t="s">
        <v>246</v>
      </c>
      <c r="B829" s="69" t="s">
        <v>299</v>
      </c>
      <c r="D829" s="37"/>
      <c r="E829" t="s">
        <v>592</v>
      </c>
    </row>
    <row r="830" spans="1:5" hidden="1" x14ac:dyDescent="0.35">
      <c r="A830" t="s">
        <v>246</v>
      </c>
      <c r="B830" t="s">
        <v>445</v>
      </c>
      <c r="D830" s="37"/>
      <c r="E830" t="s">
        <v>592</v>
      </c>
    </row>
    <row r="831" spans="1:5" hidden="1" x14ac:dyDescent="0.35">
      <c r="A831" t="s">
        <v>246</v>
      </c>
      <c r="B831" s="69" t="s">
        <v>189</v>
      </c>
      <c r="D831" s="37"/>
      <c r="E831" t="s">
        <v>592</v>
      </c>
    </row>
    <row r="832" spans="1:5" hidden="1" x14ac:dyDescent="0.35">
      <c r="A832" t="s">
        <v>246</v>
      </c>
      <c r="B832" s="69" t="s">
        <v>190</v>
      </c>
      <c r="D832" s="37"/>
      <c r="E832" t="s">
        <v>592</v>
      </c>
    </row>
    <row r="833" spans="1:5" hidden="1" x14ac:dyDescent="0.35">
      <c r="A833" t="s">
        <v>246</v>
      </c>
      <c r="B833" s="69" t="s">
        <v>301</v>
      </c>
      <c r="D833" s="37"/>
      <c r="E833" t="s">
        <v>592</v>
      </c>
    </row>
    <row r="834" spans="1:5" hidden="1" x14ac:dyDescent="0.35">
      <c r="A834" t="s">
        <v>246</v>
      </c>
      <c r="B834" t="s">
        <v>446</v>
      </c>
      <c r="D834" s="37"/>
      <c r="E834" t="s">
        <v>592</v>
      </c>
    </row>
    <row r="835" spans="1:5" hidden="1" x14ac:dyDescent="0.35">
      <c r="A835" t="s">
        <v>246</v>
      </c>
      <c r="B835" s="69" t="s">
        <v>40</v>
      </c>
      <c r="D835" s="37"/>
      <c r="E835" t="s">
        <v>592</v>
      </c>
    </row>
    <row r="836" spans="1:5" hidden="1" x14ac:dyDescent="0.35">
      <c r="A836" t="s">
        <v>246</v>
      </c>
      <c r="B836" s="69" t="s">
        <v>303</v>
      </c>
      <c r="D836" s="37"/>
      <c r="E836" t="s">
        <v>592</v>
      </c>
    </row>
    <row r="837" spans="1:5" hidden="1" x14ac:dyDescent="0.35">
      <c r="A837" t="s">
        <v>246</v>
      </c>
      <c r="B837" s="69" t="s">
        <v>199</v>
      </c>
      <c r="D837" s="37"/>
      <c r="E837" t="s">
        <v>592</v>
      </c>
    </row>
    <row r="838" spans="1:5" hidden="1" x14ac:dyDescent="0.35">
      <c r="A838" t="s">
        <v>246</v>
      </c>
      <c r="B838" s="69" t="s">
        <v>194</v>
      </c>
      <c r="D838" s="37"/>
      <c r="E838" t="s">
        <v>592</v>
      </c>
    </row>
    <row r="839" spans="1:5" hidden="1" x14ac:dyDescent="0.35">
      <c r="A839" t="s">
        <v>246</v>
      </c>
      <c r="B839" s="69" t="s">
        <v>144</v>
      </c>
      <c r="D839" s="37"/>
      <c r="E839" t="s">
        <v>592</v>
      </c>
    </row>
    <row r="840" spans="1:5" hidden="1" x14ac:dyDescent="0.35">
      <c r="A840" t="s">
        <v>246</v>
      </c>
      <c r="B840" s="69" t="s">
        <v>145</v>
      </c>
      <c r="D840" s="37"/>
      <c r="E840" t="s">
        <v>592</v>
      </c>
    </row>
    <row r="841" spans="1:5" hidden="1" x14ac:dyDescent="0.35">
      <c r="A841" t="s">
        <v>246</v>
      </c>
      <c r="B841" s="69" t="s">
        <v>146</v>
      </c>
      <c r="D841" s="37"/>
      <c r="E841" t="s">
        <v>592</v>
      </c>
    </row>
    <row r="842" spans="1:5" hidden="1" x14ac:dyDescent="0.35">
      <c r="A842" t="s">
        <v>246</v>
      </c>
      <c r="B842" s="69" t="s">
        <v>147</v>
      </c>
      <c r="D842" s="37"/>
      <c r="E842" t="s">
        <v>592</v>
      </c>
    </row>
    <row r="843" spans="1:5" hidden="1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hidden="1" x14ac:dyDescent="0.35">
      <c r="A844" t="s">
        <v>247</v>
      </c>
      <c r="B844" t="s">
        <v>445</v>
      </c>
      <c r="D844" s="37"/>
      <c r="E844" t="s">
        <v>592</v>
      </c>
    </row>
    <row r="845" spans="1:5" hidden="1" x14ac:dyDescent="0.35">
      <c r="A845" t="s">
        <v>247</v>
      </c>
      <c r="B845" s="69" t="s">
        <v>189</v>
      </c>
      <c r="D845" s="37"/>
      <c r="E845" t="s">
        <v>592</v>
      </c>
    </row>
    <row r="846" spans="1:5" hidden="1" x14ac:dyDescent="0.35">
      <c r="A846" t="s">
        <v>247</v>
      </c>
      <c r="B846" s="69" t="s">
        <v>190</v>
      </c>
      <c r="D846" s="37"/>
      <c r="E846" t="s">
        <v>592</v>
      </c>
    </row>
    <row r="847" spans="1:5" hidden="1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hidden="1" x14ac:dyDescent="0.35">
      <c r="A848" t="s">
        <v>247</v>
      </c>
      <c r="B848" t="s">
        <v>446</v>
      </c>
      <c r="D848" s="37"/>
      <c r="E848" t="s">
        <v>592</v>
      </c>
    </row>
    <row r="849" spans="1:5" hidden="1" x14ac:dyDescent="0.35">
      <c r="A849" t="s">
        <v>247</v>
      </c>
      <c r="B849" s="69" t="s">
        <v>40</v>
      </c>
      <c r="D849" s="37"/>
      <c r="E849" t="s">
        <v>592</v>
      </c>
    </row>
    <row r="850" spans="1:5" hidden="1" x14ac:dyDescent="0.35">
      <c r="A850" t="s">
        <v>247</v>
      </c>
      <c r="B850" s="69" t="s">
        <v>303</v>
      </c>
      <c r="D850" s="37"/>
      <c r="E850" t="s">
        <v>592</v>
      </c>
    </row>
    <row r="851" spans="1:5" hidden="1" x14ac:dyDescent="0.35">
      <c r="A851" t="s">
        <v>247</v>
      </c>
      <c r="B851" s="69" t="s">
        <v>199</v>
      </c>
      <c r="D851" s="37"/>
      <c r="E851" t="s">
        <v>592</v>
      </c>
    </row>
    <row r="852" spans="1:5" hidden="1" x14ac:dyDescent="0.35">
      <c r="A852" t="s">
        <v>247</v>
      </c>
      <c r="B852" s="69" t="s">
        <v>194</v>
      </c>
      <c r="D852" s="37"/>
      <c r="E852" t="s">
        <v>592</v>
      </c>
    </row>
    <row r="853" spans="1:5" hidden="1" x14ac:dyDescent="0.35">
      <c r="A853" t="s">
        <v>247</v>
      </c>
      <c r="B853" s="69" t="s">
        <v>144</v>
      </c>
      <c r="D853" s="37"/>
      <c r="E853" t="s">
        <v>592</v>
      </c>
    </row>
    <row r="854" spans="1:5" hidden="1" x14ac:dyDescent="0.35">
      <c r="A854" t="s">
        <v>247</v>
      </c>
      <c r="B854" s="69" t="s">
        <v>145</v>
      </c>
      <c r="D854" s="37"/>
      <c r="E854" t="s">
        <v>592</v>
      </c>
    </row>
    <row r="855" spans="1:5" hidden="1" x14ac:dyDescent="0.35">
      <c r="A855" t="s">
        <v>247</v>
      </c>
      <c r="B855" s="69" t="s">
        <v>146</v>
      </c>
      <c r="D855" s="37"/>
      <c r="E855" t="s">
        <v>592</v>
      </c>
    </row>
    <row r="856" spans="1:5" hidden="1" x14ac:dyDescent="0.35">
      <c r="A856" t="s">
        <v>247</v>
      </c>
      <c r="B856" s="69" t="s">
        <v>147</v>
      </c>
      <c r="D856" s="37"/>
      <c r="E856" t="s">
        <v>592</v>
      </c>
    </row>
    <row r="857" spans="1:5" hidden="1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hidden="1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hidden="1" x14ac:dyDescent="0.35">
      <c r="A859" t="s">
        <v>248</v>
      </c>
      <c r="B859" s="69" t="s">
        <v>189</v>
      </c>
      <c r="D859" s="37"/>
      <c r="E859" t="s">
        <v>592</v>
      </c>
    </row>
    <row r="860" spans="1:5" hidden="1" x14ac:dyDescent="0.35">
      <c r="A860" t="s">
        <v>248</v>
      </c>
      <c r="B860" s="69" t="s">
        <v>190</v>
      </c>
      <c r="D860" s="37"/>
      <c r="E860" t="s">
        <v>592</v>
      </c>
    </row>
    <row r="861" spans="1:5" hidden="1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hidden="1" x14ac:dyDescent="0.35">
      <c r="A862" t="s">
        <v>248</v>
      </c>
      <c r="B862" t="s">
        <v>446</v>
      </c>
      <c r="D862" s="37"/>
      <c r="E862" t="s">
        <v>592</v>
      </c>
    </row>
    <row r="863" spans="1:5" hidden="1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hidden="1" x14ac:dyDescent="0.35">
      <c r="A864" t="s">
        <v>248</v>
      </c>
      <c r="B864" s="69" t="s">
        <v>303</v>
      </c>
      <c r="D864" s="37"/>
      <c r="E864" t="s">
        <v>592</v>
      </c>
    </row>
    <row r="865" spans="1:5" hidden="1" x14ac:dyDescent="0.35">
      <c r="A865" t="s">
        <v>248</v>
      </c>
      <c r="B865" s="69" t="s">
        <v>199</v>
      </c>
      <c r="D865" s="37"/>
      <c r="E865" t="s">
        <v>592</v>
      </c>
    </row>
    <row r="866" spans="1:5" hidden="1" x14ac:dyDescent="0.35">
      <c r="A866" t="s">
        <v>248</v>
      </c>
      <c r="B866" s="69" t="s">
        <v>194</v>
      </c>
      <c r="D866" s="37"/>
      <c r="E866" t="s">
        <v>592</v>
      </c>
    </row>
    <row r="867" spans="1:5" hidden="1" x14ac:dyDescent="0.35">
      <c r="A867" t="s">
        <v>248</v>
      </c>
      <c r="B867" s="69" t="s">
        <v>144</v>
      </c>
      <c r="D867" s="37"/>
      <c r="E867" t="s">
        <v>592</v>
      </c>
    </row>
    <row r="868" spans="1:5" hidden="1" x14ac:dyDescent="0.35">
      <c r="A868" t="s">
        <v>248</v>
      </c>
      <c r="B868" s="69" t="s">
        <v>145</v>
      </c>
      <c r="D868" s="37"/>
      <c r="E868" t="s">
        <v>592</v>
      </c>
    </row>
    <row r="869" spans="1:5" hidden="1" x14ac:dyDescent="0.35">
      <c r="A869" t="s">
        <v>248</v>
      </c>
      <c r="B869" s="69" t="s">
        <v>146</v>
      </c>
      <c r="D869" s="37"/>
      <c r="E869" t="s">
        <v>592</v>
      </c>
    </row>
    <row r="870" spans="1:5" hidden="1" x14ac:dyDescent="0.35">
      <c r="A870" t="s">
        <v>248</v>
      </c>
      <c r="B870" s="69" t="s">
        <v>147</v>
      </c>
      <c r="D870" s="37"/>
      <c r="E870" t="s">
        <v>592</v>
      </c>
    </row>
    <row r="871" spans="1:5" hidden="1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hidden="1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hidden="1" x14ac:dyDescent="0.35">
      <c r="A873" t="s">
        <v>249</v>
      </c>
      <c r="B873" s="69" t="s">
        <v>189</v>
      </c>
      <c r="D873" s="37"/>
      <c r="E873" t="s">
        <v>592</v>
      </c>
    </row>
    <row r="874" spans="1:5" hidden="1" x14ac:dyDescent="0.35">
      <c r="A874" t="s">
        <v>249</v>
      </c>
      <c r="B874" s="69" t="s">
        <v>190</v>
      </c>
      <c r="D874" s="37"/>
      <c r="E874" t="s">
        <v>592</v>
      </c>
    </row>
    <row r="875" spans="1:5" hidden="1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hidden="1" x14ac:dyDescent="0.35">
      <c r="A876" t="s">
        <v>249</v>
      </c>
      <c r="B876" t="s">
        <v>446</v>
      </c>
      <c r="D876" s="37"/>
      <c r="E876" t="s">
        <v>592</v>
      </c>
    </row>
    <row r="877" spans="1:5" hidden="1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hidden="1" x14ac:dyDescent="0.35">
      <c r="A878" t="s">
        <v>249</v>
      </c>
      <c r="B878" s="69" t="s">
        <v>303</v>
      </c>
      <c r="D878" s="37"/>
      <c r="E878" t="s">
        <v>592</v>
      </c>
    </row>
    <row r="879" spans="1:5" hidden="1" x14ac:dyDescent="0.35">
      <c r="A879" t="s">
        <v>249</v>
      </c>
      <c r="B879" s="69" t="s">
        <v>199</v>
      </c>
      <c r="D879" s="37"/>
      <c r="E879" t="s">
        <v>592</v>
      </c>
    </row>
    <row r="880" spans="1:5" hidden="1" x14ac:dyDescent="0.35">
      <c r="A880" t="s">
        <v>249</v>
      </c>
      <c r="B880" s="69" t="s">
        <v>194</v>
      </c>
      <c r="D880" s="37"/>
      <c r="E880" t="s">
        <v>592</v>
      </c>
    </row>
    <row r="881" spans="1:5" hidden="1" x14ac:dyDescent="0.35">
      <c r="A881" t="s">
        <v>249</v>
      </c>
      <c r="B881" s="69" t="s">
        <v>144</v>
      </c>
      <c r="D881" s="37"/>
      <c r="E881" t="s">
        <v>592</v>
      </c>
    </row>
    <row r="882" spans="1:5" hidden="1" x14ac:dyDescent="0.35">
      <c r="A882" t="s">
        <v>249</v>
      </c>
      <c r="B882" s="69" t="s">
        <v>145</v>
      </c>
      <c r="D882" s="37"/>
      <c r="E882" t="s">
        <v>592</v>
      </c>
    </row>
    <row r="883" spans="1:5" hidden="1" x14ac:dyDescent="0.35">
      <c r="A883" t="s">
        <v>249</v>
      </c>
      <c r="B883" s="69" t="s">
        <v>146</v>
      </c>
      <c r="D883" s="37"/>
      <c r="E883" t="s">
        <v>592</v>
      </c>
    </row>
    <row r="884" spans="1:5" hidden="1" x14ac:dyDescent="0.35">
      <c r="A884" t="s">
        <v>249</v>
      </c>
      <c r="B884" s="69" t="s">
        <v>147</v>
      </c>
      <c r="D884" s="37"/>
      <c r="E884" t="s">
        <v>592</v>
      </c>
    </row>
    <row r="885" spans="1:5" hidden="1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hidden="1" x14ac:dyDescent="0.35">
      <c r="A886" t="s">
        <v>250</v>
      </c>
      <c r="B886" t="s">
        <v>445</v>
      </c>
      <c r="D886" s="37"/>
      <c r="E886" t="s">
        <v>592</v>
      </c>
    </row>
    <row r="887" spans="1:5" hidden="1" x14ac:dyDescent="0.35">
      <c r="A887" t="s">
        <v>250</v>
      </c>
      <c r="B887" s="69" t="s">
        <v>189</v>
      </c>
      <c r="D887" s="37"/>
      <c r="E887" t="s">
        <v>592</v>
      </c>
    </row>
    <row r="888" spans="1:5" hidden="1" x14ac:dyDescent="0.35">
      <c r="A888" t="s">
        <v>250</v>
      </c>
      <c r="B888" s="69" t="s">
        <v>190</v>
      </c>
      <c r="D888" s="37"/>
      <c r="E888" t="s">
        <v>592</v>
      </c>
    </row>
    <row r="889" spans="1:5" hidden="1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hidden="1" x14ac:dyDescent="0.35">
      <c r="A890" t="s">
        <v>250</v>
      </c>
      <c r="B890" t="s">
        <v>446</v>
      </c>
      <c r="D890" s="37"/>
      <c r="E890" t="s">
        <v>592</v>
      </c>
    </row>
    <row r="891" spans="1:5" hidden="1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hidden="1" x14ac:dyDescent="0.35">
      <c r="A892" t="s">
        <v>250</v>
      </c>
      <c r="B892" s="69" t="s">
        <v>303</v>
      </c>
      <c r="D892" s="37"/>
      <c r="E892" t="s">
        <v>592</v>
      </c>
    </row>
    <row r="893" spans="1:5" hidden="1" x14ac:dyDescent="0.35">
      <c r="A893" t="s">
        <v>250</v>
      </c>
      <c r="B893" s="69" t="s">
        <v>199</v>
      </c>
      <c r="D893" s="37"/>
      <c r="E893" t="s">
        <v>592</v>
      </c>
    </row>
    <row r="894" spans="1:5" hidden="1" x14ac:dyDescent="0.35">
      <c r="A894" t="s">
        <v>250</v>
      </c>
      <c r="B894" s="69" t="s">
        <v>194</v>
      </c>
      <c r="D894" s="37"/>
      <c r="E894" t="s">
        <v>592</v>
      </c>
    </row>
    <row r="895" spans="1:5" hidden="1" x14ac:dyDescent="0.35">
      <c r="A895" t="s">
        <v>250</v>
      </c>
      <c r="B895" s="69" t="s">
        <v>144</v>
      </c>
      <c r="D895" s="37"/>
      <c r="E895" t="s">
        <v>592</v>
      </c>
    </row>
    <row r="896" spans="1:5" hidden="1" x14ac:dyDescent="0.35">
      <c r="A896" t="s">
        <v>250</v>
      </c>
      <c r="B896" s="69" t="s">
        <v>145</v>
      </c>
      <c r="D896" s="37"/>
      <c r="E896" t="s">
        <v>592</v>
      </c>
    </row>
    <row r="897" spans="1:5" hidden="1" x14ac:dyDescent="0.35">
      <c r="A897" t="s">
        <v>250</v>
      </c>
      <c r="B897" s="69" t="s">
        <v>146</v>
      </c>
      <c r="D897" s="37"/>
      <c r="E897" t="s">
        <v>592</v>
      </c>
    </row>
    <row r="898" spans="1:5" hidden="1" x14ac:dyDescent="0.35">
      <c r="A898" t="s">
        <v>250</v>
      </c>
      <c r="B898" s="69" t="s">
        <v>147</v>
      </c>
      <c r="D898" s="37"/>
      <c r="E898" t="s">
        <v>592</v>
      </c>
    </row>
    <row r="899" spans="1:5" hidden="1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hidden="1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hidden="1" x14ac:dyDescent="0.35">
      <c r="A901" t="s">
        <v>251</v>
      </c>
      <c r="B901" s="69" t="s">
        <v>189</v>
      </c>
      <c r="D901" s="37"/>
      <c r="E901" t="s">
        <v>592</v>
      </c>
    </row>
    <row r="902" spans="1:5" hidden="1" x14ac:dyDescent="0.35">
      <c r="A902" t="s">
        <v>251</v>
      </c>
      <c r="B902" s="69" t="s">
        <v>190</v>
      </c>
      <c r="D902" s="37"/>
      <c r="E902" t="s">
        <v>592</v>
      </c>
    </row>
    <row r="903" spans="1:5" hidden="1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hidden="1" x14ac:dyDescent="0.35">
      <c r="A904" t="s">
        <v>251</v>
      </c>
      <c r="B904" t="s">
        <v>446</v>
      </c>
      <c r="D904" s="37"/>
      <c r="E904" t="s">
        <v>592</v>
      </c>
    </row>
    <row r="905" spans="1:5" hidden="1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hidden="1" x14ac:dyDescent="0.35">
      <c r="A906" t="s">
        <v>251</v>
      </c>
      <c r="B906" s="69" t="s">
        <v>303</v>
      </c>
      <c r="D906" s="37"/>
      <c r="E906" t="s">
        <v>592</v>
      </c>
    </row>
    <row r="907" spans="1:5" hidden="1" x14ac:dyDescent="0.35">
      <c r="A907" t="s">
        <v>251</v>
      </c>
      <c r="B907" s="69" t="s">
        <v>199</v>
      </c>
      <c r="D907" s="37"/>
      <c r="E907" t="s">
        <v>592</v>
      </c>
    </row>
    <row r="908" spans="1:5" hidden="1" x14ac:dyDescent="0.35">
      <c r="A908" t="s">
        <v>251</v>
      </c>
      <c r="B908" s="69" t="s">
        <v>194</v>
      </c>
      <c r="D908" s="37"/>
      <c r="E908" t="s">
        <v>592</v>
      </c>
    </row>
    <row r="909" spans="1:5" hidden="1" x14ac:dyDescent="0.35">
      <c r="A909" t="s">
        <v>251</v>
      </c>
      <c r="B909" s="69" t="s">
        <v>144</v>
      </c>
      <c r="D909" s="37"/>
      <c r="E909" t="s">
        <v>592</v>
      </c>
    </row>
    <row r="910" spans="1:5" hidden="1" x14ac:dyDescent="0.35">
      <c r="A910" t="s">
        <v>251</v>
      </c>
      <c r="B910" s="69" t="s">
        <v>145</v>
      </c>
      <c r="D910" s="37"/>
      <c r="E910" t="s">
        <v>592</v>
      </c>
    </row>
    <row r="911" spans="1:5" hidden="1" x14ac:dyDescent="0.35">
      <c r="A911" t="s">
        <v>251</v>
      </c>
      <c r="B911" s="69" t="s">
        <v>146</v>
      </c>
      <c r="D911" s="37"/>
      <c r="E911" t="s">
        <v>592</v>
      </c>
    </row>
    <row r="912" spans="1:5" hidden="1" x14ac:dyDescent="0.35">
      <c r="A912" t="s">
        <v>251</v>
      </c>
      <c r="B912" s="69" t="s">
        <v>147</v>
      </c>
      <c r="D912" s="37"/>
      <c r="E912" t="s">
        <v>592</v>
      </c>
    </row>
    <row r="913" spans="1:5" hidden="1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hidden="1" x14ac:dyDescent="0.35">
      <c r="A914" t="s">
        <v>252</v>
      </c>
      <c r="B914" t="s">
        <v>445</v>
      </c>
      <c r="D914" s="37"/>
      <c r="E914" t="s">
        <v>592</v>
      </c>
    </row>
    <row r="915" spans="1:5" hidden="1" x14ac:dyDescent="0.35">
      <c r="A915" t="s">
        <v>252</v>
      </c>
      <c r="B915" s="69" t="s">
        <v>189</v>
      </c>
      <c r="D915" s="37"/>
      <c r="E915" t="s">
        <v>592</v>
      </c>
    </row>
    <row r="916" spans="1:5" hidden="1" x14ac:dyDescent="0.35">
      <c r="A916" t="s">
        <v>252</v>
      </c>
      <c r="B916" s="69" t="s">
        <v>190</v>
      </c>
      <c r="D916" s="37"/>
      <c r="E916" t="s">
        <v>592</v>
      </c>
    </row>
    <row r="917" spans="1:5" hidden="1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hidden="1" x14ac:dyDescent="0.35">
      <c r="A918" t="s">
        <v>252</v>
      </c>
      <c r="B918" t="s">
        <v>446</v>
      </c>
      <c r="D918" s="37"/>
      <c r="E918" t="s">
        <v>592</v>
      </c>
    </row>
    <row r="919" spans="1:5" hidden="1" x14ac:dyDescent="0.35">
      <c r="A919" t="s">
        <v>252</v>
      </c>
      <c r="B919" s="69" t="s">
        <v>40</v>
      </c>
      <c r="D919" s="37"/>
      <c r="E919" t="s">
        <v>592</v>
      </c>
    </row>
    <row r="920" spans="1:5" hidden="1" x14ac:dyDescent="0.35">
      <c r="A920" t="s">
        <v>252</v>
      </c>
      <c r="B920" s="69" t="s">
        <v>303</v>
      </c>
      <c r="D920" s="37"/>
      <c r="E920" t="s">
        <v>592</v>
      </c>
    </row>
    <row r="921" spans="1:5" hidden="1" x14ac:dyDescent="0.35">
      <c r="A921" t="s">
        <v>252</v>
      </c>
      <c r="B921" s="69" t="s">
        <v>199</v>
      </c>
      <c r="D921" s="37"/>
      <c r="E921" t="s">
        <v>592</v>
      </c>
    </row>
    <row r="922" spans="1:5" hidden="1" x14ac:dyDescent="0.35">
      <c r="A922" t="s">
        <v>252</v>
      </c>
      <c r="B922" s="69" t="s">
        <v>194</v>
      </c>
      <c r="D922" s="37"/>
      <c r="E922" t="s">
        <v>592</v>
      </c>
    </row>
    <row r="923" spans="1:5" hidden="1" x14ac:dyDescent="0.35">
      <c r="A923" t="s">
        <v>252</v>
      </c>
      <c r="B923" s="69" t="s">
        <v>144</v>
      </c>
      <c r="D923" s="37"/>
      <c r="E923" t="s">
        <v>592</v>
      </c>
    </row>
    <row r="924" spans="1:5" hidden="1" x14ac:dyDescent="0.35">
      <c r="A924" t="s">
        <v>252</v>
      </c>
      <c r="B924" s="69" t="s">
        <v>145</v>
      </c>
      <c r="D924" s="37"/>
      <c r="E924" t="s">
        <v>592</v>
      </c>
    </row>
    <row r="925" spans="1:5" hidden="1" x14ac:dyDescent="0.35">
      <c r="A925" t="s">
        <v>252</v>
      </c>
      <c r="B925" s="69" t="s">
        <v>146</v>
      </c>
      <c r="D925" s="37"/>
      <c r="E925" t="s">
        <v>592</v>
      </c>
    </row>
    <row r="926" spans="1:5" hidden="1" x14ac:dyDescent="0.35">
      <c r="A926" t="s">
        <v>252</v>
      </c>
      <c r="B926" s="69" t="s">
        <v>147</v>
      </c>
      <c r="D926" s="37"/>
      <c r="E926" t="s">
        <v>592</v>
      </c>
    </row>
    <row r="927" spans="1:5" hidden="1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hidden="1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hidden="1" x14ac:dyDescent="0.35">
      <c r="A929" t="s">
        <v>253</v>
      </c>
      <c r="B929" s="69" t="s">
        <v>189</v>
      </c>
      <c r="D929" s="37"/>
      <c r="E929" t="s">
        <v>592</v>
      </c>
    </row>
    <row r="930" spans="1:5" hidden="1" x14ac:dyDescent="0.35">
      <c r="A930" t="s">
        <v>253</v>
      </c>
      <c r="B930" s="69" t="s">
        <v>190</v>
      </c>
      <c r="D930" s="37"/>
      <c r="E930" t="s">
        <v>592</v>
      </c>
    </row>
    <row r="931" spans="1:5" hidden="1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hidden="1" x14ac:dyDescent="0.35">
      <c r="A932" t="s">
        <v>253</v>
      </c>
      <c r="B932" t="s">
        <v>446</v>
      </c>
      <c r="D932" s="37"/>
      <c r="E932" t="s">
        <v>592</v>
      </c>
    </row>
    <row r="933" spans="1:5" hidden="1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hidden="1" x14ac:dyDescent="0.35">
      <c r="A934" t="s">
        <v>253</v>
      </c>
      <c r="B934" s="69" t="s">
        <v>303</v>
      </c>
      <c r="D934" s="37"/>
      <c r="E934" t="s">
        <v>592</v>
      </c>
    </row>
    <row r="935" spans="1:5" hidden="1" x14ac:dyDescent="0.35">
      <c r="A935" t="s">
        <v>253</v>
      </c>
      <c r="B935" s="69" t="s">
        <v>199</v>
      </c>
      <c r="D935" s="37"/>
      <c r="E935" t="s">
        <v>592</v>
      </c>
    </row>
    <row r="936" spans="1:5" hidden="1" x14ac:dyDescent="0.35">
      <c r="A936" t="s">
        <v>253</v>
      </c>
      <c r="B936" s="69" t="s">
        <v>194</v>
      </c>
      <c r="D936" s="37"/>
      <c r="E936" t="s">
        <v>592</v>
      </c>
    </row>
    <row r="937" spans="1:5" hidden="1" x14ac:dyDescent="0.35">
      <c r="A937" t="s">
        <v>253</v>
      </c>
      <c r="B937" s="69" t="s">
        <v>144</v>
      </c>
      <c r="D937" s="37"/>
      <c r="E937" t="s">
        <v>592</v>
      </c>
    </row>
    <row r="938" spans="1:5" hidden="1" x14ac:dyDescent="0.35">
      <c r="A938" t="s">
        <v>253</v>
      </c>
      <c r="B938" s="69" t="s">
        <v>145</v>
      </c>
      <c r="D938" s="37"/>
      <c r="E938" t="s">
        <v>592</v>
      </c>
    </row>
    <row r="939" spans="1:5" hidden="1" x14ac:dyDescent="0.35">
      <c r="A939" t="s">
        <v>253</v>
      </c>
      <c r="B939" s="69" t="s">
        <v>146</v>
      </c>
      <c r="D939" s="37"/>
      <c r="E939" t="s">
        <v>592</v>
      </c>
    </row>
    <row r="940" spans="1:5" hidden="1" x14ac:dyDescent="0.35">
      <c r="A940" t="s">
        <v>253</v>
      </c>
      <c r="B940" s="69" t="s">
        <v>147</v>
      </c>
      <c r="D940" s="37"/>
      <c r="E940" t="s">
        <v>592</v>
      </c>
    </row>
    <row r="941" spans="1:5" hidden="1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hidden="1" x14ac:dyDescent="0.35">
      <c r="A942" t="s">
        <v>254</v>
      </c>
      <c r="B942" t="s">
        <v>445</v>
      </c>
      <c r="D942" s="37"/>
      <c r="E942" t="s">
        <v>592</v>
      </c>
    </row>
    <row r="943" spans="1:5" hidden="1" x14ac:dyDescent="0.35">
      <c r="A943" t="s">
        <v>254</v>
      </c>
      <c r="B943" s="69" t="s">
        <v>189</v>
      </c>
      <c r="D943" s="37"/>
      <c r="E943" t="s">
        <v>592</v>
      </c>
    </row>
    <row r="944" spans="1:5" hidden="1" x14ac:dyDescent="0.35">
      <c r="A944" t="s">
        <v>254</v>
      </c>
      <c r="B944" s="69" t="s">
        <v>190</v>
      </c>
      <c r="D944" s="37"/>
      <c r="E944" t="s">
        <v>592</v>
      </c>
    </row>
    <row r="945" spans="1:5" hidden="1" x14ac:dyDescent="0.35">
      <c r="A945" t="s">
        <v>254</v>
      </c>
      <c r="B945" s="69" t="s">
        <v>301</v>
      </c>
      <c r="D945" s="37"/>
      <c r="E945" t="s">
        <v>592</v>
      </c>
    </row>
    <row r="946" spans="1:5" hidden="1" x14ac:dyDescent="0.35">
      <c r="A946" t="s">
        <v>254</v>
      </c>
      <c r="B946" t="s">
        <v>446</v>
      </c>
      <c r="D946" s="37"/>
      <c r="E946" t="s">
        <v>592</v>
      </c>
    </row>
    <row r="947" spans="1:5" hidden="1" x14ac:dyDescent="0.35">
      <c r="A947" t="s">
        <v>254</v>
      </c>
      <c r="B947" s="69" t="s">
        <v>40</v>
      </c>
      <c r="D947" s="37"/>
      <c r="E947" t="s">
        <v>592</v>
      </c>
    </row>
    <row r="948" spans="1:5" hidden="1" x14ac:dyDescent="0.35">
      <c r="A948" t="s">
        <v>254</v>
      </c>
      <c r="B948" s="69" t="s">
        <v>303</v>
      </c>
      <c r="D948" s="37"/>
      <c r="E948" t="s">
        <v>592</v>
      </c>
    </row>
    <row r="949" spans="1:5" hidden="1" x14ac:dyDescent="0.35">
      <c r="A949" t="s">
        <v>254</v>
      </c>
      <c r="B949" s="69" t="s">
        <v>199</v>
      </c>
      <c r="D949" s="37"/>
      <c r="E949" t="s">
        <v>592</v>
      </c>
    </row>
    <row r="950" spans="1:5" hidden="1" x14ac:dyDescent="0.35">
      <c r="A950" t="s">
        <v>254</v>
      </c>
      <c r="B950" s="69" t="s">
        <v>194</v>
      </c>
      <c r="D950" s="37"/>
      <c r="E950" t="s">
        <v>592</v>
      </c>
    </row>
    <row r="951" spans="1:5" hidden="1" x14ac:dyDescent="0.35">
      <c r="A951" t="s">
        <v>254</v>
      </c>
      <c r="B951" s="69" t="s">
        <v>144</v>
      </c>
      <c r="D951" s="37"/>
      <c r="E951" t="s">
        <v>592</v>
      </c>
    </row>
    <row r="952" spans="1:5" hidden="1" x14ac:dyDescent="0.35">
      <c r="A952" t="s">
        <v>254</v>
      </c>
      <c r="B952" s="69" t="s">
        <v>145</v>
      </c>
      <c r="D952" s="37"/>
      <c r="E952" t="s">
        <v>592</v>
      </c>
    </row>
    <row r="953" spans="1:5" hidden="1" x14ac:dyDescent="0.35">
      <c r="A953" t="s">
        <v>254</v>
      </c>
      <c r="B953" s="69" t="s">
        <v>146</v>
      </c>
      <c r="D953" s="37"/>
      <c r="E953" t="s">
        <v>592</v>
      </c>
    </row>
    <row r="954" spans="1:5" hidden="1" x14ac:dyDescent="0.35">
      <c r="A954" t="s">
        <v>254</v>
      </c>
      <c r="B954" s="69" t="s">
        <v>147</v>
      </c>
      <c r="D954" s="37"/>
      <c r="E954" t="s">
        <v>592</v>
      </c>
    </row>
    <row r="955" spans="1:5" hidden="1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hidden="1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hidden="1" x14ac:dyDescent="0.35">
      <c r="A957" t="s">
        <v>255</v>
      </c>
      <c r="B957" s="69" t="s">
        <v>189</v>
      </c>
      <c r="D957" s="37"/>
      <c r="E957" t="s">
        <v>592</v>
      </c>
    </row>
    <row r="958" spans="1:5" hidden="1" x14ac:dyDescent="0.35">
      <c r="A958" t="s">
        <v>255</v>
      </c>
      <c r="B958" s="69" t="s">
        <v>190</v>
      </c>
      <c r="D958" s="37"/>
      <c r="E958" t="s">
        <v>592</v>
      </c>
    </row>
    <row r="959" spans="1:5" hidden="1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hidden="1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hidden="1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hidden="1" x14ac:dyDescent="0.35">
      <c r="A962" t="s">
        <v>255</v>
      </c>
      <c r="B962" s="69" t="s">
        <v>303</v>
      </c>
      <c r="D962" s="37"/>
      <c r="E962" t="s">
        <v>592</v>
      </c>
    </row>
    <row r="963" spans="1:5" hidden="1" x14ac:dyDescent="0.35">
      <c r="A963" t="s">
        <v>255</v>
      </c>
      <c r="B963" s="69" t="s">
        <v>199</v>
      </c>
      <c r="D963" s="37"/>
      <c r="E963" t="s">
        <v>592</v>
      </c>
    </row>
    <row r="964" spans="1:5" hidden="1" x14ac:dyDescent="0.35">
      <c r="A964" t="s">
        <v>255</v>
      </c>
      <c r="B964" s="69" t="s">
        <v>194</v>
      </c>
      <c r="D964" s="37"/>
      <c r="E964" t="s">
        <v>592</v>
      </c>
    </row>
    <row r="965" spans="1:5" hidden="1" x14ac:dyDescent="0.35">
      <c r="A965" t="s">
        <v>255</v>
      </c>
      <c r="B965" s="69" t="s">
        <v>144</v>
      </c>
      <c r="D965" s="37"/>
      <c r="E965" t="s">
        <v>592</v>
      </c>
    </row>
    <row r="966" spans="1:5" hidden="1" x14ac:dyDescent="0.35">
      <c r="A966" t="s">
        <v>255</v>
      </c>
      <c r="B966" s="69" t="s">
        <v>145</v>
      </c>
      <c r="D966" s="37"/>
      <c r="E966" t="s">
        <v>592</v>
      </c>
    </row>
    <row r="967" spans="1:5" hidden="1" x14ac:dyDescent="0.35">
      <c r="A967" t="s">
        <v>255</v>
      </c>
      <c r="B967" s="69" t="s">
        <v>146</v>
      </c>
      <c r="D967" s="37"/>
      <c r="E967" t="s">
        <v>592</v>
      </c>
    </row>
    <row r="968" spans="1:5" hidden="1" x14ac:dyDescent="0.35">
      <c r="A968" t="s">
        <v>255</v>
      </c>
      <c r="B968" s="69" t="s">
        <v>147</v>
      </c>
      <c r="D968" s="37"/>
      <c r="E968" t="s">
        <v>592</v>
      </c>
    </row>
    <row r="969" spans="1:5" hidden="1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hidden="1" x14ac:dyDescent="0.35">
      <c r="A970" t="s">
        <v>256</v>
      </c>
      <c r="B970" t="s">
        <v>445</v>
      </c>
      <c r="D970" s="37"/>
      <c r="E970" t="s">
        <v>592</v>
      </c>
    </row>
    <row r="971" spans="1:5" hidden="1" x14ac:dyDescent="0.35">
      <c r="A971" t="s">
        <v>256</v>
      </c>
      <c r="B971" s="69" t="s">
        <v>189</v>
      </c>
      <c r="D971" s="37"/>
      <c r="E971" t="s">
        <v>592</v>
      </c>
    </row>
    <row r="972" spans="1:5" hidden="1" x14ac:dyDescent="0.35">
      <c r="A972" t="s">
        <v>256</v>
      </c>
      <c r="B972" s="69" t="s">
        <v>190</v>
      </c>
      <c r="D972" s="37"/>
      <c r="E972" t="s">
        <v>592</v>
      </c>
    </row>
    <row r="973" spans="1:5" hidden="1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hidden="1" x14ac:dyDescent="0.35">
      <c r="A974" t="s">
        <v>256</v>
      </c>
      <c r="B974" t="s">
        <v>446</v>
      </c>
      <c r="D974" s="37"/>
      <c r="E974" t="s">
        <v>592</v>
      </c>
    </row>
    <row r="975" spans="1:5" hidden="1" x14ac:dyDescent="0.35">
      <c r="A975" t="s">
        <v>256</v>
      </c>
      <c r="B975" s="69" t="s">
        <v>40</v>
      </c>
      <c r="D975" s="37"/>
      <c r="E975" t="s">
        <v>592</v>
      </c>
    </row>
    <row r="976" spans="1:5" hidden="1" x14ac:dyDescent="0.35">
      <c r="A976" t="s">
        <v>256</v>
      </c>
      <c r="B976" s="69" t="s">
        <v>303</v>
      </c>
      <c r="D976" s="37"/>
      <c r="E976" t="s">
        <v>592</v>
      </c>
    </row>
    <row r="977" spans="1:5" hidden="1" x14ac:dyDescent="0.35">
      <c r="A977" t="s">
        <v>256</v>
      </c>
      <c r="B977" s="69" t="s">
        <v>199</v>
      </c>
      <c r="D977" s="37"/>
      <c r="E977" t="s">
        <v>592</v>
      </c>
    </row>
    <row r="978" spans="1:5" hidden="1" x14ac:dyDescent="0.35">
      <c r="A978" t="s">
        <v>256</v>
      </c>
      <c r="B978" s="69" t="s">
        <v>194</v>
      </c>
      <c r="D978" s="37"/>
      <c r="E978" t="s">
        <v>592</v>
      </c>
    </row>
    <row r="979" spans="1:5" hidden="1" x14ac:dyDescent="0.35">
      <c r="A979" t="s">
        <v>256</v>
      </c>
      <c r="B979" s="69" t="s">
        <v>144</v>
      </c>
      <c r="D979" s="37"/>
      <c r="E979" t="s">
        <v>592</v>
      </c>
    </row>
    <row r="980" spans="1:5" hidden="1" x14ac:dyDescent="0.35">
      <c r="A980" t="s">
        <v>256</v>
      </c>
      <c r="B980" s="69" t="s">
        <v>145</v>
      </c>
      <c r="D980" s="37"/>
      <c r="E980" t="s">
        <v>592</v>
      </c>
    </row>
    <row r="981" spans="1:5" hidden="1" x14ac:dyDescent="0.35">
      <c r="A981" t="s">
        <v>256</v>
      </c>
      <c r="B981" s="69" t="s">
        <v>146</v>
      </c>
      <c r="D981" s="37"/>
      <c r="E981" t="s">
        <v>592</v>
      </c>
    </row>
    <row r="982" spans="1:5" hidden="1" x14ac:dyDescent="0.35">
      <c r="A982" t="s">
        <v>256</v>
      </c>
      <c r="B982" s="69" t="s">
        <v>147</v>
      </c>
      <c r="D982" s="37"/>
      <c r="E982" t="s">
        <v>592</v>
      </c>
    </row>
    <row r="983" spans="1:5" hidden="1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hidden="1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hidden="1" x14ac:dyDescent="0.35">
      <c r="A985" t="s">
        <v>257</v>
      </c>
      <c r="B985" s="69" t="s">
        <v>189</v>
      </c>
      <c r="D985" s="37"/>
      <c r="E985" t="s">
        <v>592</v>
      </c>
    </row>
    <row r="986" spans="1:5" hidden="1" x14ac:dyDescent="0.35">
      <c r="A986" t="s">
        <v>257</v>
      </c>
      <c r="B986" s="69" t="s">
        <v>190</v>
      </c>
      <c r="D986" s="37"/>
      <c r="E986" t="s">
        <v>592</v>
      </c>
    </row>
    <row r="987" spans="1:5" hidden="1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hidden="1" x14ac:dyDescent="0.35">
      <c r="A988" t="s">
        <v>257</v>
      </c>
      <c r="B988" t="s">
        <v>446</v>
      </c>
      <c r="D988" s="37"/>
      <c r="E988" t="s">
        <v>592</v>
      </c>
    </row>
    <row r="989" spans="1:5" hidden="1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hidden="1" x14ac:dyDescent="0.35">
      <c r="A990" t="s">
        <v>257</v>
      </c>
      <c r="B990" s="69" t="s">
        <v>303</v>
      </c>
      <c r="D990" s="37"/>
      <c r="E990" t="s">
        <v>592</v>
      </c>
    </row>
    <row r="991" spans="1:5" hidden="1" x14ac:dyDescent="0.35">
      <c r="A991" t="s">
        <v>257</v>
      </c>
      <c r="B991" s="69" t="s">
        <v>199</v>
      </c>
      <c r="D991" s="37"/>
      <c r="E991" t="s">
        <v>592</v>
      </c>
    </row>
    <row r="992" spans="1:5" hidden="1" x14ac:dyDescent="0.35">
      <c r="A992" t="s">
        <v>257</v>
      </c>
      <c r="B992" s="69" t="s">
        <v>194</v>
      </c>
      <c r="D992" s="37"/>
      <c r="E992" t="s">
        <v>592</v>
      </c>
    </row>
    <row r="993" spans="1:5" hidden="1" x14ac:dyDescent="0.35">
      <c r="A993" t="s">
        <v>257</v>
      </c>
      <c r="B993" s="69" t="s">
        <v>144</v>
      </c>
      <c r="D993" s="37"/>
      <c r="E993" t="s">
        <v>592</v>
      </c>
    </row>
    <row r="994" spans="1:5" hidden="1" x14ac:dyDescent="0.35">
      <c r="A994" t="s">
        <v>257</v>
      </c>
      <c r="B994" s="69" t="s">
        <v>145</v>
      </c>
      <c r="D994" s="37"/>
      <c r="E994" t="s">
        <v>592</v>
      </c>
    </row>
    <row r="995" spans="1:5" hidden="1" x14ac:dyDescent="0.35">
      <c r="A995" t="s">
        <v>257</v>
      </c>
      <c r="B995" s="69" t="s">
        <v>146</v>
      </c>
      <c r="D995" s="37"/>
      <c r="E995" t="s">
        <v>592</v>
      </c>
    </row>
    <row r="996" spans="1:5" hidden="1" x14ac:dyDescent="0.35">
      <c r="A996" t="s">
        <v>257</v>
      </c>
      <c r="B996" s="69" t="s">
        <v>147</v>
      </c>
      <c r="D996" s="37"/>
      <c r="E996" t="s">
        <v>592</v>
      </c>
    </row>
    <row r="997" spans="1:5" hidden="1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hidden="1" x14ac:dyDescent="0.35">
      <c r="A998" t="s">
        <v>258</v>
      </c>
      <c r="B998" t="s">
        <v>445</v>
      </c>
      <c r="D998" s="37"/>
      <c r="E998" t="s">
        <v>592</v>
      </c>
    </row>
    <row r="999" spans="1:5" hidden="1" x14ac:dyDescent="0.35">
      <c r="A999" t="s">
        <v>258</v>
      </c>
      <c r="B999" s="69" t="s">
        <v>189</v>
      </c>
      <c r="D999" s="37"/>
      <c r="E999" t="s">
        <v>592</v>
      </c>
    </row>
    <row r="1000" spans="1:5" hidden="1" x14ac:dyDescent="0.35">
      <c r="A1000" t="s">
        <v>258</v>
      </c>
      <c r="B1000" s="69" t="s">
        <v>190</v>
      </c>
      <c r="D1000" s="37"/>
      <c r="E1000" t="s">
        <v>592</v>
      </c>
    </row>
    <row r="1001" spans="1:5" hidden="1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hidden="1" x14ac:dyDescent="0.35">
      <c r="A1002" t="s">
        <v>258</v>
      </c>
      <c r="B1002" t="s">
        <v>446</v>
      </c>
      <c r="D1002" s="37"/>
      <c r="E1002" t="s">
        <v>592</v>
      </c>
    </row>
    <row r="1003" spans="1:5" hidden="1" x14ac:dyDescent="0.35">
      <c r="A1003" t="s">
        <v>258</v>
      </c>
      <c r="B1003" s="69" t="s">
        <v>40</v>
      </c>
      <c r="D1003" s="37"/>
      <c r="E1003" t="s">
        <v>592</v>
      </c>
    </row>
    <row r="1004" spans="1:5" hidden="1" x14ac:dyDescent="0.35">
      <c r="A1004" t="s">
        <v>258</v>
      </c>
      <c r="B1004" s="69" t="s">
        <v>303</v>
      </c>
      <c r="D1004" s="37"/>
      <c r="E1004" t="s">
        <v>592</v>
      </c>
    </row>
    <row r="1005" spans="1:5" hidden="1" x14ac:dyDescent="0.35">
      <c r="A1005" t="s">
        <v>258</v>
      </c>
      <c r="B1005" s="69" t="s">
        <v>199</v>
      </c>
      <c r="D1005" s="37"/>
      <c r="E1005" t="s">
        <v>592</v>
      </c>
    </row>
    <row r="1006" spans="1:5" hidden="1" x14ac:dyDescent="0.35">
      <c r="A1006" t="s">
        <v>258</v>
      </c>
      <c r="B1006" s="69" t="s">
        <v>194</v>
      </c>
      <c r="D1006" s="37"/>
      <c r="E1006" t="s">
        <v>592</v>
      </c>
    </row>
    <row r="1007" spans="1:5" hidden="1" x14ac:dyDescent="0.35">
      <c r="A1007" t="s">
        <v>258</v>
      </c>
      <c r="B1007" s="69" t="s">
        <v>144</v>
      </c>
      <c r="D1007" s="37"/>
      <c r="E1007" t="s">
        <v>592</v>
      </c>
    </row>
    <row r="1008" spans="1:5" hidden="1" x14ac:dyDescent="0.35">
      <c r="A1008" t="s">
        <v>258</v>
      </c>
      <c r="B1008" s="69" t="s">
        <v>145</v>
      </c>
      <c r="D1008" s="37"/>
      <c r="E1008" t="s">
        <v>592</v>
      </c>
    </row>
    <row r="1009" spans="1:5" hidden="1" x14ac:dyDescent="0.35">
      <c r="A1009" t="s">
        <v>258</v>
      </c>
      <c r="B1009" s="69" t="s">
        <v>146</v>
      </c>
      <c r="D1009" s="37"/>
      <c r="E1009" t="s">
        <v>592</v>
      </c>
    </row>
    <row r="1010" spans="1:5" hidden="1" x14ac:dyDescent="0.35">
      <c r="A1010" t="s">
        <v>258</v>
      </c>
      <c r="B1010" s="69" t="s">
        <v>147</v>
      </c>
      <c r="D1010" s="37"/>
      <c r="E1010" t="s">
        <v>592</v>
      </c>
    </row>
    <row r="1011" spans="1:5" hidden="1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hidden="1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hidden="1" x14ac:dyDescent="0.35">
      <c r="A1013" t="s">
        <v>259</v>
      </c>
      <c r="B1013" s="69" t="s">
        <v>189</v>
      </c>
      <c r="D1013" s="37"/>
      <c r="E1013" t="s">
        <v>592</v>
      </c>
    </row>
    <row r="1014" spans="1:5" hidden="1" x14ac:dyDescent="0.35">
      <c r="A1014" t="s">
        <v>259</v>
      </c>
      <c r="B1014" s="69" t="s">
        <v>190</v>
      </c>
      <c r="D1014" s="37"/>
      <c r="E1014" t="s">
        <v>592</v>
      </c>
    </row>
    <row r="1015" spans="1:5" hidden="1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hidden="1" x14ac:dyDescent="0.35">
      <c r="A1016" t="s">
        <v>259</v>
      </c>
      <c r="B1016" t="s">
        <v>446</v>
      </c>
      <c r="D1016" s="37"/>
      <c r="E1016" t="s">
        <v>592</v>
      </c>
    </row>
    <row r="1017" spans="1:5" hidden="1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hidden="1" x14ac:dyDescent="0.35">
      <c r="A1018" t="s">
        <v>259</v>
      </c>
      <c r="B1018" s="69" t="s">
        <v>303</v>
      </c>
      <c r="D1018" s="37"/>
      <c r="E1018" t="s">
        <v>592</v>
      </c>
    </row>
    <row r="1019" spans="1:5" hidden="1" x14ac:dyDescent="0.35">
      <c r="A1019" t="s">
        <v>259</v>
      </c>
      <c r="B1019" s="69" t="s">
        <v>199</v>
      </c>
      <c r="D1019" s="37"/>
      <c r="E1019" t="s">
        <v>592</v>
      </c>
    </row>
    <row r="1020" spans="1:5" hidden="1" x14ac:dyDescent="0.35">
      <c r="A1020" t="s">
        <v>259</v>
      </c>
      <c r="B1020" s="69" t="s">
        <v>194</v>
      </c>
      <c r="D1020" s="37"/>
      <c r="E1020" t="s">
        <v>592</v>
      </c>
    </row>
    <row r="1021" spans="1:5" hidden="1" x14ac:dyDescent="0.35">
      <c r="A1021" t="s">
        <v>259</v>
      </c>
      <c r="B1021" s="69" t="s">
        <v>144</v>
      </c>
      <c r="D1021" s="37"/>
      <c r="E1021" t="s">
        <v>592</v>
      </c>
    </row>
    <row r="1022" spans="1:5" hidden="1" x14ac:dyDescent="0.35">
      <c r="A1022" t="s">
        <v>259</v>
      </c>
      <c r="B1022" s="69" t="s">
        <v>145</v>
      </c>
      <c r="D1022" s="37"/>
      <c r="E1022" t="s">
        <v>592</v>
      </c>
    </row>
    <row r="1023" spans="1:5" hidden="1" x14ac:dyDescent="0.35">
      <c r="A1023" t="s">
        <v>259</v>
      </c>
      <c r="B1023" s="69" t="s">
        <v>146</v>
      </c>
      <c r="D1023" s="37"/>
      <c r="E1023" t="s">
        <v>592</v>
      </c>
    </row>
    <row r="1024" spans="1:5" hidden="1" x14ac:dyDescent="0.35">
      <c r="A1024" t="s">
        <v>259</v>
      </c>
      <c r="B1024" s="69" t="s">
        <v>147</v>
      </c>
      <c r="D1024" s="37"/>
      <c r="E1024" t="s">
        <v>592</v>
      </c>
    </row>
    <row r="1025" spans="1:5" hidden="1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hidden="1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hidden="1" x14ac:dyDescent="0.35">
      <c r="A1027" t="s">
        <v>260</v>
      </c>
      <c r="B1027" s="69" t="s">
        <v>189</v>
      </c>
      <c r="D1027" s="37"/>
      <c r="E1027" t="s">
        <v>592</v>
      </c>
    </row>
    <row r="1028" spans="1:5" hidden="1" x14ac:dyDescent="0.35">
      <c r="A1028" t="s">
        <v>260</v>
      </c>
      <c r="B1028" s="69" t="s">
        <v>190</v>
      </c>
      <c r="D1028" s="37"/>
      <c r="E1028" t="s">
        <v>592</v>
      </c>
    </row>
    <row r="1029" spans="1:5" hidden="1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hidden="1" x14ac:dyDescent="0.35">
      <c r="A1030" t="s">
        <v>260</v>
      </c>
      <c r="B1030" t="s">
        <v>446</v>
      </c>
      <c r="D1030" s="37"/>
      <c r="E1030" t="s">
        <v>592</v>
      </c>
    </row>
    <row r="1031" spans="1:5" hidden="1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hidden="1" x14ac:dyDescent="0.35">
      <c r="A1032" t="s">
        <v>260</v>
      </c>
      <c r="B1032" s="69" t="s">
        <v>303</v>
      </c>
      <c r="D1032" s="37"/>
      <c r="E1032" t="s">
        <v>592</v>
      </c>
    </row>
    <row r="1033" spans="1:5" hidden="1" x14ac:dyDescent="0.35">
      <c r="A1033" t="s">
        <v>260</v>
      </c>
      <c r="B1033" s="69" t="s">
        <v>199</v>
      </c>
      <c r="D1033" s="37"/>
      <c r="E1033" t="s">
        <v>592</v>
      </c>
    </row>
    <row r="1034" spans="1:5" hidden="1" x14ac:dyDescent="0.35">
      <c r="A1034" t="s">
        <v>260</v>
      </c>
      <c r="B1034" s="69" t="s">
        <v>194</v>
      </c>
      <c r="D1034" s="37"/>
      <c r="E1034" t="s">
        <v>592</v>
      </c>
    </row>
    <row r="1035" spans="1:5" hidden="1" x14ac:dyDescent="0.35">
      <c r="A1035" t="s">
        <v>260</v>
      </c>
      <c r="B1035" s="69" t="s">
        <v>144</v>
      </c>
      <c r="D1035" s="37"/>
      <c r="E1035" t="s">
        <v>592</v>
      </c>
    </row>
    <row r="1036" spans="1:5" hidden="1" x14ac:dyDescent="0.35">
      <c r="A1036" t="s">
        <v>260</v>
      </c>
      <c r="B1036" s="69" t="s">
        <v>145</v>
      </c>
      <c r="D1036" s="37"/>
      <c r="E1036" t="s">
        <v>592</v>
      </c>
    </row>
    <row r="1037" spans="1:5" hidden="1" x14ac:dyDescent="0.35">
      <c r="A1037" t="s">
        <v>260</v>
      </c>
      <c r="B1037" s="69" t="s">
        <v>146</v>
      </c>
      <c r="D1037" s="37"/>
      <c r="E1037" t="s">
        <v>592</v>
      </c>
    </row>
    <row r="1038" spans="1:5" hidden="1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37">
        <v>5.01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</row>
    <row r="1124" spans="1:5" x14ac:dyDescent="0.35">
      <c r="A1124" t="s">
        <v>267</v>
      </c>
      <c r="B1124" t="s">
        <v>445</v>
      </c>
      <c r="D1124" s="37"/>
    </row>
    <row r="1125" spans="1:5" x14ac:dyDescent="0.35">
      <c r="A1125" t="s">
        <v>267</v>
      </c>
      <c r="B1125" s="69" t="s">
        <v>189</v>
      </c>
      <c r="D1125" s="37"/>
    </row>
    <row r="1126" spans="1:5" x14ac:dyDescent="0.35">
      <c r="A1126" t="s">
        <v>267</v>
      </c>
      <c r="B1126" s="69" t="s">
        <v>190</v>
      </c>
      <c r="D1126" s="37"/>
    </row>
    <row r="1127" spans="1:5" x14ac:dyDescent="0.35">
      <c r="A1127" t="s">
        <v>267</v>
      </c>
      <c r="B1127" s="69" t="s">
        <v>301</v>
      </c>
      <c r="D1127" s="37"/>
    </row>
    <row r="1128" spans="1:5" x14ac:dyDescent="0.35">
      <c r="A1128" t="s">
        <v>267</v>
      </c>
      <c r="B1128" t="s">
        <v>446</v>
      </c>
      <c r="D1128" s="37"/>
    </row>
    <row r="1129" spans="1:5" x14ac:dyDescent="0.35">
      <c r="A1129" t="s">
        <v>267</v>
      </c>
      <c r="B1129" s="69" t="s">
        <v>40</v>
      </c>
      <c r="D1129" s="37"/>
    </row>
    <row r="1130" spans="1:5" x14ac:dyDescent="0.35">
      <c r="A1130" t="s">
        <v>267</v>
      </c>
      <c r="B1130" s="69" t="s">
        <v>303</v>
      </c>
      <c r="D1130" s="37"/>
    </row>
    <row r="1131" spans="1:5" x14ac:dyDescent="0.35">
      <c r="A1131" t="s">
        <v>267</v>
      </c>
      <c r="B1131" s="69" t="s">
        <v>199</v>
      </c>
      <c r="D1131" s="37"/>
    </row>
    <row r="1132" spans="1:5" x14ac:dyDescent="0.35">
      <c r="A1132" t="s">
        <v>267</v>
      </c>
      <c r="B1132" s="69" t="s">
        <v>194</v>
      </c>
      <c r="D1132" s="37"/>
    </row>
    <row r="1133" spans="1:5" x14ac:dyDescent="0.35">
      <c r="A1133" t="s">
        <v>267</v>
      </c>
      <c r="B1133" s="69" t="s">
        <v>144</v>
      </c>
      <c r="D1133" s="37"/>
    </row>
    <row r="1134" spans="1:5" x14ac:dyDescent="0.35">
      <c r="A1134" t="s">
        <v>267</v>
      </c>
      <c r="B1134" s="69" t="s">
        <v>145</v>
      </c>
      <c r="D1134" s="37"/>
    </row>
    <row r="1135" spans="1:5" x14ac:dyDescent="0.35">
      <c r="A1135" t="s">
        <v>267</v>
      </c>
      <c r="B1135" s="69" t="s">
        <v>146</v>
      </c>
      <c r="D1135" s="37"/>
    </row>
    <row r="1136" spans="1:5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hidden="1" x14ac:dyDescent="0.35">
      <c r="A1151" t="s">
        <v>269</v>
      </c>
      <c r="B1151" s="69" t="s">
        <v>299</v>
      </c>
      <c r="D1151" s="37"/>
    </row>
    <row r="1152" spans="1:4" hidden="1" x14ac:dyDescent="0.35">
      <c r="A1152" t="s">
        <v>269</v>
      </c>
      <c r="B1152" t="s">
        <v>445</v>
      </c>
      <c r="D1152" s="37"/>
    </row>
    <row r="1153" spans="1:4" hidden="1" x14ac:dyDescent="0.35">
      <c r="A1153" t="s">
        <v>269</v>
      </c>
      <c r="B1153" s="69" t="s">
        <v>189</v>
      </c>
      <c r="D1153" s="37"/>
    </row>
    <row r="1154" spans="1:4" hidden="1" x14ac:dyDescent="0.35">
      <c r="A1154" t="s">
        <v>269</v>
      </c>
      <c r="B1154" s="69" t="s">
        <v>190</v>
      </c>
      <c r="D1154" s="37"/>
    </row>
    <row r="1155" spans="1:4" hidden="1" x14ac:dyDescent="0.35">
      <c r="A1155" t="s">
        <v>269</v>
      </c>
      <c r="B1155" s="69" t="s">
        <v>301</v>
      </c>
      <c r="D1155" s="37"/>
    </row>
    <row r="1156" spans="1:4" hidden="1" x14ac:dyDescent="0.35">
      <c r="A1156" t="s">
        <v>269</v>
      </c>
      <c r="B1156" t="s">
        <v>446</v>
      </c>
      <c r="D1156" s="37"/>
    </row>
    <row r="1157" spans="1:4" hidden="1" x14ac:dyDescent="0.35">
      <c r="A1157" t="s">
        <v>269</v>
      </c>
      <c r="B1157" s="69" t="s">
        <v>40</v>
      </c>
      <c r="D1157" s="37"/>
    </row>
    <row r="1158" spans="1:4" hidden="1" x14ac:dyDescent="0.35">
      <c r="A1158" t="s">
        <v>269</v>
      </c>
      <c r="B1158" s="69" t="s">
        <v>303</v>
      </c>
      <c r="D1158" s="37"/>
    </row>
    <row r="1159" spans="1:4" hidden="1" x14ac:dyDescent="0.35">
      <c r="A1159" t="s">
        <v>269</v>
      </c>
      <c r="B1159" s="69" t="s">
        <v>199</v>
      </c>
      <c r="D1159" s="37"/>
    </row>
    <row r="1160" spans="1:4" hidden="1" x14ac:dyDescent="0.35">
      <c r="A1160" t="s">
        <v>269</v>
      </c>
      <c r="B1160" s="69" t="s">
        <v>194</v>
      </c>
      <c r="D1160" s="37"/>
    </row>
    <row r="1161" spans="1:4" hidden="1" x14ac:dyDescent="0.35">
      <c r="A1161" t="s">
        <v>269</v>
      </c>
      <c r="B1161" s="69" t="s">
        <v>144</v>
      </c>
      <c r="D1161" s="37"/>
    </row>
    <row r="1162" spans="1:4" hidden="1" x14ac:dyDescent="0.35">
      <c r="A1162" t="s">
        <v>269</v>
      </c>
      <c r="B1162" s="69" t="s">
        <v>145</v>
      </c>
      <c r="D1162" s="37"/>
    </row>
    <row r="1163" spans="1:4" hidden="1" x14ac:dyDescent="0.35">
      <c r="A1163" t="s">
        <v>269</v>
      </c>
      <c r="B1163" s="69" t="s">
        <v>146</v>
      </c>
      <c r="D1163" s="37"/>
    </row>
    <row r="1164" spans="1:4" hidden="1" x14ac:dyDescent="0.35">
      <c r="A1164" t="s">
        <v>269</v>
      </c>
      <c r="B1164" s="69" t="s">
        <v>147</v>
      </c>
      <c r="D1164" s="37"/>
    </row>
    <row r="1165" spans="1:4" hidden="1" x14ac:dyDescent="0.35">
      <c r="A1165" t="s">
        <v>270</v>
      </c>
      <c r="B1165" s="69" t="s">
        <v>299</v>
      </c>
      <c r="D1165" s="37"/>
    </row>
    <row r="1166" spans="1:4" hidden="1" x14ac:dyDescent="0.35">
      <c r="A1166" t="s">
        <v>270</v>
      </c>
      <c r="B1166" t="s">
        <v>445</v>
      </c>
      <c r="D1166" s="37"/>
    </row>
    <row r="1167" spans="1:4" hidden="1" x14ac:dyDescent="0.35">
      <c r="A1167" t="s">
        <v>270</v>
      </c>
      <c r="B1167" s="69" t="s">
        <v>189</v>
      </c>
      <c r="D1167" s="37"/>
    </row>
    <row r="1168" spans="1:4" hidden="1" x14ac:dyDescent="0.35">
      <c r="A1168" t="s">
        <v>270</v>
      </c>
      <c r="B1168" s="69" t="s">
        <v>190</v>
      </c>
      <c r="D1168" s="37"/>
    </row>
    <row r="1169" spans="1:4" hidden="1" x14ac:dyDescent="0.35">
      <c r="A1169" t="s">
        <v>270</v>
      </c>
      <c r="B1169" s="69" t="s">
        <v>301</v>
      </c>
      <c r="D1169" s="37"/>
    </row>
    <row r="1170" spans="1:4" hidden="1" x14ac:dyDescent="0.35">
      <c r="A1170" t="s">
        <v>270</v>
      </c>
      <c r="B1170" t="s">
        <v>446</v>
      </c>
      <c r="D1170" s="37"/>
    </row>
    <row r="1171" spans="1:4" hidden="1" x14ac:dyDescent="0.35">
      <c r="A1171" t="s">
        <v>270</v>
      </c>
      <c r="B1171" s="69" t="s">
        <v>40</v>
      </c>
      <c r="D1171" s="37"/>
    </row>
    <row r="1172" spans="1:4" hidden="1" x14ac:dyDescent="0.35">
      <c r="A1172" t="s">
        <v>270</v>
      </c>
      <c r="B1172" s="69" t="s">
        <v>303</v>
      </c>
      <c r="D1172" s="37"/>
    </row>
    <row r="1173" spans="1:4" hidden="1" x14ac:dyDescent="0.35">
      <c r="A1173" t="s">
        <v>270</v>
      </c>
      <c r="B1173" s="69" t="s">
        <v>199</v>
      </c>
      <c r="D1173" s="37"/>
    </row>
    <row r="1174" spans="1:4" hidden="1" x14ac:dyDescent="0.35">
      <c r="A1174" t="s">
        <v>270</v>
      </c>
      <c r="B1174" s="69" t="s">
        <v>194</v>
      </c>
      <c r="D1174" s="37"/>
    </row>
    <row r="1175" spans="1:4" hidden="1" x14ac:dyDescent="0.35">
      <c r="A1175" t="s">
        <v>270</v>
      </c>
      <c r="B1175" s="69" t="s">
        <v>144</v>
      </c>
      <c r="D1175" s="37"/>
    </row>
    <row r="1176" spans="1:4" hidden="1" x14ac:dyDescent="0.35">
      <c r="A1176" t="s">
        <v>270</v>
      </c>
      <c r="B1176" s="69" t="s">
        <v>145</v>
      </c>
      <c r="D1176" s="37"/>
    </row>
    <row r="1177" spans="1:4" hidden="1" x14ac:dyDescent="0.35">
      <c r="A1177" t="s">
        <v>270</v>
      </c>
      <c r="B1177" s="69" t="s">
        <v>146</v>
      </c>
      <c r="D1177" s="37"/>
    </row>
    <row r="1178" spans="1:4" hidden="1" x14ac:dyDescent="0.35">
      <c r="A1178" t="s">
        <v>270</v>
      </c>
      <c r="B1178" s="69" t="s">
        <v>147</v>
      </c>
      <c r="D1178" s="37"/>
    </row>
    <row r="1179" spans="1:4" hidden="1" x14ac:dyDescent="0.35">
      <c r="A1179" t="s">
        <v>271</v>
      </c>
      <c r="B1179" s="69" t="s">
        <v>299</v>
      </c>
      <c r="D1179" s="37"/>
    </row>
    <row r="1180" spans="1:4" hidden="1" x14ac:dyDescent="0.35">
      <c r="A1180" t="s">
        <v>271</v>
      </c>
      <c r="B1180" t="s">
        <v>445</v>
      </c>
      <c r="D1180" s="37"/>
    </row>
    <row r="1181" spans="1:4" hidden="1" x14ac:dyDescent="0.35">
      <c r="A1181" t="s">
        <v>271</v>
      </c>
      <c r="B1181" s="69" t="s">
        <v>189</v>
      </c>
      <c r="D1181" s="37"/>
    </row>
    <row r="1182" spans="1:4" hidden="1" x14ac:dyDescent="0.35">
      <c r="A1182" t="s">
        <v>271</v>
      </c>
      <c r="B1182" s="69" t="s">
        <v>190</v>
      </c>
      <c r="D1182" s="37"/>
    </row>
    <row r="1183" spans="1:4" hidden="1" x14ac:dyDescent="0.35">
      <c r="A1183" t="s">
        <v>271</v>
      </c>
      <c r="B1183" s="69" t="s">
        <v>301</v>
      </c>
      <c r="D1183" s="37"/>
    </row>
    <row r="1184" spans="1:4" hidden="1" x14ac:dyDescent="0.35">
      <c r="A1184" t="s">
        <v>271</v>
      </c>
      <c r="B1184" t="s">
        <v>446</v>
      </c>
      <c r="D1184" s="37"/>
    </row>
    <row r="1185" spans="1:4" hidden="1" x14ac:dyDescent="0.35">
      <c r="A1185" t="s">
        <v>271</v>
      </c>
      <c r="B1185" s="69" t="s">
        <v>40</v>
      </c>
      <c r="D1185" s="37"/>
    </row>
    <row r="1186" spans="1:4" hidden="1" x14ac:dyDescent="0.35">
      <c r="A1186" t="s">
        <v>271</v>
      </c>
      <c r="B1186" s="69" t="s">
        <v>303</v>
      </c>
      <c r="D1186" s="37"/>
    </row>
    <row r="1187" spans="1:4" hidden="1" x14ac:dyDescent="0.35">
      <c r="A1187" t="s">
        <v>271</v>
      </c>
      <c r="B1187" s="69" t="s">
        <v>199</v>
      </c>
      <c r="D1187" s="37"/>
    </row>
    <row r="1188" spans="1:4" hidden="1" x14ac:dyDescent="0.35">
      <c r="A1188" t="s">
        <v>271</v>
      </c>
      <c r="B1188" s="69" t="s">
        <v>194</v>
      </c>
      <c r="D1188" s="37"/>
    </row>
    <row r="1189" spans="1:4" hidden="1" x14ac:dyDescent="0.35">
      <c r="A1189" t="s">
        <v>271</v>
      </c>
      <c r="B1189" s="69" t="s">
        <v>144</v>
      </c>
      <c r="D1189" s="37"/>
    </row>
    <row r="1190" spans="1:4" hidden="1" x14ac:dyDescent="0.35">
      <c r="A1190" t="s">
        <v>271</v>
      </c>
      <c r="B1190" s="69" t="s">
        <v>145</v>
      </c>
      <c r="D1190" s="37"/>
    </row>
    <row r="1191" spans="1:4" hidden="1" x14ac:dyDescent="0.35">
      <c r="A1191" t="s">
        <v>271</v>
      </c>
      <c r="B1191" s="69" t="s">
        <v>146</v>
      </c>
      <c r="D1191" s="37"/>
    </row>
    <row r="1192" spans="1:4" hidden="1" x14ac:dyDescent="0.35">
      <c r="A1192" t="s">
        <v>271</v>
      </c>
      <c r="B1192" s="69" t="s">
        <v>147</v>
      </c>
      <c r="D1192" s="37"/>
    </row>
    <row r="1193" spans="1:4" hidden="1" x14ac:dyDescent="0.35">
      <c r="A1193" t="s">
        <v>272</v>
      </c>
      <c r="B1193" s="69" t="s">
        <v>299</v>
      </c>
      <c r="D1193" s="37"/>
    </row>
    <row r="1194" spans="1:4" hidden="1" x14ac:dyDescent="0.35">
      <c r="A1194" t="s">
        <v>272</v>
      </c>
      <c r="B1194" t="s">
        <v>445</v>
      </c>
      <c r="D1194" s="37"/>
    </row>
    <row r="1195" spans="1:4" hidden="1" x14ac:dyDescent="0.35">
      <c r="A1195" t="s">
        <v>272</v>
      </c>
      <c r="B1195" s="69" t="s">
        <v>189</v>
      </c>
      <c r="D1195" s="37"/>
    </row>
    <row r="1196" spans="1:4" hidden="1" x14ac:dyDescent="0.35">
      <c r="A1196" t="s">
        <v>272</v>
      </c>
      <c r="B1196" s="69" t="s">
        <v>190</v>
      </c>
      <c r="D1196" s="37"/>
    </row>
    <row r="1197" spans="1:4" hidden="1" x14ac:dyDescent="0.35">
      <c r="A1197" t="s">
        <v>272</v>
      </c>
      <c r="B1197" s="69" t="s">
        <v>301</v>
      </c>
      <c r="D1197" s="37"/>
    </row>
    <row r="1198" spans="1:4" hidden="1" x14ac:dyDescent="0.35">
      <c r="A1198" t="s">
        <v>272</v>
      </c>
      <c r="B1198" t="s">
        <v>446</v>
      </c>
      <c r="D1198" s="37"/>
    </row>
    <row r="1199" spans="1:4" hidden="1" x14ac:dyDescent="0.35">
      <c r="A1199" t="s">
        <v>272</v>
      </c>
      <c r="B1199" s="69" t="s">
        <v>40</v>
      </c>
      <c r="D1199" s="37"/>
    </row>
    <row r="1200" spans="1:4" hidden="1" x14ac:dyDescent="0.35">
      <c r="A1200" t="s">
        <v>272</v>
      </c>
      <c r="B1200" s="69" t="s">
        <v>303</v>
      </c>
      <c r="D1200" s="37"/>
    </row>
    <row r="1201" spans="1:4" hidden="1" x14ac:dyDescent="0.35">
      <c r="A1201" t="s">
        <v>272</v>
      </c>
      <c r="B1201" s="69" t="s">
        <v>199</v>
      </c>
      <c r="D1201" s="37"/>
    </row>
    <row r="1202" spans="1:4" hidden="1" x14ac:dyDescent="0.35">
      <c r="A1202" t="s">
        <v>272</v>
      </c>
      <c r="B1202" s="69" t="s">
        <v>194</v>
      </c>
      <c r="D1202" s="37"/>
    </row>
    <row r="1203" spans="1:4" hidden="1" x14ac:dyDescent="0.35">
      <c r="A1203" t="s">
        <v>272</v>
      </c>
      <c r="B1203" s="69" t="s">
        <v>144</v>
      </c>
      <c r="D1203" s="37"/>
    </row>
    <row r="1204" spans="1:4" hidden="1" x14ac:dyDescent="0.35">
      <c r="A1204" t="s">
        <v>272</v>
      </c>
      <c r="B1204" s="69" t="s">
        <v>145</v>
      </c>
      <c r="D1204" s="37"/>
    </row>
    <row r="1205" spans="1:4" hidden="1" x14ac:dyDescent="0.35">
      <c r="A1205" t="s">
        <v>272</v>
      </c>
      <c r="B1205" s="69" t="s">
        <v>146</v>
      </c>
      <c r="D1205" s="37"/>
    </row>
    <row r="1206" spans="1:4" hidden="1" x14ac:dyDescent="0.35">
      <c r="A1206" t="s">
        <v>272</v>
      </c>
      <c r="B1206" s="69" t="s">
        <v>147</v>
      </c>
      <c r="D1206" s="37"/>
    </row>
    <row r="1207" spans="1:4" hidden="1" x14ac:dyDescent="0.35">
      <c r="A1207" t="s">
        <v>273</v>
      </c>
      <c r="B1207" s="69" t="s">
        <v>299</v>
      </c>
      <c r="D1207" s="37"/>
    </row>
    <row r="1208" spans="1:4" hidden="1" x14ac:dyDescent="0.35">
      <c r="A1208" t="s">
        <v>273</v>
      </c>
      <c r="B1208" t="s">
        <v>445</v>
      </c>
      <c r="D1208" s="37"/>
    </row>
    <row r="1209" spans="1:4" hidden="1" x14ac:dyDescent="0.35">
      <c r="A1209" t="s">
        <v>273</v>
      </c>
      <c r="B1209" s="69" t="s">
        <v>189</v>
      </c>
      <c r="D1209" s="37"/>
    </row>
    <row r="1210" spans="1:4" hidden="1" x14ac:dyDescent="0.35">
      <c r="A1210" t="s">
        <v>273</v>
      </c>
      <c r="B1210" s="69" t="s">
        <v>190</v>
      </c>
      <c r="D1210" s="37"/>
    </row>
    <row r="1211" spans="1:4" hidden="1" x14ac:dyDescent="0.35">
      <c r="A1211" t="s">
        <v>273</v>
      </c>
      <c r="B1211" s="69" t="s">
        <v>301</v>
      </c>
      <c r="D1211" s="37"/>
    </row>
    <row r="1212" spans="1:4" hidden="1" x14ac:dyDescent="0.35">
      <c r="A1212" t="s">
        <v>273</v>
      </c>
      <c r="B1212" t="s">
        <v>446</v>
      </c>
      <c r="D1212" s="37"/>
    </row>
    <row r="1213" spans="1:4" hidden="1" x14ac:dyDescent="0.35">
      <c r="A1213" t="s">
        <v>273</v>
      </c>
      <c r="B1213" s="69" t="s">
        <v>40</v>
      </c>
      <c r="D1213" s="37"/>
    </row>
    <row r="1214" spans="1:4" hidden="1" x14ac:dyDescent="0.35">
      <c r="A1214" t="s">
        <v>273</v>
      </c>
      <c r="B1214" s="69" t="s">
        <v>303</v>
      </c>
      <c r="D1214" s="37"/>
    </row>
    <row r="1215" spans="1:4" hidden="1" x14ac:dyDescent="0.35">
      <c r="A1215" t="s">
        <v>273</v>
      </c>
      <c r="B1215" s="69" t="s">
        <v>199</v>
      </c>
      <c r="D1215" s="37"/>
    </row>
    <row r="1216" spans="1:4" hidden="1" x14ac:dyDescent="0.35">
      <c r="A1216" t="s">
        <v>273</v>
      </c>
      <c r="B1216" s="69" t="s">
        <v>194</v>
      </c>
      <c r="D1216" s="37"/>
    </row>
    <row r="1217" spans="1:4" hidden="1" x14ac:dyDescent="0.35">
      <c r="A1217" t="s">
        <v>273</v>
      </c>
      <c r="B1217" s="69" t="s">
        <v>144</v>
      </c>
      <c r="D1217" s="37"/>
    </row>
    <row r="1218" spans="1:4" hidden="1" x14ac:dyDescent="0.35">
      <c r="A1218" t="s">
        <v>273</v>
      </c>
      <c r="B1218" s="69" t="s">
        <v>145</v>
      </c>
      <c r="D1218" s="37"/>
    </row>
    <row r="1219" spans="1:4" hidden="1" x14ac:dyDescent="0.35">
      <c r="A1219" t="s">
        <v>273</v>
      </c>
      <c r="B1219" s="69" t="s">
        <v>146</v>
      </c>
      <c r="D1219" s="37"/>
    </row>
    <row r="1220" spans="1:4" hidden="1" x14ac:dyDescent="0.35">
      <c r="A1220" t="s">
        <v>273</v>
      </c>
      <c r="B1220" s="69" t="s">
        <v>147</v>
      </c>
      <c r="D1220" s="37"/>
    </row>
    <row r="1221" spans="1:4" hidden="1" x14ac:dyDescent="0.35">
      <c r="A1221" t="s">
        <v>274</v>
      </c>
      <c r="B1221" s="69" t="s">
        <v>299</v>
      </c>
      <c r="D1221" s="37"/>
    </row>
    <row r="1222" spans="1:4" hidden="1" x14ac:dyDescent="0.35">
      <c r="A1222" t="s">
        <v>274</v>
      </c>
      <c r="B1222" t="s">
        <v>445</v>
      </c>
      <c r="D1222" s="37"/>
    </row>
    <row r="1223" spans="1:4" hidden="1" x14ac:dyDescent="0.35">
      <c r="A1223" t="s">
        <v>274</v>
      </c>
      <c r="B1223" s="69" t="s">
        <v>189</v>
      </c>
      <c r="D1223" s="37"/>
    </row>
    <row r="1224" spans="1:4" hidden="1" x14ac:dyDescent="0.35">
      <c r="A1224" t="s">
        <v>274</v>
      </c>
      <c r="B1224" s="69" t="s">
        <v>190</v>
      </c>
      <c r="D1224" s="37"/>
    </row>
    <row r="1225" spans="1:4" hidden="1" x14ac:dyDescent="0.35">
      <c r="A1225" t="s">
        <v>274</v>
      </c>
      <c r="B1225" s="69" t="s">
        <v>301</v>
      </c>
      <c r="D1225" s="37"/>
    </row>
    <row r="1226" spans="1:4" hidden="1" x14ac:dyDescent="0.35">
      <c r="A1226" t="s">
        <v>274</v>
      </c>
      <c r="B1226" t="s">
        <v>446</v>
      </c>
      <c r="D1226" s="37"/>
    </row>
    <row r="1227" spans="1:4" hidden="1" x14ac:dyDescent="0.35">
      <c r="A1227" t="s">
        <v>274</v>
      </c>
      <c r="B1227" s="69" t="s">
        <v>40</v>
      </c>
      <c r="D1227" s="37"/>
    </row>
    <row r="1228" spans="1:4" hidden="1" x14ac:dyDescent="0.35">
      <c r="A1228" t="s">
        <v>274</v>
      </c>
      <c r="B1228" s="69" t="s">
        <v>303</v>
      </c>
      <c r="D1228" s="37"/>
    </row>
    <row r="1229" spans="1:4" hidden="1" x14ac:dyDescent="0.35">
      <c r="A1229" t="s">
        <v>274</v>
      </c>
      <c r="B1229" s="69" t="s">
        <v>199</v>
      </c>
      <c r="D1229" s="37"/>
    </row>
    <row r="1230" spans="1:4" hidden="1" x14ac:dyDescent="0.35">
      <c r="A1230" t="s">
        <v>274</v>
      </c>
      <c r="B1230" s="69" t="s">
        <v>194</v>
      </c>
      <c r="D1230" s="37"/>
    </row>
    <row r="1231" spans="1:4" hidden="1" x14ac:dyDescent="0.35">
      <c r="A1231" t="s">
        <v>274</v>
      </c>
      <c r="B1231" s="69" t="s">
        <v>144</v>
      </c>
      <c r="D1231" s="37"/>
    </row>
    <row r="1232" spans="1:4" hidden="1" x14ac:dyDescent="0.35">
      <c r="A1232" t="s">
        <v>274</v>
      </c>
      <c r="B1232" s="69" t="s">
        <v>145</v>
      </c>
      <c r="D1232" s="37"/>
    </row>
    <row r="1233" spans="1:4" hidden="1" x14ac:dyDescent="0.35">
      <c r="A1233" t="s">
        <v>274</v>
      </c>
      <c r="B1233" s="69" t="s">
        <v>146</v>
      </c>
      <c r="D1233" s="37"/>
    </row>
    <row r="1234" spans="1:4" hidden="1" x14ac:dyDescent="0.35">
      <c r="A1234" t="s">
        <v>274</v>
      </c>
      <c r="B1234" s="69" t="s">
        <v>147</v>
      </c>
      <c r="D1234" s="37"/>
    </row>
    <row r="1235" spans="1:4" hidden="1" x14ac:dyDescent="0.35">
      <c r="A1235" t="s">
        <v>275</v>
      </c>
      <c r="B1235" s="69" t="s">
        <v>299</v>
      </c>
      <c r="D1235" s="37"/>
    </row>
    <row r="1236" spans="1:4" hidden="1" x14ac:dyDescent="0.35">
      <c r="A1236" t="s">
        <v>275</v>
      </c>
      <c r="B1236" t="s">
        <v>445</v>
      </c>
      <c r="D1236" s="37"/>
    </row>
    <row r="1237" spans="1:4" hidden="1" x14ac:dyDescent="0.35">
      <c r="A1237" t="s">
        <v>275</v>
      </c>
      <c r="B1237" s="69" t="s">
        <v>189</v>
      </c>
      <c r="D1237" s="37"/>
    </row>
    <row r="1238" spans="1:4" hidden="1" x14ac:dyDescent="0.35">
      <c r="A1238" t="s">
        <v>275</v>
      </c>
      <c r="B1238" s="69" t="s">
        <v>190</v>
      </c>
      <c r="D1238" s="37"/>
    </row>
    <row r="1239" spans="1:4" hidden="1" x14ac:dyDescent="0.35">
      <c r="A1239" t="s">
        <v>275</v>
      </c>
      <c r="B1239" s="69" t="s">
        <v>301</v>
      </c>
      <c r="D1239" s="37"/>
    </row>
    <row r="1240" spans="1:4" hidden="1" x14ac:dyDescent="0.35">
      <c r="A1240" t="s">
        <v>275</v>
      </c>
      <c r="B1240" t="s">
        <v>446</v>
      </c>
      <c r="D1240" s="37"/>
    </row>
    <row r="1241" spans="1:4" hidden="1" x14ac:dyDescent="0.35">
      <c r="A1241" t="s">
        <v>275</v>
      </c>
      <c r="B1241" s="69" t="s">
        <v>40</v>
      </c>
      <c r="D1241" s="37"/>
    </row>
    <row r="1242" spans="1:4" hidden="1" x14ac:dyDescent="0.35">
      <c r="A1242" t="s">
        <v>275</v>
      </c>
      <c r="B1242" s="69" t="s">
        <v>303</v>
      </c>
      <c r="D1242" s="37"/>
    </row>
    <row r="1243" spans="1:4" hidden="1" x14ac:dyDescent="0.35">
      <c r="A1243" t="s">
        <v>275</v>
      </c>
      <c r="B1243" s="69" t="s">
        <v>199</v>
      </c>
      <c r="D1243" s="37"/>
    </row>
    <row r="1244" spans="1:4" hidden="1" x14ac:dyDescent="0.35">
      <c r="A1244" t="s">
        <v>275</v>
      </c>
      <c r="B1244" s="69" t="s">
        <v>194</v>
      </c>
      <c r="D1244" s="37"/>
    </row>
    <row r="1245" spans="1:4" hidden="1" x14ac:dyDescent="0.35">
      <c r="A1245" t="s">
        <v>275</v>
      </c>
      <c r="B1245" s="69" t="s">
        <v>144</v>
      </c>
      <c r="D1245" s="37"/>
    </row>
    <row r="1246" spans="1:4" hidden="1" x14ac:dyDescent="0.35">
      <c r="A1246" t="s">
        <v>275</v>
      </c>
      <c r="B1246" s="69" t="s">
        <v>145</v>
      </c>
      <c r="D1246" s="37"/>
    </row>
    <row r="1247" spans="1:4" hidden="1" x14ac:dyDescent="0.35">
      <c r="A1247" t="s">
        <v>275</v>
      </c>
      <c r="B1247" s="69" t="s">
        <v>146</v>
      </c>
      <c r="D1247" s="37"/>
    </row>
    <row r="1248" spans="1:4" hidden="1" x14ac:dyDescent="0.35">
      <c r="A1248" t="s">
        <v>275</v>
      </c>
      <c r="B1248" s="69" t="s">
        <v>147</v>
      </c>
      <c r="D1248" s="37"/>
    </row>
    <row r="1249" spans="1:4" hidden="1" x14ac:dyDescent="0.35">
      <c r="A1249" t="s">
        <v>276</v>
      </c>
      <c r="B1249" s="69" t="s">
        <v>299</v>
      </c>
      <c r="D1249" s="37"/>
    </row>
    <row r="1250" spans="1:4" hidden="1" x14ac:dyDescent="0.35">
      <c r="A1250" t="s">
        <v>276</v>
      </c>
      <c r="B1250" t="s">
        <v>445</v>
      </c>
      <c r="D1250" s="37"/>
    </row>
    <row r="1251" spans="1:4" hidden="1" x14ac:dyDescent="0.35">
      <c r="A1251" t="s">
        <v>276</v>
      </c>
      <c r="B1251" s="69" t="s">
        <v>189</v>
      </c>
      <c r="D1251" s="37"/>
    </row>
    <row r="1252" spans="1:4" hidden="1" x14ac:dyDescent="0.35">
      <c r="A1252" t="s">
        <v>276</v>
      </c>
      <c r="B1252" s="69" t="s">
        <v>190</v>
      </c>
      <c r="D1252" s="37"/>
    </row>
    <row r="1253" spans="1:4" hidden="1" x14ac:dyDescent="0.35">
      <c r="A1253" t="s">
        <v>276</v>
      </c>
      <c r="B1253" s="69" t="s">
        <v>301</v>
      </c>
      <c r="D1253" s="37"/>
    </row>
    <row r="1254" spans="1:4" hidden="1" x14ac:dyDescent="0.35">
      <c r="A1254" t="s">
        <v>276</v>
      </c>
      <c r="B1254" t="s">
        <v>446</v>
      </c>
      <c r="D1254" s="37"/>
    </row>
    <row r="1255" spans="1:4" hidden="1" x14ac:dyDescent="0.35">
      <c r="A1255" t="s">
        <v>276</v>
      </c>
      <c r="B1255" s="69" t="s">
        <v>40</v>
      </c>
      <c r="D1255" s="37"/>
    </row>
    <row r="1256" spans="1:4" hidden="1" x14ac:dyDescent="0.35">
      <c r="A1256" t="s">
        <v>276</v>
      </c>
      <c r="B1256" s="69" t="s">
        <v>303</v>
      </c>
      <c r="D1256" s="37"/>
    </row>
    <row r="1257" spans="1:4" hidden="1" x14ac:dyDescent="0.35">
      <c r="A1257" t="s">
        <v>276</v>
      </c>
      <c r="B1257" s="69" t="s">
        <v>199</v>
      </c>
      <c r="D1257" s="37"/>
    </row>
    <row r="1258" spans="1:4" hidden="1" x14ac:dyDescent="0.35">
      <c r="A1258" t="s">
        <v>276</v>
      </c>
      <c r="B1258" s="69" t="s">
        <v>194</v>
      </c>
      <c r="D1258" s="37"/>
    </row>
    <row r="1259" spans="1:4" hidden="1" x14ac:dyDescent="0.35">
      <c r="A1259" t="s">
        <v>276</v>
      </c>
      <c r="B1259" s="69" t="s">
        <v>144</v>
      </c>
      <c r="D1259" s="37"/>
    </row>
    <row r="1260" spans="1:4" hidden="1" x14ac:dyDescent="0.35">
      <c r="A1260" t="s">
        <v>276</v>
      </c>
      <c r="B1260" s="69" t="s">
        <v>145</v>
      </c>
      <c r="D1260" s="37"/>
    </row>
    <row r="1261" spans="1:4" hidden="1" x14ac:dyDescent="0.35">
      <c r="A1261" t="s">
        <v>276</v>
      </c>
      <c r="B1261" s="69" t="s">
        <v>146</v>
      </c>
      <c r="D1261" s="37"/>
    </row>
    <row r="1262" spans="1:4" hidden="1" x14ac:dyDescent="0.35">
      <c r="A1262" t="s">
        <v>276</v>
      </c>
      <c r="B1262" s="69" t="s">
        <v>147</v>
      </c>
      <c r="D1262" s="37"/>
    </row>
    <row r="1263" spans="1:4" hidden="1" x14ac:dyDescent="0.35">
      <c r="A1263" t="s">
        <v>277</v>
      </c>
      <c r="B1263" s="69" t="s">
        <v>299</v>
      </c>
      <c r="D1263" s="37"/>
    </row>
    <row r="1264" spans="1:4" hidden="1" x14ac:dyDescent="0.35">
      <c r="A1264" t="s">
        <v>277</v>
      </c>
      <c r="B1264" t="s">
        <v>445</v>
      </c>
      <c r="D1264" s="37"/>
    </row>
    <row r="1265" spans="1:4" hidden="1" x14ac:dyDescent="0.35">
      <c r="A1265" t="s">
        <v>277</v>
      </c>
      <c r="B1265" s="69" t="s">
        <v>189</v>
      </c>
      <c r="D1265" s="37"/>
    </row>
    <row r="1266" spans="1:4" hidden="1" x14ac:dyDescent="0.35">
      <c r="A1266" t="s">
        <v>277</v>
      </c>
      <c r="B1266" s="69" t="s">
        <v>190</v>
      </c>
      <c r="D1266" s="37"/>
    </row>
    <row r="1267" spans="1:4" hidden="1" x14ac:dyDescent="0.35">
      <c r="A1267" t="s">
        <v>277</v>
      </c>
      <c r="B1267" s="69" t="s">
        <v>301</v>
      </c>
      <c r="D1267" s="37"/>
    </row>
    <row r="1268" spans="1:4" hidden="1" x14ac:dyDescent="0.35">
      <c r="A1268" t="s">
        <v>277</v>
      </c>
      <c r="B1268" t="s">
        <v>446</v>
      </c>
      <c r="D1268" s="37"/>
    </row>
    <row r="1269" spans="1:4" hidden="1" x14ac:dyDescent="0.35">
      <c r="A1269" t="s">
        <v>277</v>
      </c>
      <c r="B1269" s="69" t="s">
        <v>40</v>
      </c>
      <c r="D1269" s="37"/>
    </row>
    <row r="1270" spans="1:4" hidden="1" x14ac:dyDescent="0.35">
      <c r="A1270" t="s">
        <v>277</v>
      </c>
      <c r="B1270" s="69" t="s">
        <v>303</v>
      </c>
      <c r="D1270" s="37"/>
    </row>
    <row r="1271" spans="1:4" hidden="1" x14ac:dyDescent="0.35">
      <c r="A1271" t="s">
        <v>277</v>
      </c>
      <c r="B1271" s="69" t="s">
        <v>199</v>
      </c>
      <c r="D1271" s="37"/>
    </row>
    <row r="1272" spans="1:4" hidden="1" x14ac:dyDescent="0.35">
      <c r="A1272" t="s">
        <v>277</v>
      </c>
      <c r="B1272" s="69" t="s">
        <v>194</v>
      </c>
      <c r="D1272" s="37"/>
    </row>
    <row r="1273" spans="1:4" hidden="1" x14ac:dyDescent="0.35">
      <c r="A1273" t="s">
        <v>277</v>
      </c>
      <c r="B1273" s="69" t="s">
        <v>144</v>
      </c>
      <c r="D1273" s="37"/>
    </row>
    <row r="1274" spans="1:4" hidden="1" x14ac:dyDescent="0.35">
      <c r="A1274" t="s">
        <v>277</v>
      </c>
      <c r="B1274" s="69" t="s">
        <v>145</v>
      </c>
      <c r="D1274" s="37"/>
    </row>
    <row r="1275" spans="1:4" hidden="1" x14ac:dyDescent="0.35">
      <c r="A1275" t="s">
        <v>277</v>
      </c>
      <c r="B1275" s="69" t="s">
        <v>146</v>
      </c>
      <c r="D1275" s="37"/>
    </row>
    <row r="1276" spans="1:4" hidden="1" x14ac:dyDescent="0.35">
      <c r="A1276" t="s">
        <v>277</v>
      </c>
      <c r="B1276" s="69" t="s">
        <v>147</v>
      </c>
      <c r="D1276" s="37"/>
    </row>
    <row r="1277" spans="1:4" hidden="1" x14ac:dyDescent="0.35">
      <c r="A1277" t="s">
        <v>278</v>
      </c>
      <c r="B1277" s="69" t="s">
        <v>299</v>
      </c>
      <c r="D1277" s="37"/>
    </row>
    <row r="1278" spans="1:4" hidden="1" x14ac:dyDescent="0.35">
      <c r="A1278" t="s">
        <v>278</v>
      </c>
      <c r="B1278" t="s">
        <v>445</v>
      </c>
      <c r="D1278" s="37"/>
    </row>
    <row r="1279" spans="1:4" hidden="1" x14ac:dyDescent="0.35">
      <c r="A1279" t="s">
        <v>278</v>
      </c>
      <c r="B1279" s="69" t="s">
        <v>189</v>
      </c>
      <c r="D1279" s="37"/>
    </row>
    <row r="1280" spans="1:4" hidden="1" x14ac:dyDescent="0.35">
      <c r="A1280" t="s">
        <v>278</v>
      </c>
      <c r="B1280" s="69" t="s">
        <v>190</v>
      </c>
      <c r="D1280" s="37"/>
    </row>
    <row r="1281" spans="1:4" hidden="1" x14ac:dyDescent="0.35">
      <c r="A1281" t="s">
        <v>278</v>
      </c>
      <c r="B1281" s="69" t="s">
        <v>301</v>
      </c>
      <c r="D1281" s="37"/>
    </row>
    <row r="1282" spans="1:4" hidden="1" x14ac:dyDescent="0.35">
      <c r="A1282" t="s">
        <v>278</v>
      </c>
      <c r="B1282" t="s">
        <v>446</v>
      </c>
      <c r="D1282" s="37"/>
    </row>
    <row r="1283" spans="1:4" hidden="1" x14ac:dyDescent="0.35">
      <c r="A1283" t="s">
        <v>278</v>
      </c>
      <c r="B1283" s="69" t="s">
        <v>40</v>
      </c>
      <c r="D1283" s="37"/>
    </row>
    <row r="1284" spans="1:4" hidden="1" x14ac:dyDescent="0.35">
      <c r="A1284" t="s">
        <v>278</v>
      </c>
      <c r="B1284" s="69" t="s">
        <v>303</v>
      </c>
      <c r="D1284" s="37"/>
    </row>
    <row r="1285" spans="1:4" hidden="1" x14ac:dyDescent="0.35">
      <c r="A1285" t="s">
        <v>278</v>
      </c>
      <c r="B1285" s="69" t="s">
        <v>199</v>
      </c>
      <c r="D1285" s="37"/>
    </row>
    <row r="1286" spans="1:4" hidden="1" x14ac:dyDescent="0.35">
      <c r="A1286" t="s">
        <v>278</v>
      </c>
      <c r="B1286" s="69" t="s">
        <v>194</v>
      </c>
      <c r="D1286" s="37"/>
    </row>
    <row r="1287" spans="1:4" hidden="1" x14ac:dyDescent="0.35">
      <c r="A1287" t="s">
        <v>278</v>
      </c>
      <c r="B1287" s="69" t="s">
        <v>144</v>
      </c>
      <c r="D1287" s="37"/>
    </row>
    <row r="1288" spans="1:4" hidden="1" x14ac:dyDescent="0.35">
      <c r="A1288" t="s">
        <v>278</v>
      </c>
      <c r="B1288" s="69" t="s">
        <v>145</v>
      </c>
      <c r="D1288" s="37"/>
    </row>
    <row r="1289" spans="1:4" hidden="1" x14ac:dyDescent="0.35">
      <c r="A1289" t="s">
        <v>278</v>
      </c>
      <c r="B1289" s="69" t="s">
        <v>146</v>
      </c>
      <c r="D1289" s="37"/>
    </row>
    <row r="1290" spans="1:4" hidden="1" x14ac:dyDescent="0.35">
      <c r="A1290" t="s">
        <v>278</v>
      </c>
      <c r="B1290" s="69" t="s">
        <v>147</v>
      </c>
      <c r="D1290" s="37"/>
    </row>
    <row r="1291" spans="1:4" hidden="1" x14ac:dyDescent="0.35">
      <c r="A1291" t="s">
        <v>279</v>
      </c>
      <c r="B1291" s="69" t="s">
        <v>299</v>
      </c>
      <c r="D1291" s="37"/>
    </row>
    <row r="1292" spans="1:4" hidden="1" x14ac:dyDescent="0.35">
      <c r="A1292" t="s">
        <v>279</v>
      </c>
      <c r="B1292" t="s">
        <v>445</v>
      </c>
      <c r="D1292" s="37"/>
    </row>
    <row r="1293" spans="1:4" hidden="1" x14ac:dyDescent="0.35">
      <c r="A1293" t="s">
        <v>279</v>
      </c>
      <c r="B1293" s="69" t="s">
        <v>189</v>
      </c>
      <c r="D1293" s="37"/>
    </row>
    <row r="1294" spans="1:4" hidden="1" x14ac:dyDescent="0.35">
      <c r="A1294" t="s">
        <v>279</v>
      </c>
      <c r="B1294" s="69" t="s">
        <v>190</v>
      </c>
      <c r="D1294" s="37"/>
    </row>
    <row r="1295" spans="1:4" hidden="1" x14ac:dyDescent="0.35">
      <c r="A1295" t="s">
        <v>279</v>
      </c>
      <c r="B1295" s="69" t="s">
        <v>301</v>
      </c>
      <c r="D1295" s="37"/>
    </row>
    <row r="1296" spans="1:4" hidden="1" x14ac:dyDescent="0.35">
      <c r="A1296" t="s">
        <v>279</v>
      </c>
      <c r="B1296" t="s">
        <v>446</v>
      </c>
      <c r="D1296" s="37"/>
    </row>
    <row r="1297" spans="1:4" hidden="1" x14ac:dyDescent="0.35">
      <c r="A1297" t="s">
        <v>279</v>
      </c>
      <c r="B1297" s="69" t="s">
        <v>40</v>
      </c>
      <c r="D1297" s="37"/>
    </row>
    <row r="1298" spans="1:4" hidden="1" x14ac:dyDescent="0.35">
      <c r="A1298" t="s">
        <v>279</v>
      </c>
      <c r="B1298" s="69" t="s">
        <v>303</v>
      </c>
      <c r="D1298" s="37"/>
    </row>
    <row r="1299" spans="1:4" hidden="1" x14ac:dyDescent="0.35">
      <c r="A1299" t="s">
        <v>279</v>
      </c>
      <c r="B1299" s="69" t="s">
        <v>199</v>
      </c>
      <c r="D1299" s="37"/>
    </row>
    <row r="1300" spans="1:4" hidden="1" x14ac:dyDescent="0.35">
      <c r="A1300" t="s">
        <v>279</v>
      </c>
      <c r="B1300" s="69" t="s">
        <v>194</v>
      </c>
      <c r="D1300" s="37"/>
    </row>
    <row r="1301" spans="1:4" hidden="1" x14ac:dyDescent="0.35">
      <c r="A1301" t="s">
        <v>279</v>
      </c>
      <c r="B1301" s="69" t="s">
        <v>144</v>
      </c>
      <c r="D1301" s="37"/>
    </row>
    <row r="1302" spans="1:4" hidden="1" x14ac:dyDescent="0.35">
      <c r="A1302" t="s">
        <v>279</v>
      </c>
      <c r="B1302" s="69" t="s">
        <v>145</v>
      </c>
      <c r="D1302" s="37"/>
    </row>
    <row r="1303" spans="1:4" hidden="1" x14ac:dyDescent="0.35">
      <c r="A1303" t="s">
        <v>279</v>
      </c>
      <c r="B1303" s="69" t="s">
        <v>146</v>
      </c>
      <c r="D1303" s="37"/>
    </row>
    <row r="1304" spans="1:4" hidden="1" x14ac:dyDescent="0.35">
      <c r="A1304" t="s">
        <v>279</v>
      </c>
      <c r="B1304" s="69" t="s">
        <v>147</v>
      </c>
      <c r="D1304" s="37"/>
    </row>
    <row r="1305" spans="1:4" hidden="1" x14ac:dyDescent="0.35">
      <c r="A1305" t="s">
        <v>280</v>
      </c>
      <c r="B1305" s="69" t="s">
        <v>299</v>
      </c>
      <c r="D1305" s="37"/>
    </row>
    <row r="1306" spans="1:4" hidden="1" x14ac:dyDescent="0.35">
      <c r="A1306" t="s">
        <v>280</v>
      </c>
      <c r="B1306" t="s">
        <v>445</v>
      </c>
      <c r="D1306" s="37"/>
    </row>
    <row r="1307" spans="1:4" hidden="1" x14ac:dyDescent="0.35">
      <c r="A1307" t="s">
        <v>280</v>
      </c>
      <c r="B1307" s="69" t="s">
        <v>189</v>
      </c>
      <c r="D1307" s="37"/>
    </row>
    <row r="1308" spans="1:4" hidden="1" x14ac:dyDescent="0.35">
      <c r="A1308" t="s">
        <v>280</v>
      </c>
      <c r="B1308" s="69" t="s">
        <v>190</v>
      </c>
      <c r="D1308" s="37"/>
    </row>
    <row r="1309" spans="1:4" hidden="1" x14ac:dyDescent="0.35">
      <c r="A1309" t="s">
        <v>280</v>
      </c>
      <c r="B1309" s="69" t="s">
        <v>301</v>
      </c>
      <c r="D1309" s="37"/>
    </row>
    <row r="1310" spans="1:4" hidden="1" x14ac:dyDescent="0.35">
      <c r="A1310" t="s">
        <v>280</v>
      </c>
      <c r="B1310" t="s">
        <v>446</v>
      </c>
      <c r="D1310" s="37"/>
    </row>
    <row r="1311" spans="1:4" hidden="1" x14ac:dyDescent="0.35">
      <c r="A1311" t="s">
        <v>280</v>
      </c>
      <c r="B1311" s="69" t="s">
        <v>40</v>
      </c>
      <c r="D1311" s="37"/>
    </row>
    <row r="1312" spans="1:4" hidden="1" x14ac:dyDescent="0.35">
      <c r="A1312" t="s">
        <v>280</v>
      </c>
      <c r="B1312" s="69" t="s">
        <v>303</v>
      </c>
      <c r="D1312" s="37"/>
    </row>
    <row r="1313" spans="1:4" hidden="1" x14ac:dyDescent="0.35">
      <c r="A1313" t="s">
        <v>280</v>
      </c>
      <c r="B1313" s="69" t="s">
        <v>199</v>
      </c>
      <c r="D1313" s="37"/>
    </row>
    <row r="1314" spans="1:4" hidden="1" x14ac:dyDescent="0.35">
      <c r="A1314" t="s">
        <v>280</v>
      </c>
      <c r="B1314" s="69" t="s">
        <v>194</v>
      </c>
      <c r="D1314" s="37"/>
    </row>
    <row r="1315" spans="1:4" hidden="1" x14ac:dyDescent="0.35">
      <c r="A1315" t="s">
        <v>280</v>
      </c>
      <c r="B1315" s="69" t="s">
        <v>144</v>
      </c>
      <c r="D1315" s="37"/>
    </row>
    <row r="1316" spans="1:4" hidden="1" x14ac:dyDescent="0.35">
      <c r="A1316" t="s">
        <v>280</v>
      </c>
      <c r="B1316" s="69" t="s">
        <v>145</v>
      </c>
      <c r="D1316" s="37"/>
    </row>
    <row r="1317" spans="1:4" hidden="1" x14ac:dyDescent="0.35">
      <c r="A1317" t="s">
        <v>280</v>
      </c>
      <c r="B1317" s="69" t="s">
        <v>146</v>
      </c>
      <c r="D1317" s="37"/>
    </row>
    <row r="1318" spans="1:4" hidden="1" x14ac:dyDescent="0.35">
      <c r="A1318" t="s">
        <v>280</v>
      </c>
      <c r="B1318" s="69" t="s">
        <v>147</v>
      </c>
      <c r="D1318" s="37"/>
    </row>
    <row r="1319" spans="1:4" hidden="1" x14ac:dyDescent="0.35">
      <c r="A1319" t="s">
        <v>281</v>
      </c>
      <c r="B1319" s="69" t="s">
        <v>299</v>
      </c>
      <c r="D1319" s="37"/>
    </row>
    <row r="1320" spans="1:4" hidden="1" x14ac:dyDescent="0.35">
      <c r="A1320" t="s">
        <v>281</v>
      </c>
      <c r="B1320" t="s">
        <v>445</v>
      </c>
      <c r="D1320" s="37"/>
    </row>
    <row r="1321" spans="1:4" hidden="1" x14ac:dyDescent="0.35">
      <c r="A1321" t="s">
        <v>281</v>
      </c>
      <c r="B1321" s="69" t="s">
        <v>189</v>
      </c>
      <c r="D1321" s="37"/>
    </row>
    <row r="1322" spans="1:4" hidden="1" x14ac:dyDescent="0.35">
      <c r="A1322" t="s">
        <v>281</v>
      </c>
      <c r="B1322" s="69" t="s">
        <v>190</v>
      </c>
      <c r="D1322" s="37"/>
    </row>
    <row r="1323" spans="1:4" hidden="1" x14ac:dyDescent="0.35">
      <c r="A1323" t="s">
        <v>281</v>
      </c>
      <c r="B1323" s="69" t="s">
        <v>301</v>
      </c>
      <c r="D1323" s="37"/>
    </row>
    <row r="1324" spans="1:4" hidden="1" x14ac:dyDescent="0.35">
      <c r="A1324" t="s">
        <v>281</v>
      </c>
      <c r="B1324" t="s">
        <v>446</v>
      </c>
      <c r="D1324" s="37"/>
    </row>
    <row r="1325" spans="1:4" hidden="1" x14ac:dyDescent="0.35">
      <c r="A1325" t="s">
        <v>281</v>
      </c>
      <c r="B1325" s="69" t="s">
        <v>40</v>
      </c>
      <c r="D1325" s="37"/>
    </row>
    <row r="1326" spans="1:4" hidden="1" x14ac:dyDescent="0.35">
      <c r="A1326" t="s">
        <v>281</v>
      </c>
      <c r="B1326" s="69" t="s">
        <v>303</v>
      </c>
      <c r="D1326" s="37"/>
    </row>
    <row r="1327" spans="1:4" hidden="1" x14ac:dyDescent="0.35">
      <c r="A1327" t="s">
        <v>281</v>
      </c>
      <c r="B1327" s="69" t="s">
        <v>199</v>
      </c>
      <c r="D1327" s="37"/>
    </row>
    <row r="1328" spans="1:4" hidden="1" x14ac:dyDescent="0.35">
      <c r="A1328" t="s">
        <v>281</v>
      </c>
      <c r="B1328" s="69" t="s">
        <v>194</v>
      </c>
      <c r="D1328" s="37"/>
    </row>
    <row r="1329" spans="1:4" hidden="1" x14ac:dyDescent="0.35">
      <c r="A1329" t="s">
        <v>281</v>
      </c>
      <c r="B1329" s="69" t="s">
        <v>144</v>
      </c>
      <c r="D1329" s="37"/>
    </row>
    <row r="1330" spans="1:4" hidden="1" x14ac:dyDescent="0.35">
      <c r="A1330" t="s">
        <v>281</v>
      </c>
      <c r="B1330" s="69" t="s">
        <v>145</v>
      </c>
      <c r="D1330" s="37"/>
    </row>
    <row r="1331" spans="1:4" hidden="1" x14ac:dyDescent="0.35">
      <c r="A1331" t="s">
        <v>281</v>
      </c>
      <c r="B1331" s="69" t="s">
        <v>146</v>
      </c>
      <c r="D1331" s="37"/>
    </row>
    <row r="1332" spans="1:4" hidden="1" x14ac:dyDescent="0.35">
      <c r="A1332" t="s">
        <v>281</v>
      </c>
      <c r="B1332" s="69" t="s">
        <v>147</v>
      </c>
      <c r="D1332" s="37"/>
    </row>
    <row r="1333" spans="1:4" hidden="1" x14ac:dyDescent="0.35">
      <c r="A1333" t="s">
        <v>282</v>
      </c>
      <c r="B1333" s="69" t="s">
        <v>299</v>
      </c>
      <c r="D1333" s="37"/>
    </row>
    <row r="1334" spans="1:4" hidden="1" x14ac:dyDescent="0.35">
      <c r="A1334" t="s">
        <v>282</v>
      </c>
      <c r="B1334" t="s">
        <v>445</v>
      </c>
      <c r="D1334" s="37"/>
    </row>
    <row r="1335" spans="1:4" hidden="1" x14ac:dyDescent="0.35">
      <c r="A1335" t="s">
        <v>282</v>
      </c>
      <c r="B1335" s="69" t="s">
        <v>189</v>
      </c>
      <c r="D1335" s="37"/>
    </row>
    <row r="1336" spans="1:4" hidden="1" x14ac:dyDescent="0.35">
      <c r="A1336" t="s">
        <v>282</v>
      </c>
      <c r="B1336" s="69" t="s">
        <v>190</v>
      </c>
      <c r="D1336" s="37"/>
    </row>
    <row r="1337" spans="1:4" hidden="1" x14ac:dyDescent="0.35">
      <c r="A1337" t="s">
        <v>282</v>
      </c>
      <c r="B1337" s="69" t="s">
        <v>301</v>
      </c>
      <c r="D1337" s="37"/>
    </row>
    <row r="1338" spans="1:4" hidden="1" x14ac:dyDescent="0.35">
      <c r="A1338" t="s">
        <v>282</v>
      </c>
      <c r="B1338" t="s">
        <v>446</v>
      </c>
      <c r="D1338" s="37"/>
    </row>
    <row r="1339" spans="1:4" hidden="1" x14ac:dyDescent="0.35">
      <c r="A1339" t="s">
        <v>282</v>
      </c>
      <c r="B1339" s="69" t="s">
        <v>40</v>
      </c>
      <c r="D1339" s="37"/>
    </row>
    <row r="1340" spans="1:4" hidden="1" x14ac:dyDescent="0.35">
      <c r="A1340" t="s">
        <v>282</v>
      </c>
      <c r="B1340" s="69" t="s">
        <v>303</v>
      </c>
      <c r="D1340" s="37"/>
    </row>
    <row r="1341" spans="1:4" hidden="1" x14ac:dyDescent="0.35">
      <c r="A1341" t="s">
        <v>282</v>
      </c>
      <c r="B1341" s="69" t="s">
        <v>199</v>
      </c>
      <c r="D1341" s="37"/>
    </row>
    <row r="1342" spans="1:4" hidden="1" x14ac:dyDescent="0.35">
      <c r="A1342" t="s">
        <v>282</v>
      </c>
      <c r="B1342" s="69" t="s">
        <v>194</v>
      </c>
      <c r="D1342" s="37"/>
    </row>
    <row r="1343" spans="1:4" hidden="1" x14ac:dyDescent="0.35">
      <c r="A1343" t="s">
        <v>282</v>
      </c>
      <c r="B1343" s="69" t="s">
        <v>144</v>
      </c>
      <c r="D1343" s="37"/>
    </row>
    <row r="1344" spans="1:4" hidden="1" x14ac:dyDescent="0.35">
      <c r="A1344" t="s">
        <v>282</v>
      </c>
      <c r="B1344" s="69" t="s">
        <v>145</v>
      </c>
      <c r="D1344" s="37"/>
    </row>
    <row r="1345" spans="1:4" hidden="1" x14ac:dyDescent="0.35">
      <c r="A1345" t="s">
        <v>282</v>
      </c>
      <c r="B1345" s="69" t="s">
        <v>146</v>
      </c>
      <c r="D1345" s="37"/>
    </row>
    <row r="1346" spans="1:4" hidden="1" x14ac:dyDescent="0.35">
      <c r="A1346" t="s">
        <v>282</v>
      </c>
      <c r="B1346" s="69" t="s">
        <v>147</v>
      </c>
      <c r="D1346" s="37"/>
    </row>
    <row r="1347" spans="1:4" hidden="1" x14ac:dyDescent="0.35">
      <c r="A1347" t="s">
        <v>283</v>
      </c>
      <c r="B1347" s="69" t="s">
        <v>299</v>
      </c>
      <c r="D1347" s="37"/>
    </row>
    <row r="1348" spans="1:4" hidden="1" x14ac:dyDescent="0.35">
      <c r="A1348" t="s">
        <v>283</v>
      </c>
      <c r="B1348" t="s">
        <v>445</v>
      </c>
      <c r="D1348" s="37"/>
    </row>
    <row r="1349" spans="1:4" hidden="1" x14ac:dyDescent="0.35">
      <c r="A1349" t="s">
        <v>283</v>
      </c>
      <c r="B1349" s="69" t="s">
        <v>189</v>
      </c>
      <c r="D1349" s="37"/>
    </row>
    <row r="1350" spans="1:4" hidden="1" x14ac:dyDescent="0.35">
      <c r="A1350" t="s">
        <v>283</v>
      </c>
      <c r="B1350" s="69" t="s">
        <v>190</v>
      </c>
      <c r="D1350" s="37"/>
    </row>
    <row r="1351" spans="1:4" hidden="1" x14ac:dyDescent="0.35">
      <c r="A1351" t="s">
        <v>283</v>
      </c>
      <c r="B1351" s="69" t="s">
        <v>301</v>
      </c>
      <c r="D1351" s="37"/>
    </row>
    <row r="1352" spans="1:4" hidden="1" x14ac:dyDescent="0.35">
      <c r="A1352" t="s">
        <v>283</v>
      </c>
      <c r="B1352" t="s">
        <v>446</v>
      </c>
      <c r="D1352" s="37"/>
    </row>
    <row r="1353" spans="1:4" hidden="1" x14ac:dyDescent="0.35">
      <c r="A1353" t="s">
        <v>283</v>
      </c>
      <c r="B1353" s="69" t="s">
        <v>40</v>
      </c>
      <c r="D1353" s="37"/>
    </row>
    <row r="1354" spans="1:4" hidden="1" x14ac:dyDescent="0.35">
      <c r="A1354" t="s">
        <v>283</v>
      </c>
      <c r="B1354" s="69" t="s">
        <v>303</v>
      </c>
      <c r="D1354" s="37"/>
    </row>
    <row r="1355" spans="1:4" hidden="1" x14ac:dyDescent="0.35">
      <c r="A1355" t="s">
        <v>283</v>
      </c>
      <c r="B1355" s="69" t="s">
        <v>199</v>
      </c>
      <c r="D1355" s="37"/>
    </row>
    <row r="1356" spans="1:4" hidden="1" x14ac:dyDescent="0.35">
      <c r="A1356" t="s">
        <v>283</v>
      </c>
      <c r="B1356" s="69" t="s">
        <v>194</v>
      </c>
      <c r="D1356" s="37"/>
    </row>
    <row r="1357" spans="1:4" hidden="1" x14ac:dyDescent="0.35">
      <c r="A1357" t="s">
        <v>283</v>
      </c>
      <c r="B1357" s="69" t="s">
        <v>144</v>
      </c>
      <c r="D1357" s="37"/>
    </row>
    <row r="1358" spans="1:4" hidden="1" x14ac:dyDescent="0.35">
      <c r="A1358" t="s">
        <v>283</v>
      </c>
      <c r="B1358" s="69" t="s">
        <v>145</v>
      </c>
      <c r="D1358" s="37"/>
    </row>
    <row r="1359" spans="1:4" hidden="1" x14ac:dyDescent="0.35">
      <c r="A1359" t="s">
        <v>283</v>
      </c>
      <c r="B1359" s="69" t="s">
        <v>146</v>
      </c>
      <c r="D1359" s="37"/>
    </row>
    <row r="1360" spans="1:4" hidden="1" x14ac:dyDescent="0.35">
      <c r="A1360" t="s">
        <v>283</v>
      </c>
      <c r="B1360" s="69" t="s">
        <v>147</v>
      </c>
      <c r="D1360" s="37"/>
    </row>
    <row r="1361" spans="1:4" hidden="1" x14ac:dyDescent="0.35">
      <c r="A1361" t="s">
        <v>284</v>
      </c>
      <c r="B1361" s="69" t="s">
        <v>299</v>
      </c>
      <c r="D1361" s="37"/>
    </row>
    <row r="1362" spans="1:4" hidden="1" x14ac:dyDescent="0.35">
      <c r="A1362" t="s">
        <v>284</v>
      </c>
      <c r="B1362" t="s">
        <v>445</v>
      </c>
      <c r="D1362" s="37"/>
    </row>
    <row r="1363" spans="1:4" hidden="1" x14ac:dyDescent="0.35">
      <c r="A1363" t="s">
        <v>284</v>
      </c>
      <c r="B1363" s="69" t="s">
        <v>189</v>
      </c>
      <c r="D1363" s="37"/>
    </row>
    <row r="1364" spans="1:4" hidden="1" x14ac:dyDescent="0.35">
      <c r="A1364" t="s">
        <v>284</v>
      </c>
      <c r="B1364" s="69" t="s">
        <v>190</v>
      </c>
      <c r="D1364" s="37"/>
    </row>
    <row r="1365" spans="1:4" hidden="1" x14ac:dyDescent="0.35">
      <c r="A1365" t="s">
        <v>284</v>
      </c>
      <c r="B1365" s="69" t="s">
        <v>301</v>
      </c>
      <c r="D1365" s="37"/>
    </row>
    <row r="1366" spans="1:4" hidden="1" x14ac:dyDescent="0.35">
      <c r="A1366" t="s">
        <v>284</v>
      </c>
      <c r="B1366" t="s">
        <v>446</v>
      </c>
      <c r="D1366" s="37"/>
    </row>
    <row r="1367" spans="1:4" hidden="1" x14ac:dyDescent="0.35">
      <c r="A1367" t="s">
        <v>284</v>
      </c>
      <c r="B1367" s="69" t="s">
        <v>40</v>
      </c>
      <c r="D1367" s="37"/>
    </row>
    <row r="1368" spans="1:4" hidden="1" x14ac:dyDescent="0.35">
      <c r="A1368" t="s">
        <v>284</v>
      </c>
      <c r="B1368" s="69" t="s">
        <v>303</v>
      </c>
      <c r="D1368" s="37"/>
    </row>
    <row r="1369" spans="1:4" hidden="1" x14ac:dyDescent="0.35">
      <c r="A1369" t="s">
        <v>284</v>
      </c>
      <c r="B1369" s="69" t="s">
        <v>199</v>
      </c>
      <c r="D1369" s="37"/>
    </row>
    <row r="1370" spans="1:4" hidden="1" x14ac:dyDescent="0.35">
      <c r="A1370" t="s">
        <v>284</v>
      </c>
      <c r="B1370" s="69" t="s">
        <v>194</v>
      </c>
      <c r="D1370" s="37"/>
    </row>
    <row r="1371" spans="1:4" hidden="1" x14ac:dyDescent="0.35">
      <c r="A1371" t="s">
        <v>284</v>
      </c>
      <c r="B1371" s="69" t="s">
        <v>144</v>
      </c>
      <c r="D1371" s="37"/>
    </row>
    <row r="1372" spans="1:4" hidden="1" x14ac:dyDescent="0.35">
      <c r="A1372" t="s">
        <v>284</v>
      </c>
      <c r="B1372" s="69" t="s">
        <v>145</v>
      </c>
      <c r="D1372" s="37"/>
    </row>
    <row r="1373" spans="1:4" hidden="1" x14ac:dyDescent="0.35">
      <c r="A1373" t="s">
        <v>284</v>
      </c>
      <c r="B1373" s="69" t="s">
        <v>146</v>
      </c>
      <c r="D1373" s="37"/>
    </row>
    <row r="1374" spans="1:4" hidden="1" x14ac:dyDescent="0.35">
      <c r="A1374" t="s">
        <v>284</v>
      </c>
      <c r="B1374" s="69" t="s">
        <v>147</v>
      </c>
      <c r="D1374" s="37"/>
    </row>
    <row r="1375" spans="1:4" hidden="1" x14ac:dyDescent="0.35">
      <c r="A1375" t="s">
        <v>285</v>
      </c>
      <c r="B1375" s="69" t="s">
        <v>299</v>
      </c>
      <c r="D1375" s="37"/>
    </row>
    <row r="1376" spans="1:4" hidden="1" x14ac:dyDescent="0.35">
      <c r="A1376" t="s">
        <v>285</v>
      </c>
      <c r="B1376" t="s">
        <v>445</v>
      </c>
      <c r="D1376" s="37"/>
    </row>
    <row r="1377" spans="1:4" hidden="1" x14ac:dyDescent="0.35">
      <c r="A1377" t="s">
        <v>285</v>
      </c>
      <c r="B1377" s="69" t="s">
        <v>189</v>
      </c>
      <c r="D1377" s="37"/>
    </row>
    <row r="1378" spans="1:4" hidden="1" x14ac:dyDescent="0.35">
      <c r="A1378" t="s">
        <v>285</v>
      </c>
      <c r="B1378" s="69" t="s">
        <v>190</v>
      </c>
      <c r="D1378" s="37"/>
    </row>
    <row r="1379" spans="1:4" hidden="1" x14ac:dyDescent="0.35">
      <c r="A1379" t="s">
        <v>285</v>
      </c>
      <c r="B1379" s="69" t="s">
        <v>301</v>
      </c>
      <c r="D1379" s="37"/>
    </row>
    <row r="1380" spans="1:4" hidden="1" x14ac:dyDescent="0.35">
      <c r="A1380" t="s">
        <v>285</v>
      </c>
      <c r="B1380" t="s">
        <v>446</v>
      </c>
      <c r="D1380" s="37"/>
    </row>
    <row r="1381" spans="1:4" hidden="1" x14ac:dyDescent="0.35">
      <c r="A1381" t="s">
        <v>285</v>
      </c>
      <c r="B1381" s="69" t="s">
        <v>40</v>
      </c>
      <c r="D1381" s="37"/>
    </row>
    <row r="1382" spans="1:4" hidden="1" x14ac:dyDescent="0.35">
      <c r="A1382" t="s">
        <v>285</v>
      </c>
      <c r="B1382" s="69" t="s">
        <v>303</v>
      </c>
      <c r="D1382" s="37"/>
    </row>
    <row r="1383" spans="1:4" hidden="1" x14ac:dyDescent="0.35">
      <c r="A1383" t="s">
        <v>285</v>
      </c>
      <c r="B1383" s="69" t="s">
        <v>199</v>
      </c>
      <c r="D1383" s="37"/>
    </row>
    <row r="1384" spans="1:4" hidden="1" x14ac:dyDescent="0.35">
      <c r="A1384" t="s">
        <v>285</v>
      </c>
      <c r="B1384" s="69" t="s">
        <v>194</v>
      </c>
      <c r="D1384" s="37"/>
    </row>
    <row r="1385" spans="1:4" hidden="1" x14ac:dyDescent="0.35">
      <c r="A1385" t="s">
        <v>285</v>
      </c>
      <c r="B1385" s="69" t="s">
        <v>144</v>
      </c>
      <c r="D1385" s="37"/>
    </row>
    <row r="1386" spans="1:4" hidden="1" x14ac:dyDescent="0.35">
      <c r="A1386" t="s">
        <v>285</v>
      </c>
      <c r="B1386" s="69" t="s">
        <v>145</v>
      </c>
      <c r="D1386" s="37"/>
    </row>
    <row r="1387" spans="1:4" hidden="1" x14ac:dyDescent="0.35">
      <c r="A1387" t="s">
        <v>285</v>
      </c>
      <c r="B1387" s="69" t="s">
        <v>146</v>
      </c>
      <c r="D1387" s="37"/>
    </row>
    <row r="1388" spans="1:4" hidden="1" x14ac:dyDescent="0.35">
      <c r="A1388" t="s">
        <v>285</v>
      </c>
      <c r="B1388" s="69" t="s">
        <v>147</v>
      </c>
      <c r="D1388" s="37"/>
    </row>
    <row r="1389" spans="1:4" hidden="1" x14ac:dyDescent="0.35">
      <c r="A1389" t="s">
        <v>286</v>
      </c>
      <c r="B1389" s="69" t="s">
        <v>299</v>
      </c>
      <c r="D1389" s="37"/>
    </row>
    <row r="1390" spans="1:4" hidden="1" x14ac:dyDescent="0.35">
      <c r="A1390" t="s">
        <v>286</v>
      </c>
      <c r="B1390" t="s">
        <v>445</v>
      </c>
      <c r="D1390" s="37"/>
    </row>
    <row r="1391" spans="1:4" hidden="1" x14ac:dyDescent="0.35">
      <c r="A1391" t="s">
        <v>286</v>
      </c>
      <c r="B1391" s="69" t="s">
        <v>189</v>
      </c>
      <c r="D1391" s="37"/>
    </row>
    <row r="1392" spans="1:4" hidden="1" x14ac:dyDescent="0.35">
      <c r="A1392" t="s">
        <v>286</v>
      </c>
      <c r="B1392" s="69" t="s">
        <v>190</v>
      </c>
      <c r="D1392" s="37"/>
    </row>
    <row r="1393" spans="1:4" hidden="1" x14ac:dyDescent="0.35">
      <c r="A1393" t="s">
        <v>286</v>
      </c>
      <c r="B1393" s="69" t="s">
        <v>301</v>
      </c>
      <c r="D1393" s="37"/>
    </row>
    <row r="1394" spans="1:4" hidden="1" x14ac:dyDescent="0.35">
      <c r="A1394" t="s">
        <v>286</v>
      </c>
      <c r="B1394" t="s">
        <v>446</v>
      </c>
      <c r="D1394" s="37"/>
    </row>
    <row r="1395" spans="1:4" hidden="1" x14ac:dyDescent="0.35">
      <c r="A1395" t="s">
        <v>286</v>
      </c>
      <c r="B1395" s="69" t="s">
        <v>40</v>
      </c>
      <c r="D1395" s="37"/>
    </row>
    <row r="1396" spans="1:4" hidden="1" x14ac:dyDescent="0.35">
      <c r="A1396" t="s">
        <v>286</v>
      </c>
      <c r="B1396" s="69" t="s">
        <v>303</v>
      </c>
      <c r="D1396" s="37"/>
    </row>
    <row r="1397" spans="1:4" hidden="1" x14ac:dyDescent="0.35">
      <c r="A1397" t="s">
        <v>286</v>
      </c>
      <c r="B1397" s="69" t="s">
        <v>199</v>
      </c>
      <c r="D1397" s="37"/>
    </row>
    <row r="1398" spans="1:4" hidden="1" x14ac:dyDescent="0.35">
      <c r="A1398" t="s">
        <v>286</v>
      </c>
      <c r="B1398" s="69" t="s">
        <v>194</v>
      </c>
      <c r="D1398" s="37"/>
    </row>
    <row r="1399" spans="1:4" hidden="1" x14ac:dyDescent="0.35">
      <c r="A1399" t="s">
        <v>286</v>
      </c>
      <c r="B1399" s="69" t="s">
        <v>144</v>
      </c>
      <c r="D1399" s="37"/>
    </row>
    <row r="1400" spans="1:4" hidden="1" x14ac:dyDescent="0.35">
      <c r="A1400" t="s">
        <v>286</v>
      </c>
      <c r="B1400" s="69" t="s">
        <v>145</v>
      </c>
      <c r="D1400" s="37"/>
    </row>
    <row r="1401" spans="1:4" hidden="1" x14ac:dyDescent="0.35">
      <c r="A1401" t="s">
        <v>286</v>
      </c>
      <c r="B1401" s="69" t="s">
        <v>146</v>
      </c>
      <c r="D1401" s="37"/>
    </row>
    <row r="1402" spans="1:4" hidden="1" x14ac:dyDescent="0.35">
      <c r="A1402" t="s">
        <v>286</v>
      </c>
      <c r="B1402" s="69" t="s">
        <v>147</v>
      </c>
      <c r="D1402" s="37"/>
    </row>
    <row r="1403" spans="1:4" hidden="1" x14ac:dyDescent="0.35">
      <c r="A1403" t="s">
        <v>287</v>
      </c>
      <c r="B1403" s="69" t="s">
        <v>299</v>
      </c>
      <c r="D1403" s="37"/>
    </row>
    <row r="1404" spans="1:4" hidden="1" x14ac:dyDescent="0.35">
      <c r="A1404" t="s">
        <v>287</v>
      </c>
      <c r="B1404" t="s">
        <v>445</v>
      </c>
      <c r="D1404" s="37"/>
    </row>
    <row r="1405" spans="1:4" hidden="1" x14ac:dyDescent="0.35">
      <c r="A1405" t="s">
        <v>287</v>
      </c>
      <c r="B1405" s="69" t="s">
        <v>189</v>
      </c>
      <c r="D1405" s="37"/>
    </row>
    <row r="1406" spans="1:4" hidden="1" x14ac:dyDescent="0.35">
      <c r="A1406" t="s">
        <v>287</v>
      </c>
      <c r="B1406" s="69" t="s">
        <v>190</v>
      </c>
      <c r="D1406" s="37"/>
    </row>
    <row r="1407" spans="1:4" hidden="1" x14ac:dyDescent="0.35">
      <c r="A1407" t="s">
        <v>287</v>
      </c>
      <c r="B1407" s="69" t="s">
        <v>301</v>
      </c>
      <c r="D1407" s="37"/>
    </row>
    <row r="1408" spans="1:4" hidden="1" x14ac:dyDescent="0.35">
      <c r="A1408" t="s">
        <v>287</v>
      </c>
      <c r="B1408" t="s">
        <v>446</v>
      </c>
      <c r="D1408" s="37"/>
    </row>
    <row r="1409" spans="1:4" hidden="1" x14ac:dyDescent="0.35">
      <c r="A1409" t="s">
        <v>287</v>
      </c>
      <c r="B1409" s="69" t="s">
        <v>40</v>
      </c>
      <c r="D1409" s="37"/>
    </row>
    <row r="1410" spans="1:4" hidden="1" x14ac:dyDescent="0.35">
      <c r="A1410" t="s">
        <v>287</v>
      </c>
      <c r="B1410" s="69" t="s">
        <v>303</v>
      </c>
      <c r="D1410" s="37"/>
    </row>
    <row r="1411" spans="1:4" hidden="1" x14ac:dyDescent="0.35">
      <c r="A1411" t="s">
        <v>287</v>
      </c>
      <c r="B1411" s="69" t="s">
        <v>199</v>
      </c>
      <c r="D1411" s="37"/>
    </row>
    <row r="1412" spans="1:4" hidden="1" x14ac:dyDescent="0.35">
      <c r="A1412" t="s">
        <v>287</v>
      </c>
      <c r="B1412" s="69" t="s">
        <v>194</v>
      </c>
      <c r="D1412" s="37"/>
    </row>
    <row r="1413" spans="1:4" hidden="1" x14ac:dyDescent="0.35">
      <c r="A1413" t="s">
        <v>287</v>
      </c>
      <c r="B1413" s="69" t="s">
        <v>144</v>
      </c>
      <c r="D1413" s="37"/>
    </row>
    <row r="1414" spans="1:4" hidden="1" x14ac:dyDescent="0.35">
      <c r="A1414" t="s">
        <v>287</v>
      </c>
      <c r="B1414" s="69" t="s">
        <v>145</v>
      </c>
      <c r="D1414" s="37"/>
    </row>
    <row r="1415" spans="1:4" hidden="1" x14ac:dyDescent="0.35">
      <c r="A1415" t="s">
        <v>287</v>
      </c>
      <c r="B1415" s="69" t="s">
        <v>146</v>
      </c>
      <c r="D1415" s="37"/>
    </row>
    <row r="1416" spans="1:4" hidden="1" x14ac:dyDescent="0.35">
      <c r="A1416" t="s">
        <v>287</v>
      </c>
      <c r="B1416" s="69" t="s">
        <v>147</v>
      </c>
      <c r="D1416" s="37"/>
    </row>
    <row r="1417" spans="1:4" hidden="1" x14ac:dyDescent="0.35">
      <c r="A1417" t="s">
        <v>288</v>
      </c>
      <c r="B1417" s="69" t="s">
        <v>299</v>
      </c>
      <c r="D1417" s="37"/>
    </row>
    <row r="1418" spans="1:4" hidden="1" x14ac:dyDescent="0.35">
      <c r="A1418" t="s">
        <v>288</v>
      </c>
      <c r="B1418" t="s">
        <v>445</v>
      </c>
      <c r="D1418" s="37"/>
    </row>
    <row r="1419" spans="1:4" hidden="1" x14ac:dyDescent="0.35">
      <c r="A1419" t="s">
        <v>288</v>
      </c>
      <c r="B1419" s="69" t="s">
        <v>189</v>
      </c>
      <c r="D1419" s="37"/>
    </row>
    <row r="1420" spans="1:4" hidden="1" x14ac:dyDescent="0.35">
      <c r="A1420" t="s">
        <v>288</v>
      </c>
      <c r="B1420" s="69" t="s">
        <v>190</v>
      </c>
      <c r="D1420" s="37"/>
    </row>
    <row r="1421" spans="1:4" hidden="1" x14ac:dyDescent="0.35">
      <c r="A1421" t="s">
        <v>288</v>
      </c>
      <c r="B1421" s="69" t="s">
        <v>301</v>
      </c>
      <c r="D1421" s="37"/>
    </row>
    <row r="1422" spans="1:4" hidden="1" x14ac:dyDescent="0.35">
      <c r="A1422" t="s">
        <v>288</v>
      </c>
      <c r="B1422" t="s">
        <v>446</v>
      </c>
      <c r="D1422" s="37"/>
    </row>
    <row r="1423" spans="1:4" hidden="1" x14ac:dyDescent="0.35">
      <c r="A1423" t="s">
        <v>288</v>
      </c>
      <c r="B1423" s="69" t="s">
        <v>40</v>
      </c>
      <c r="D1423" s="37"/>
    </row>
    <row r="1424" spans="1:4" hidden="1" x14ac:dyDescent="0.35">
      <c r="A1424" t="s">
        <v>288</v>
      </c>
      <c r="B1424" s="69" t="s">
        <v>303</v>
      </c>
      <c r="D1424" s="37"/>
    </row>
    <row r="1425" spans="1:4" hidden="1" x14ac:dyDescent="0.35">
      <c r="A1425" t="s">
        <v>288</v>
      </c>
      <c r="B1425" s="69" t="s">
        <v>199</v>
      </c>
      <c r="D1425" s="37"/>
    </row>
    <row r="1426" spans="1:4" hidden="1" x14ac:dyDescent="0.35">
      <c r="A1426" t="s">
        <v>288</v>
      </c>
      <c r="B1426" s="69" t="s">
        <v>194</v>
      </c>
      <c r="D1426" s="37"/>
    </row>
    <row r="1427" spans="1:4" hidden="1" x14ac:dyDescent="0.35">
      <c r="A1427" t="s">
        <v>288</v>
      </c>
      <c r="B1427" s="69" t="s">
        <v>144</v>
      </c>
      <c r="D1427" s="37"/>
    </row>
    <row r="1428" spans="1:4" hidden="1" x14ac:dyDescent="0.35">
      <c r="A1428" t="s">
        <v>288</v>
      </c>
      <c r="B1428" s="69" t="s">
        <v>145</v>
      </c>
      <c r="D1428" s="37"/>
    </row>
    <row r="1429" spans="1:4" hidden="1" x14ac:dyDescent="0.35">
      <c r="A1429" t="s">
        <v>288</v>
      </c>
      <c r="B1429" s="69" t="s">
        <v>146</v>
      </c>
      <c r="D1429" s="37"/>
    </row>
    <row r="1430" spans="1:4" hidden="1" x14ac:dyDescent="0.35">
      <c r="A1430" t="s">
        <v>288</v>
      </c>
      <c r="B1430" s="69" t="s">
        <v>147</v>
      </c>
      <c r="D1430" s="37"/>
    </row>
    <row r="1431" spans="1:4" hidden="1" x14ac:dyDescent="0.35">
      <c r="A1431" t="s">
        <v>289</v>
      </c>
      <c r="B1431" s="69" t="s">
        <v>299</v>
      </c>
      <c r="D1431" s="37"/>
    </row>
    <row r="1432" spans="1:4" hidden="1" x14ac:dyDescent="0.35">
      <c r="A1432" t="s">
        <v>289</v>
      </c>
      <c r="B1432" t="s">
        <v>445</v>
      </c>
      <c r="D1432" s="37"/>
    </row>
    <row r="1433" spans="1:4" hidden="1" x14ac:dyDescent="0.35">
      <c r="A1433" t="s">
        <v>289</v>
      </c>
      <c r="B1433" s="69" t="s">
        <v>189</v>
      </c>
      <c r="D1433" s="37"/>
    </row>
    <row r="1434" spans="1:4" hidden="1" x14ac:dyDescent="0.35">
      <c r="A1434" t="s">
        <v>289</v>
      </c>
      <c r="B1434" s="69" t="s">
        <v>190</v>
      </c>
      <c r="D1434" s="37"/>
    </row>
    <row r="1435" spans="1:4" hidden="1" x14ac:dyDescent="0.35">
      <c r="A1435" t="s">
        <v>289</v>
      </c>
      <c r="B1435" s="69" t="s">
        <v>301</v>
      </c>
      <c r="D1435" s="37"/>
    </row>
    <row r="1436" spans="1:4" hidden="1" x14ac:dyDescent="0.35">
      <c r="A1436" t="s">
        <v>289</v>
      </c>
      <c r="B1436" t="s">
        <v>446</v>
      </c>
      <c r="D1436" s="37"/>
    </row>
    <row r="1437" spans="1:4" hidden="1" x14ac:dyDescent="0.35">
      <c r="A1437" t="s">
        <v>289</v>
      </c>
      <c r="B1437" s="69" t="s">
        <v>40</v>
      </c>
      <c r="D1437" s="37"/>
    </row>
    <row r="1438" spans="1:4" hidden="1" x14ac:dyDescent="0.35">
      <c r="A1438" t="s">
        <v>289</v>
      </c>
      <c r="B1438" s="69" t="s">
        <v>303</v>
      </c>
      <c r="D1438" s="37"/>
    </row>
    <row r="1439" spans="1:4" hidden="1" x14ac:dyDescent="0.35">
      <c r="A1439" t="s">
        <v>289</v>
      </c>
      <c r="B1439" s="69" t="s">
        <v>199</v>
      </c>
      <c r="D1439" s="37"/>
    </row>
    <row r="1440" spans="1:4" hidden="1" x14ac:dyDescent="0.35">
      <c r="A1440" t="s">
        <v>289</v>
      </c>
      <c r="B1440" s="69" t="s">
        <v>194</v>
      </c>
      <c r="D1440" s="37"/>
    </row>
    <row r="1441" spans="1:4" hidden="1" x14ac:dyDescent="0.35">
      <c r="A1441" t="s">
        <v>289</v>
      </c>
      <c r="B1441" s="69" t="s">
        <v>144</v>
      </c>
      <c r="D1441" s="37"/>
    </row>
    <row r="1442" spans="1:4" hidden="1" x14ac:dyDescent="0.35">
      <c r="A1442" t="s">
        <v>289</v>
      </c>
      <c r="B1442" s="69" t="s">
        <v>145</v>
      </c>
      <c r="D1442" s="37"/>
    </row>
    <row r="1443" spans="1:4" hidden="1" x14ac:dyDescent="0.35">
      <c r="A1443" t="s">
        <v>289</v>
      </c>
      <c r="B1443" s="69" t="s">
        <v>146</v>
      </c>
      <c r="D1443" s="37"/>
    </row>
    <row r="1444" spans="1:4" hidden="1" x14ac:dyDescent="0.35">
      <c r="A1444" t="s">
        <v>289</v>
      </c>
      <c r="B1444" s="69" t="s">
        <v>147</v>
      </c>
      <c r="D1444" s="37"/>
    </row>
    <row r="1445" spans="1:4" hidden="1" x14ac:dyDescent="0.35">
      <c r="A1445" t="s">
        <v>290</v>
      </c>
      <c r="B1445" s="69" t="s">
        <v>299</v>
      </c>
      <c r="D1445" s="37"/>
    </row>
    <row r="1446" spans="1:4" hidden="1" x14ac:dyDescent="0.35">
      <c r="A1446" t="s">
        <v>290</v>
      </c>
      <c r="B1446" t="s">
        <v>445</v>
      </c>
      <c r="D1446" s="37"/>
    </row>
    <row r="1447" spans="1:4" hidden="1" x14ac:dyDescent="0.35">
      <c r="A1447" t="s">
        <v>290</v>
      </c>
      <c r="B1447" s="69" t="s">
        <v>189</v>
      </c>
      <c r="D1447" s="37"/>
    </row>
    <row r="1448" spans="1:4" hidden="1" x14ac:dyDescent="0.35">
      <c r="A1448" t="s">
        <v>290</v>
      </c>
      <c r="B1448" s="69" t="s">
        <v>190</v>
      </c>
      <c r="D1448" s="37"/>
    </row>
    <row r="1449" spans="1:4" hidden="1" x14ac:dyDescent="0.35">
      <c r="A1449" t="s">
        <v>290</v>
      </c>
      <c r="B1449" s="69" t="s">
        <v>301</v>
      </c>
      <c r="D1449" s="37"/>
    </row>
    <row r="1450" spans="1:4" hidden="1" x14ac:dyDescent="0.35">
      <c r="A1450" t="s">
        <v>290</v>
      </c>
      <c r="B1450" t="s">
        <v>446</v>
      </c>
      <c r="D1450" s="37"/>
    </row>
    <row r="1451" spans="1:4" hidden="1" x14ac:dyDescent="0.35">
      <c r="A1451" t="s">
        <v>290</v>
      </c>
      <c r="B1451" s="69" t="s">
        <v>40</v>
      </c>
      <c r="D1451" s="37"/>
    </row>
    <row r="1452" spans="1:4" hidden="1" x14ac:dyDescent="0.35">
      <c r="A1452" t="s">
        <v>290</v>
      </c>
      <c r="B1452" s="69" t="s">
        <v>303</v>
      </c>
      <c r="D1452" s="37"/>
    </row>
    <row r="1453" spans="1:4" hidden="1" x14ac:dyDescent="0.35">
      <c r="A1453" t="s">
        <v>290</v>
      </c>
      <c r="B1453" s="69" t="s">
        <v>199</v>
      </c>
      <c r="D1453" s="37"/>
    </row>
    <row r="1454" spans="1:4" hidden="1" x14ac:dyDescent="0.35">
      <c r="A1454" t="s">
        <v>290</v>
      </c>
      <c r="B1454" s="69" t="s">
        <v>194</v>
      </c>
      <c r="D1454" s="37"/>
    </row>
    <row r="1455" spans="1:4" hidden="1" x14ac:dyDescent="0.35">
      <c r="A1455" t="s">
        <v>290</v>
      </c>
      <c r="B1455" s="69" t="s">
        <v>144</v>
      </c>
      <c r="D1455" s="37"/>
    </row>
    <row r="1456" spans="1:4" hidden="1" x14ac:dyDescent="0.35">
      <c r="A1456" t="s">
        <v>290</v>
      </c>
      <c r="B1456" s="69" t="s">
        <v>145</v>
      </c>
      <c r="D1456" s="37"/>
    </row>
    <row r="1457" spans="1:4" hidden="1" x14ac:dyDescent="0.35">
      <c r="A1457" t="s">
        <v>290</v>
      </c>
      <c r="B1457" s="69" t="s">
        <v>146</v>
      </c>
      <c r="D1457" s="37"/>
    </row>
    <row r="1458" spans="1:4" hidden="1" x14ac:dyDescent="0.35">
      <c r="A1458" t="s">
        <v>290</v>
      </c>
      <c r="B1458" s="69" t="s">
        <v>147</v>
      </c>
      <c r="D1458" s="37"/>
    </row>
    <row r="1459" spans="1:4" hidden="1" x14ac:dyDescent="0.35">
      <c r="A1459" t="s">
        <v>291</v>
      </c>
      <c r="B1459" s="69" t="s">
        <v>299</v>
      </c>
      <c r="D1459" s="37"/>
    </row>
    <row r="1460" spans="1:4" hidden="1" x14ac:dyDescent="0.35">
      <c r="A1460" t="s">
        <v>291</v>
      </c>
      <c r="B1460" t="s">
        <v>445</v>
      </c>
      <c r="D1460" s="37"/>
    </row>
    <row r="1461" spans="1:4" hidden="1" x14ac:dyDescent="0.35">
      <c r="A1461" t="s">
        <v>291</v>
      </c>
      <c r="B1461" s="69" t="s">
        <v>189</v>
      </c>
      <c r="D1461" s="37"/>
    </row>
    <row r="1462" spans="1:4" hidden="1" x14ac:dyDescent="0.35">
      <c r="A1462" t="s">
        <v>291</v>
      </c>
      <c r="B1462" s="69" t="s">
        <v>190</v>
      </c>
      <c r="D1462" s="37"/>
    </row>
    <row r="1463" spans="1:4" hidden="1" x14ac:dyDescent="0.35">
      <c r="A1463" t="s">
        <v>291</v>
      </c>
      <c r="B1463" s="69" t="s">
        <v>301</v>
      </c>
      <c r="D1463" s="37"/>
    </row>
    <row r="1464" spans="1:4" hidden="1" x14ac:dyDescent="0.35">
      <c r="A1464" t="s">
        <v>291</v>
      </c>
      <c r="B1464" t="s">
        <v>446</v>
      </c>
      <c r="D1464" s="37"/>
    </row>
    <row r="1465" spans="1:4" hidden="1" x14ac:dyDescent="0.35">
      <c r="A1465" t="s">
        <v>291</v>
      </c>
      <c r="B1465" s="69" t="s">
        <v>40</v>
      </c>
      <c r="D1465" s="37"/>
    </row>
    <row r="1466" spans="1:4" hidden="1" x14ac:dyDescent="0.35">
      <c r="A1466" t="s">
        <v>291</v>
      </c>
      <c r="B1466" s="69" t="s">
        <v>303</v>
      </c>
      <c r="D1466" s="37"/>
    </row>
    <row r="1467" spans="1:4" hidden="1" x14ac:dyDescent="0.35">
      <c r="A1467" t="s">
        <v>291</v>
      </c>
      <c r="B1467" s="69" t="s">
        <v>199</v>
      </c>
      <c r="D1467" s="37"/>
    </row>
    <row r="1468" spans="1:4" hidden="1" x14ac:dyDescent="0.35">
      <c r="A1468" t="s">
        <v>291</v>
      </c>
      <c r="B1468" s="69" t="s">
        <v>194</v>
      </c>
      <c r="D1468" s="37"/>
    </row>
    <row r="1469" spans="1:4" hidden="1" x14ac:dyDescent="0.35">
      <c r="A1469" t="s">
        <v>291</v>
      </c>
      <c r="B1469" s="69" t="s">
        <v>144</v>
      </c>
      <c r="D1469" s="37"/>
    </row>
    <row r="1470" spans="1:4" hidden="1" x14ac:dyDescent="0.35">
      <c r="A1470" t="s">
        <v>291</v>
      </c>
      <c r="B1470" s="69" t="s">
        <v>145</v>
      </c>
      <c r="D1470" s="37"/>
    </row>
    <row r="1471" spans="1:4" hidden="1" x14ac:dyDescent="0.35">
      <c r="A1471" t="s">
        <v>291</v>
      </c>
      <c r="B1471" s="69" t="s">
        <v>146</v>
      </c>
      <c r="D1471" s="37"/>
    </row>
    <row r="1472" spans="1:4" hidden="1" x14ac:dyDescent="0.35">
      <c r="A1472" t="s">
        <v>291</v>
      </c>
      <c r="B1472" s="69" t="s">
        <v>147</v>
      </c>
      <c r="D1472" s="37"/>
    </row>
    <row r="1473" spans="1:4" hidden="1" x14ac:dyDescent="0.35">
      <c r="A1473" t="s">
        <v>292</v>
      </c>
      <c r="B1473" s="69" t="s">
        <v>299</v>
      </c>
      <c r="D1473" s="37"/>
    </row>
    <row r="1474" spans="1:4" hidden="1" x14ac:dyDescent="0.35">
      <c r="A1474" t="s">
        <v>292</v>
      </c>
      <c r="B1474" t="s">
        <v>445</v>
      </c>
      <c r="D1474" s="37"/>
    </row>
    <row r="1475" spans="1:4" hidden="1" x14ac:dyDescent="0.35">
      <c r="A1475" t="s">
        <v>292</v>
      </c>
      <c r="B1475" s="69" t="s">
        <v>189</v>
      </c>
      <c r="D1475" s="37"/>
    </row>
    <row r="1476" spans="1:4" hidden="1" x14ac:dyDescent="0.35">
      <c r="A1476" t="s">
        <v>292</v>
      </c>
      <c r="B1476" s="69" t="s">
        <v>190</v>
      </c>
      <c r="D1476" s="37"/>
    </row>
    <row r="1477" spans="1:4" hidden="1" x14ac:dyDescent="0.35">
      <c r="A1477" t="s">
        <v>292</v>
      </c>
      <c r="B1477" s="69" t="s">
        <v>301</v>
      </c>
      <c r="D1477" s="37"/>
    </row>
    <row r="1478" spans="1:4" hidden="1" x14ac:dyDescent="0.35">
      <c r="A1478" t="s">
        <v>292</v>
      </c>
      <c r="B1478" t="s">
        <v>446</v>
      </c>
      <c r="D1478" s="37"/>
    </row>
    <row r="1479" spans="1:4" hidden="1" x14ac:dyDescent="0.35">
      <c r="A1479" t="s">
        <v>292</v>
      </c>
      <c r="B1479" s="69" t="s">
        <v>40</v>
      </c>
      <c r="D1479" s="37"/>
    </row>
    <row r="1480" spans="1:4" hidden="1" x14ac:dyDescent="0.35">
      <c r="A1480" t="s">
        <v>292</v>
      </c>
      <c r="B1480" s="69" t="s">
        <v>303</v>
      </c>
      <c r="D1480" s="37"/>
    </row>
    <row r="1481" spans="1:4" hidden="1" x14ac:dyDescent="0.35">
      <c r="A1481" t="s">
        <v>292</v>
      </c>
      <c r="B1481" s="69" t="s">
        <v>199</v>
      </c>
      <c r="D1481" s="37"/>
    </row>
    <row r="1482" spans="1:4" hidden="1" x14ac:dyDescent="0.35">
      <c r="A1482" t="s">
        <v>292</v>
      </c>
      <c r="B1482" s="69" t="s">
        <v>194</v>
      </c>
      <c r="D1482" s="37"/>
    </row>
    <row r="1483" spans="1:4" hidden="1" x14ac:dyDescent="0.35">
      <c r="A1483" t="s">
        <v>292</v>
      </c>
      <c r="B1483" s="69" t="s">
        <v>144</v>
      </c>
      <c r="D1483" s="37"/>
    </row>
    <row r="1484" spans="1:4" hidden="1" x14ac:dyDescent="0.35">
      <c r="A1484" t="s">
        <v>292</v>
      </c>
      <c r="B1484" s="69" t="s">
        <v>145</v>
      </c>
      <c r="D1484" s="37"/>
    </row>
    <row r="1485" spans="1:4" hidden="1" x14ac:dyDescent="0.35">
      <c r="A1485" t="s">
        <v>292</v>
      </c>
      <c r="B1485" s="69" t="s">
        <v>146</v>
      </c>
      <c r="D1485" s="37"/>
    </row>
    <row r="1486" spans="1:4" hidden="1" x14ac:dyDescent="0.35">
      <c r="A1486" t="s">
        <v>292</v>
      </c>
      <c r="B1486" s="69" t="s">
        <v>147</v>
      </c>
      <c r="D1486" s="37"/>
    </row>
    <row r="1487" spans="1:4" hidden="1" x14ac:dyDescent="0.35">
      <c r="A1487" t="s">
        <v>293</v>
      </c>
      <c r="B1487" s="69" t="s">
        <v>299</v>
      </c>
      <c r="D1487" s="37"/>
    </row>
    <row r="1488" spans="1:4" hidden="1" x14ac:dyDescent="0.35">
      <c r="A1488" t="s">
        <v>293</v>
      </c>
      <c r="B1488" t="s">
        <v>445</v>
      </c>
      <c r="D1488" s="37"/>
    </row>
    <row r="1489" spans="1:4" hidden="1" x14ac:dyDescent="0.35">
      <c r="A1489" t="s">
        <v>293</v>
      </c>
      <c r="B1489" s="69" t="s">
        <v>189</v>
      </c>
      <c r="D1489" s="37"/>
    </row>
    <row r="1490" spans="1:4" hidden="1" x14ac:dyDescent="0.35">
      <c r="A1490" t="s">
        <v>293</v>
      </c>
      <c r="B1490" s="69" t="s">
        <v>190</v>
      </c>
      <c r="D1490" s="37"/>
    </row>
    <row r="1491" spans="1:4" hidden="1" x14ac:dyDescent="0.35">
      <c r="A1491" t="s">
        <v>293</v>
      </c>
      <c r="B1491" s="69" t="s">
        <v>301</v>
      </c>
      <c r="D1491" s="37"/>
    </row>
    <row r="1492" spans="1:4" hidden="1" x14ac:dyDescent="0.35">
      <c r="A1492" t="s">
        <v>293</v>
      </c>
      <c r="B1492" t="s">
        <v>446</v>
      </c>
      <c r="D1492" s="37"/>
    </row>
    <row r="1493" spans="1:4" hidden="1" x14ac:dyDescent="0.35">
      <c r="A1493" t="s">
        <v>293</v>
      </c>
      <c r="B1493" s="69" t="s">
        <v>40</v>
      </c>
      <c r="D1493" s="37"/>
    </row>
    <row r="1494" spans="1:4" hidden="1" x14ac:dyDescent="0.35">
      <c r="A1494" t="s">
        <v>293</v>
      </c>
      <c r="B1494" s="69" t="s">
        <v>303</v>
      </c>
      <c r="D1494" s="37"/>
    </row>
    <row r="1495" spans="1:4" hidden="1" x14ac:dyDescent="0.35">
      <c r="A1495" t="s">
        <v>293</v>
      </c>
      <c r="B1495" s="69" t="s">
        <v>199</v>
      </c>
      <c r="D1495" s="37"/>
    </row>
    <row r="1496" spans="1:4" hidden="1" x14ac:dyDescent="0.35">
      <c r="A1496" t="s">
        <v>293</v>
      </c>
      <c r="B1496" s="69" t="s">
        <v>194</v>
      </c>
      <c r="D1496" s="37"/>
    </row>
    <row r="1497" spans="1:4" hidden="1" x14ac:dyDescent="0.35">
      <c r="A1497" t="s">
        <v>293</v>
      </c>
      <c r="B1497" s="69" t="s">
        <v>144</v>
      </c>
      <c r="D1497" s="37"/>
    </row>
    <row r="1498" spans="1:4" hidden="1" x14ac:dyDescent="0.35">
      <c r="A1498" t="s">
        <v>293</v>
      </c>
      <c r="B1498" s="69" t="s">
        <v>145</v>
      </c>
      <c r="D1498" s="37"/>
    </row>
    <row r="1499" spans="1:4" hidden="1" x14ac:dyDescent="0.35">
      <c r="A1499" t="s">
        <v>293</v>
      </c>
      <c r="B1499" s="69" t="s">
        <v>146</v>
      </c>
      <c r="D1499" s="37"/>
    </row>
    <row r="1500" spans="1:4" hidden="1" x14ac:dyDescent="0.35">
      <c r="A1500" t="s">
        <v>293</v>
      </c>
      <c r="B1500" s="69" t="s">
        <v>147</v>
      </c>
      <c r="D1500" s="37"/>
    </row>
    <row r="1501" spans="1:4" hidden="1" x14ac:dyDescent="0.35">
      <c r="A1501" t="s">
        <v>294</v>
      </c>
      <c r="B1501" s="69" t="s">
        <v>299</v>
      </c>
      <c r="D1501" s="37"/>
    </row>
    <row r="1502" spans="1:4" hidden="1" x14ac:dyDescent="0.35">
      <c r="A1502" t="s">
        <v>294</v>
      </c>
      <c r="B1502" t="s">
        <v>445</v>
      </c>
      <c r="D1502" s="37"/>
    </row>
    <row r="1503" spans="1:4" hidden="1" x14ac:dyDescent="0.35">
      <c r="A1503" t="s">
        <v>294</v>
      </c>
      <c r="B1503" s="69" t="s">
        <v>189</v>
      </c>
      <c r="D1503" s="37"/>
    </row>
    <row r="1504" spans="1:4" hidden="1" x14ac:dyDescent="0.35">
      <c r="A1504" t="s">
        <v>294</v>
      </c>
      <c r="B1504" s="69" t="s">
        <v>190</v>
      </c>
      <c r="D1504" s="37"/>
    </row>
    <row r="1505" spans="1:4" hidden="1" x14ac:dyDescent="0.35">
      <c r="A1505" t="s">
        <v>294</v>
      </c>
      <c r="B1505" s="69" t="s">
        <v>301</v>
      </c>
      <c r="D1505" s="37"/>
    </row>
    <row r="1506" spans="1:4" hidden="1" x14ac:dyDescent="0.35">
      <c r="A1506" t="s">
        <v>294</v>
      </c>
      <c r="B1506" t="s">
        <v>446</v>
      </c>
      <c r="D1506" s="37"/>
    </row>
    <row r="1507" spans="1:4" hidden="1" x14ac:dyDescent="0.35">
      <c r="A1507" t="s">
        <v>294</v>
      </c>
      <c r="B1507" s="69" t="s">
        <v>40</v>
      </c>
      <c r="D1507" s="37"/>
    </row>
    <row r="1508" spans="1:4" hidden="1" x14ac:dyDescent="0.35">
      <c r="A1508" t="s">
        <v>294</v>
      </c>
      <c r="B1508" s="69" t="s">
        <v>303</v>
      </c>
      <c r="D1508" s="37"/>
    </row>
    <row r="1509" spans="1:4" hidden="1" x14ac:dyDescent="0.35">
      <c r="A1509" t="s">
        <v>294</v>
      </c>
      <c r="B1509" s="69" t="s">
        <v>199</v>
      </c>
      <c r="D1509" s="37"/>
    </row>
    <row r="1510" spans="1:4" hidden="1" x14ac:dyDescent="0.35">
      <c r="A1510" t="s">
        <v>294</v>
      </c>
      <c r="B1510" s="69" t="s">
        <v>194</v>
      </c>
      <c r="D1510" s="37"/>
    </row>
    <row r="1511" spans="1:4" hidden="1" x14ac:dyDescent="0.35">
      <c r="A1511" t="s">
        <v>294</v>
      </c>
      <c r="B1511" s="69" t="s">
        <v>144</v>
      </c>
      <c r="D1511" s="37"/>
    </row>
    <row r="1512" spans="1:4" hidden="1" x14ac:dyDescent="0.35">
      <c r="A1512" t="s">
        <v>294</v>
      </c>
      <c r="B1512" s="69" t="s">
        <v>145</v>
      </c>
      <c r="D1512" s="37"/>
    </row>
    <row r="1513" spans="1:4" hidden="1" x14ac:dyDescent="0.35">
      <c r="A1513" t="s">
        <v>294</v>
      </c>
      <c r="B1513" s="69" t="s">
        <v>146</v>
      </c>
      <c r="D1513" s="37"/>
    </row>
    <row r="1514" spans="1:4" hidden="1" x14ac:dyDescent="0.35">
      <c r="A1514" t="s">
        <v>294</v>
      </c>
      <c r="B1514" s="69" t="s">
        <v>147</v>
      </c>
      <c r="D1514" s="37"/>
    </row>
    <row r="1515" spans="1:4" hidden="1" x14ac:dyDescent="0.35">
      <c r="A1515" t="s">
        <v>295</v>
      </c>
      <c r="B1515" s="69" t="s">
        <v>299</v>
      </c>
      <c r="D1515" s="37"/>
    </row>
    <row r="1516" spans="1:4" hidden="1" x14ac:dyDescent="0.35">
      <c r="A1516" t="s">
        <v>295</v>
      </c>
      <c r="B1516" t="s">
        <v>445</v>
      </c>
      <c r="D1516" s="37"/>
    </row>
    <row r="1517" spans="1:4" hidden="1" x14ac:dyDescent="0.35">
      <c r="A1517" t="s">
        <v>295</v>
      </c>
      <c r="B1517" s="69" t="s">
        <v>189</v>
      </c>
      <c r="D1517" s="37"/>
    </row>
    <row r="1518" spans="1:4" hidden="1" x14ac:dyDescent="0.35">
      <c r="A1518" t="s">
        <v>295</v>
      </c>
      <c r="B1518" s="69" t="s">
        <v>190</v>
      </c>
      <c r="D1518" s="37"/>
    </row>
    <row r="1519" spans="1:4" hidden="1" x14ac:dyDescent="0.35">
      <c r="A1519" t="s">
        <v>295</v>
      </c>
      <c r="B1519" s="69" t="s">
        <v>301</v>
      </c>
      <c r="D1519" s="37"/>
    </row>
    <row r="1520" spans="1:4" hidden="1" x14ac:dyDescent="0.35">
      <c r="A1520" t="s">
        <v>295</v>
      </c>
      <c r="B1520" t="s">
        <v>446</v>
      </c>
      <c r="D1520" s="37"/>
    </row>
    <row r="1521" spans="1:4" hidden="1" x14ac:dyDescent="0.35">
      <c r="A1521" t="s">
        <v>295</v>
      </c>
      <c r="B1521" s="69" t="s">
        <v>40</v>
      </c>
      <c r="D1521" s="37"/>
    </row>
    <row r="1522" spans="1:4" hidden="1" x14ac:dyDescent="0.35">
      <c r="A1522" t="s">
        <v>295</v>
      </c>
      <c r="B1522" s="69" t="s">
        <v>303</v>
      </c>
      <c r="D1522" s="37"/>
    </row>
    <row r="1523" spans="1:4" hidden="1" x14ac:dyDescent="0.35">
      <c r="A1523" t="s">
        <v>295</v>
      </c>
      <c r="B1523" s="69" t="s">
        <v>199</v>
      </c>
      <c r="D1523" s="37"/>
    </row>
    <row r="1524" spans="1:4" hidden="1" x14ac:dyDescent="0.35">
      <c r="A1524" t="s">
        <v>295</v>
      </c>
      <c r="B1524" s="69" t="s">
        <v>194</v>
      </c>
      <c r="D1524" s="37"/>
    </row>
    <row r="1525" spans="1:4" hidden="1" x14ac:dyDescent="0.35">
      <c r="A1525" t="s">
        <v>295</v>
      </c>
      <c r="B1525" s="69" t="s">
        <v>144</v>
      </c>
      <c r="D1525" s="37"/>
    </row>
    <row r="1526" spans="1:4" hidden="1" x14ac:dyDescent="0.35">
      <c r="A1526" t="s">
        <v>295</v>
      </c>
      <c r="B1526" s="69" t="s">
        <v>145</v>
      </c>
      <c r="D1526" s="37"/>
    </row>
    <row r="1527" spans="1:4" hidden="1" x14ac:dyDescent="0.35">
      <c r="A1527" t="s">
        <v>295</v>
      </c>
      <c r="B1527" s="69" t="s">
        <v>146</v>
      </c>
      <c r="D1527" s="37"/>
    </row>
    <row r="1528" spans="1:4" hidden="1" x14ac:dyDescent="0.35">
      <c r="A1528" t="s">
        <v>295</v>
      </c>
      <c r="B1528" s="69" t="s">
        <v>147</v>
      </c>
      <c r="D1528" s="37"/>
    </row>
    <row r="1529" spans="1:4" hidden="1" x14ac:dyDescent="0.35">
      <c r="A1529" t="s">
        <v>296</v>
      </c>
      <c r="B1529" s="69" t="s">
        <v>299</v>
      </c>
      <c r="D1529" s="37"/>
    </row>
    <row r="1530" spans="1:4" hidden="1" x14ac:dyDescent="0.35">
      <c r="A1530" t="s">
        <v>296</v>
      </c>
      <c r="B1530" t="s">
        <v>445</v>
      </c>
      <c r="D1530" s="37"/>
    </row>
    <row r="1531" spans="1:4" hidden="1" x14ac:dyDescent="0.35">
      <c r="A1531" t="s">
        <v>296</v>
      </c>
      <c r="B1531" s="69" t="s">
        <v>189</v>
      </c>
      <c r="D1531" s="37"/>
    </row>
    <row r="1532" spans="1:4" hidden="1" x14ac:dyDescent="0.35">
      <c r="A1532" t="s">
        <v>296</v>
      </c>
      <c r="B1532" s="69" t="s">
        <v>190</v>
      </c>
      <c r="D1532" s="37"/>
    </row>
    <row r="1533" spans="1:4" hidden="1" x14ac:dyDescent="0.35">
      <c r="A1533" t="s">
        <v>296</v>
      </c>
      <c r="B1533" s="69" t="s">
        <v>301</v>
      </c>
      <c r="D1533" s="37"/>
    </row>
    <row r="1534" spans="1:4" hidden="1" x14ac:dyDescent="0.35">
      <c r="A1534" t="s">
        <v>296</v>
      </c>
      <c r="B1534" t="s">
        <v>446</v>
      </c>
      <c r="D1534" s="37"/>
    </row>
    <row r="1535" spans="1:4" hidden="1" x14ac:dyDescent="0.35">
      <c r="A1535" t="s">
        <v>296</v>
      </c>
      <c r="B1535" s="69" t="s">
        <v>40</v>
      </c>
      <c r="D1535" s="37"/>
    </row>
    <row r="1536" spans="1:4" hidden="1" x14ac:dyDescent="0.35">
      <c r="A1536" t="s">
        <v>296</v>
      </c>
      <c r="B1536" s="69" t="s">
        <v>303</v>
      </c>
      <c r="D1536" s="37"/>
    </row>
    <row r="1537" spans="1:4" hidden="1" x14ac:dyDescent="0.35">
      <c r="A1537" t="s">
        <v>296</v>
      </c>
      <c r="B1537" s="69" t="s">
        <v>199</v>
      </c>
      <c r="D1537" s="37"/>
    </row>
    <row r="1538" spans="1:4" hidden="1" x14ac:dyDescent="0.35">
      <c r="A1538" t="s">
        <v>296</v>
      </c>
      <c r="B1538" s="69" t="s">
        <v>194</v>
      </c>
      <c r="D1538" s="37"/>
    </row>
    <row r="1539" spans="1:4" hidden="1" x14ac:dyDescent="0.35">
      <c r="A1539" t="s">
        <v>296</v>
      </c>
      <c r="B1539" s="69" t="s">
        <v>144</v>
      </c>
      <c r="D1539" s="37"/>
    </row>
    <row r="1540" spans="1:4" hidden="1" x14ac:dyDescent="0.35">
      <c r="A1540" t="s">
        <v>296</v>
      </c>
      <c r="B1540" s="69" t="s">
        <v>145</v>
      </c>
      <c r="D1540" s="37"/>
    </row>
    <row r="1541" spans="1:4" hidden="1" x14ac:dyDescent="0.35">
      <c r="A1541" t="s">
        <v>296</v>
      </c>
      <c r="B1541" s="69" t="s">
        <v>146</v>
      </c>
      <c r="D1541" s="37"/>
    </row>
    <row r="1542" spans="1:4" hidden="1" x14ac:dyDescent="0.35">
      <c r="A1542" t="s">
        <v>296</v>
      </c>
      <c r="B1542" s="69" t="s">
        <v>147</v>
      </c>
      <c r="D1542" s="37"/>
    </row>
    <row r="1543" spans="1:4" hidden="1" x14ac:dyDescent="0.35">
      <c r="A1543" t="s">
        <v>297</v>
      </c>
      <c r="B1543" s="69" t="s">
        <v>299</v>
      </c>
      <c r="D1543" s="37"/>
    </row>
    <row r="1544" spans="1:4" hidden="1" x14ac:dyDescent="0.35">
      <c r="A1544" t="s">
        <v>297</v>
      </c>
      <c r="B1544" t="s">
        <v>445</v>
      </c>
      <c r="D1544" s="37"/>
    </row>
    <row r="1545" spans="1:4" hidden="1" x14ac:dyDescent="0.35">
      <c r="A1545" t="s">
        <v>297</v>
      </c>
      <c r="B1545" s="69" t="s">
        <v>189</v>
      </c>
      <c r="D1545" s="37"/>
    </row>
    <row r="1546" spans="1:4" hidden="1" x14ac:dyDescent="0.35">
      <c r="A1546" t="s">
        <v>297</v>
      </c>
      <c r="B1546" s="69" t="s">
        <v>190</v>
      </c>
      <c r="D1546" s="37"/>
    </row>
    <row r="1547" spans="1:4" hidden="1" x14ac:dyDescent="0.35">
      <c r="A1547" t="s">
        <v>297</v>
      </c>
      <c r="B1547" s="69" t="s">
        <v>301</v>
      </c>
      <c r="D1547" s="37"/>
    </row>
    <row r="1548" spans="1:4" hidden="1" x14ac:dyDescent="0.35">
      <c r="A1548" t="s">
        <v>297</v>
      </c>
      <c r="B1548" t="s">
        <v>446</v>
      </c>
      <c r="D1548" s="37"/>
    </row>
    <row r="1549" spans="1:4" hidden="1" x14ac:dyDescent="0.35">
      <c r="A1549" t="s">
        <v>297</v>
      </c>
      <c r="B1549" s="69" t="s">
        <v>40</v>
      </c>
      <c r="D1549" s="37"/>
    </row>
    <row r="1550" spans="1:4" hidden="1" x14ac:dyDescent="0.35">
      <c r="A1550" t="s">
        <v>297</v>
      </c>
      <c r="B1550" s="69" t="s">
        <v>303</v>
      </c>
      <c r="D1550" s="37"/>
    </row>
    <row r="1551" spans="1:4" hidden="1" x14ac:dyDescent="0.35">
      <c r="A1551" t="s">
        <v>297</v>
      </c>
      <c r="B1551" s="69" t="s">
        <v>199</v>
      </c>
      <c r="D1551" s="37"/>
    </row>
    <row r="1552" spans="1:4" hidden="1" x14ac:dyDescent="0.35">
      <c r="A1552" t="s">
        <v>297</v>
      </c>
      <c r="B1552" s="69" t="s">
        <v>194</v>
      </c>
      <c r="D1552" s="37"/>
    </row>
    <row r="1553" spans="1:4" hidden="1" x14ac:dyDescent="0.35">
      <c r="A1553" t="s">
        <v>297</v>
      </c>
      <c r="B1553" s="69" t="s">
        <v>144</v>
      </c>
      <c r="D1553" s="37"/>
    </row>
    <row r="1554" spans="1:4" hidden="1" x14ac:dyDescent="0.35">
      <c r="A1554" t="s">
        <v>297</v>
      </c>
      <c r="B1554" s="69" t="s">
        <v>145</v>
      </c>
      <c r="D1554" s="37"/>
    </row>
    <row r="1555" spans="1:4" hidden="1" x14ac:dyDescent="0.35">
      <c r="A1555" t="s">
        <v>297</v>
      </c>
      <c r="B1555" s="69" t="s">
        <v>146</v>
      </c>
      <c r="D1555" s="37"/>
    </row>
    <row r="1556" spans="1:4" hidden="1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�  �  
</file>

<file path=customXml/item3.xml>�� �  �  
</file>

<file path=customXml/item4.xml>�� 
</file>

<file path=customXml/item5.xml>�� �  �  
</file>

<file path=customXml/item6.xml>�� �  �  
</file>

<file path=customXml/item7.xml>�� 
</file>

<file path=customXml/item8.xml>�� �  �  
</file>

<file path=customXml/item9.xml>�� 
</file>

<file path=customXml/item10.xml>�� �  �  �  �  �  �  
</file>

<file path=customXml/item11.xml>�� 
</file>

<file path=customXml/item12.xml>�� �  �  
</file>

<file path=customXml/item13.xml>�� �  �  
</file>

<file path=customXml/item14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15.xml>�� �  �  
</file>

<file path=customXml/item16.xml>�� 
</file>

<file path=customXml/item17.xml>�� 
</file>

<file path=customXml/item18.xml>�� �  �  
</file>

<file path=customXml/item19.xml>�� 
</file>

<file path=customXml/item20.xml>�� 
</file>

<file path=customXml/item21.xml>�� �  �  �  �  �  �  
</file>

<file path=customXml/item22.xml>�� �  �  
</file>

<file path=customXml/item23.xml>�� 
</file>

<file path=customXml/item24.xml>�� � " �  �  � " �  �  �  �  �  �  �  �  �  
</file>

<file path=customXml/item25.xml>�� 
</file>

<file path=customXml/item26.xml>�� �  �  
</file>

<file path=customXml/item27.xml>�� 
</file>

<file path=customXml/item28.xml>�� �  �  �  �  �  �  
</file>

<file path=customXml/item29.xml>�� �  �  
</file>

<file path=customXml/item30.xml>�� 
</file>

<file path=customXml/item31.xml>�� �  �  �  �  �  �  
</file>

<file path=customXml/item32.xml>�� 
</file>

<file path=customXml/item33.xml>�� �  �  
</file>

<file path=customXml/item34.xml>�� �  �  
</file>

<file path=customXml/item35.xml>�� �  �  � " �  �  � " 
</file>

<file path=customXml/item36.xml>�� 
</file>

<file path=customXml/item37.xml>�� 
</file>

<file path=customXml/item38.xml>�� �  �  �  �  �  �  
</file>

<file path=customXml/item39.xml>�� 
</file>

<file path=customXml/item40.xml>�� �  �  
</file>

<file path=customXml/item41.xml>�� 
</file>

<file path=customXml/item42.xml>�� �  �  
</file>

<file path=customXml/item43.xml>�� 
</file>

<file path=customXml/itemProps1.xml><?xml version="1.0" encoding="utf-8"?>
<ds:datastoreItem xmlns:ds="http://schemas.openxmlformats.org/officeDocument/2006/customXml" ds:itemID="{AAA6D46D-94C8-435F-92BE-B0CE8187092B}">
  <ds:schemaRefs/>
</ds:datastoreItem>
</file>

<file path=customXml/itemProps2.xml><?xml version="1.0" encoding="utf-8"?>
<ds:datastoreItem xmlns:ds="http://schemas.openxmlformats.org/officeDocument/2006/customXml" ds:itemID="{3FB8461E-CFB0-4846-845E-BC1FC2AF0553}">
  <ds:schemaRefs/>
</ds:datastoreItem>
</file>

<file path=customXml/itemProps3.xml><?xml version="1.0" encoding="utf-8"?>
<ds:datastoreItem xmlns:ds="http://schemas.openxmlformats.org/officeDocument/2006/customXml" ds:itemID="{D7088BC6-4E39-4F1E-988A-F9FFB3578E1C}">
  <ds:schemaRefs/>
</ds:datastoreItem>
</file>

<file path=customXml/itemProps4.xml><?xml version="1.0" encoding="utf-8"?>
<ds:datastoreItem xmlns:ds="http://schemas.openxmlformats.org/officeDocument/2006/customXml" ds:itemID="{136BC35F-9388-485C-BB16-B371643FE435}">
  <ds:schemaRefs/>
</ds:datastoreItem>
</file>

<file path=customXml/itemProps5.xml><?xml version="1.0" encoding="utf-8"?>
<ds:datastoreItem xmlns:ds="http://schemas.openxmlformats.org/officeDocument/2006/customXml" ds:itemID="{58C5A15C-C954-4888-9E99-C9BE9F56A850}">
  <ds:schemaRefs/>
</ds:datastoreItem>
</file>

<file path=customXml/itemProps6.xml><?xml version="1.0" encoding="utf-8"?>
<ds:datastoreItem xmlns:ds="http://schemas.openxmlformats.org/officeDocument/2006/customXml" ds:itemID="{576E00CA-C4C3-46B3-AD1F-3EE26A173CA0}">
  <ds:schemaRefs/>
</ds:datastoreItem>
</file>

<file path=customXml/itemProps7.xml><?xml version="1.0" encoding="utf-8"?>
<ds:datastoreItem xmlns:ds="http://schemas.openxmlformats.org/officeDocument/2006/customXml" ds:itemID="{0DA15B66-50BD-4C34-A4A6-F7200DCB8044}">
  <ds:schemaRefs/>
</ds:datastoreItem>
</file>

<file path=customXml/itemProps8.xml><?xml version="1.0" encoding="utf-8"?>
<ds:datastoreItem xmlns:ds="http://schemas.openxmlformats.org/officeDocument/2006/customXml" ds:itemID="{97EE2AB5-5F6C-45F8-88C3-9FC861A8BBC8}">
  <ds:schemaRefs/>
</ds:datastoreItem>
</file>

<file path=customXml/itemProps9.xml><?xml version="1.0" encoding="utf-8"?>
<ds:datastoreItem xmlns:ds="http://schemas.openxmlformats.org/officeDocument/2006/customXml" ds:itemID="{44BF2F49-E257-447F-8217-77E758993462}">
  <ds:schemaRefs/>
</ds:datastoreItem>
</file>

<file path=customXml/itemProps10.xml><?xml version="1.0" encoding="utf-8"?>
<ds:datastoreItem xmlns:ds="http://schemas.openxmlformats.org/officeDocument/2006/customXml" ds:itemID="{42EFE6AE-9086-4C6F-9C8C-626EDF456519}">
  <ds:schemaRefs/>
</ds:datastoreItem>
</file>

<file path=customXml/itemProps11.xml><?xml version="1.0" encoding="utf-8"?>
<ds:datastoreItem xmlns:ds="http://schemas.openxmlformats.org/officeDocument/2006/customXml" ds:itemID="{AF00B4FA-D750-4F58-976F-B1151798FCDA}">
  <ds:schemaRefs/>
</ds:datastoreItem>
</file>

<file path=customXml/itemProps12.xml><?xml version="1.0" encoding="utf-8"?>
<ds:datastoreItem xmlns:ds="http://schemas.openxmlformats.org/officeDocument/2006/customXml" ds:itemID="{BB63E957-2D86-41A0-8397-0E6140EE51AC}">
  <ds:schemaRefs/>
</ds:datastoreItem>
</file>

<file path=customXml/itemProps13.xml><?xml version="1.0" encoding="utf-8"?>
<ds:datastoreItem xmlns:ds="http://schemas.openxmlformats.org/officeDocument/2006/customXml" ds:itemID="{F7F2D8D3-6B47-4721-B350-FF2E73B5D918}">
  <ds:schemaRefs/>
</ds:datastoreItem>
</file>

<file path=customXml/itemProps14.xml><?xml version="1.0" encoding="utf-8"?>
<ds:datastoreItem xmlns:ds="http://schemas.openxmlformats.org/officeDocument/2006/customXml" ds:itemID="{2CA1005C-E2AA-439F-870A-00F826EFD910}">
  <ds:schemaRefs/>
</ds:datastoreItem>
</file>

<file path=customXml/itemProps15.xml><?xml version="1.0" encoding="utf-8"?>
<ds:datastoreItem xmlns:ds="http://schemas.openxmlformats.org/officeDocument/2006/customXml" ds:itemID="{E058C73B-9365-4D9A-8A29-1987F1A3A56A}">
  <ds:schemaRefs/>
</ds:datastoreItem>
</file>

<file path=customXml/itemProps16.xml><?xml version="1.0" encoding="utf-8"?>
<ds:datastoreItem xmlns:ds="http://schemas.openxmlformats.org/officeDocument/2006/customXml" ds:itemID="{3CF7F571-4A9D-4573-88B7-3891E2B72BE1}">
  <ds:schemaRefs/>
</ds:datastoreItem>
</file>

<file path=customXml/itemProps17.xml><?xml version="1.0" encoding="utf-8"?>
<ds:datastoreItem xmlns:ds="http://schemas.openxmlformats.org/officeDocument/2006/customXml" ds:itemID="{0DC66C4B-A148-4DD1-B5EB-3A2D106727DF}">
  <ds:schemaRefs/>
</ds:datastoreItem>
</file>

<file path=customXml/itemProps18.xml><?xml version="1.0" encoding="utf-8"?>
<ds:datastoreItem xmlns:ds="http://schemas.openxmlformats.org/officeDocument/2006/customXml" ds:itemID="{80CE0626-995F-476B-8796-91621794F8FE}">
  <ds:schemaRefs/>
</ds:datastoreItem>
</file>

<file path=customXml/itemProps19.xml><?xml version="1.0" encoding="utf-8"?>
<ds:datastoreItem xmlns:ds="http://schemas.openxmlformats.org/officeDocument/2006/customXml" ds:itemID="{2E4FFDB4-FD66-4A97-A407-9EA7C4024AE7}">
  <ds:schemaRefs/>
</ds:datastoreItem>
</file>

<file path=customXml/itemProps20.xml><?xml version="1.0" encoding="utf-8"?>
<ds:datastoreItem xmlns:ds="http://schemas.openxmlformats.org/officeDocument/2006/customXml" ds:itemID="{ECDD45EF-8224-43D8-97F8-789B8EF9A376}">
  <ds:schemaRefs/>
</ds:datastoreItem>
</file>

<file path=customXml/itemProps21.xml><?xml version="1.0" encoding="utf-8"?>
<ds:datastoreItem xmlns:ds="http://schemas.openxmlformats.org/officeDocument/2006/customXml" ds:itemID="{47AF4F71-C261-4A58-90A0-2859C2D3B2B5}">
  <ds:schemaRefs/>
</ds:datastoreItem>
</file>

<file path=customXml/itemProps22.xml><?xml version="1.0" encoding="utf-8"?>
<ds:datastoreItem xmlns:ds="http://schemas.openxmlformats.org/officeDocument/2006/customXml" ds:itemID="{8145BEDB-BE79-4B7C-84C7-6107E158EEEC}">
  <ds:schemaRefs/>
</ds:datastoreItem>
</file>

<file path=customXml/itemProps23.xml><?xml version="1.0" encoding="utf-8"?>
<ds:datastoreItem xmlns:ds="http://schemas.openxmlformats.org/officeDocument/2006/customXml" ds:itemID="{8C3FFE2C-E90E-4852-A5A5-7873D01B38F4}">
  <ds:schemaRefs/>
</ds:datastoreItem>
</file>

<file path=customXml/itemProps24.xml><?xml version="1.0" encoding="utf-8"?>
<ds:datastoreItem xmlns:ds="http://schemas.openxmlformats.org/officeDocument/2006/customXml" ds:itemID="{0FC8A381-A41B-44C6-8105-90B3E5B2B4F5}">
  <ds:schemaRefs/>
</ds:datastoreItem>
</file>

<file path=customXml/itemProps25.xml><?xml version="1.0" encoding="utf-8"?>
<ds:datastoreItem xmlns:ds="http://schemas.openxmlformats.org/officeDocument/2006/customXml" ds:itemID="{3D6AAB0A-D745-4EF9-8920-462D32D02F66}">
  <ds:schemaRefs/>
</ds:datastoreItem>
</file>

<file path=customXml/itemProps26.xml><?xml version="1.0" encoding="utf-8"?>
<ds:datastoreItem xmlns:ds="http://schemas.openxmlformats.org/officeDocument/2006/customXml" ds:itemID="{FB430F26-BF72-44F7-9E97-4C1A78416478}">
  <ds:schemaRefs/>
</ds:datastoreItem>
</file>

<file path=customXml/itemProps27.xml><?xml version="1.0" encoding="utf-8"?>
<ds:datastoreItem xmlns:ds="http://schemas.openxmlformats.org/officeDocument/2006/customXml" ds:itemID="{B3542EF0-6536-40CE-B935-E0CF55315232}">
  <ds:schemaRefs/>
</ds:datastoreItem>
</file>

<file path=customXml/itemProps28.xml><?xml version="1.0" encoding="utf-8"?>
<ds:datastoreItem xmlns:ds="http://schemas.openxmlformats.org/officeDocument/2006/customXml" ds:itemID="{24674DA1-37AC-4C3F-BEEB-C8467C11CDC6}">
  <ds:schemaRefs/>
</ds:datastoreItem>
</file>

<file path=customXml/itemProps29.xml><?xml version="1.0" encoding="utf-8"?>
<ds:datastoreItem xmlns:ds="http://schemas.openxmlformats.org/officeDocument/2006/customXml" ds:itemID="{0AF7685A-2129-416C-AC48-9001AC69EFCA}">
  <ds:schemaRefs/>
</ds:datastoreItem>
</file>

<file path=customXml/itemProps30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31.xml><?xml version="1.0" encoding="utf-8"?>
<ds:datastoreItem xmlns:ds="http://schemas.openxmlformats.org/officeDocument/2006/customXml" ds:itemID="{C70F9AA7-8E3C-429D-B21C-1F71FD4B3DCB}">
  <ds:schemaRefs/>
</ds:datastoreItem>
</file>

<file path=customXml/itemProps32.xml><?xml version="1.0" encoding="utf-8"?>
<ds:datastoreItem xmlns:ds="http://schemas.openxmlformats.org/officeDocument/2006/customXml" ds:itemID="{D4A8C9F8-65C8-4F59-BE63-BDEF91D7F620}">
  <ds:schemaRefs/>
</ds:datastoreItem>
</file>

<file path=customXml/itemProps33.xml><?xml version="1.0" encoding="utf-8"?>
<ds:datastoreItem xmlns:ds="http://schemas.openxmlformats.org/officeDocument/2006/customXml" ds:itemID="{399578CE-DEC7-43C4-AD8D-8631A5846A02}">
  <ds:schemaRefs/>
</ds:datastoreItem>
</file>

<file path=customXml/itemProps34.xml><?xml version="1.0" encoding="utf-8"?>
<ds:datastoreItem xmlns:ds="http://schemas.openxmlformats.org/officeDocument/2006/customXml" ds:itemID="{E42E9CE4-D197-4EB4-8467-534962689E55}">
  <ds:schemaRefs/>
</ds:datastoreItem>
</file>

<file path=customXml/itemProps35.xml><?xml version="1.0" encoding="utf-8"?>
<ds:datastoreItem xmlns:ds="http://schemas.openxmlformats.org/officeDocument/2006/customXml" ds:itemID="{FE306E6F-BDAA-4C78-A106-4D765B75F10A}">
  <ds:schemaRefs/>
</ds:datastoreItem>
</file>

<file path=customXml/itemProps36.xml><?xml version="1.0" encoding="utf-8"?>
<ds:datastoreItem xmlns:ds="http://schemas.openxmlformats.org/officeDocument/2006/customXml" ds:itemID="{0D0F800C-55F0-4B8D-B65D-1956604BBC4A}">
  <ds:schemaRefs/>
</ds:datastoreItem>
</file>

<file path=customXml/itemProps37.xml><?xml version="1.0" encoding="utf-8"?>
<ds:datastoreItem xmlns:ds="http://schemas.openxmlformats.org/officeDocument/2006/customXml" ds:itemID="{0F8A396E-6B73-4475-AC61-4AE18329EEBB}">
  <ds:schemaRefs/>
</ds:datastoreItem>
</file>

<file path=customXml/itemProps38.xml><?xml version="1.0" encoding="utf-8"?>
<ds:datastoreItem xmlns:ds="http://schemas.openxmlformats.org/officeDocument/2006/customXml" ds:itemID="{37DEE629-B61E-4141-B534-57A0D3F7F2C6}">
  <ds:schemaRefs/>
</ds:datastoreItem>
</file>

<file path=customXml/itemProps39.xml><?xml version="1.0" encoding="utf-8"?>
<ds:datastoreItem xmlns:ds="http://schemas.openxmlformats.org/officeDocument/2006/customXml" ds:itemID="{38769107-2822-48BA-A163-23A336FF9020}">
  <ds:schemaRefs/>
</ds:datastoreItem>
</file>

<file path=customXml/itemProps40.xml><?xml version="1.0" encoding="utf-8"?>
<ds:datastoreItem xmlns:ds="http://schemas.openxmlformats.org/officeDocument/2006/customXml" ds:itemID="{D5875026-8E73-444A-9706-8E0661E28F32}">
  <ds:schemaRefs/>
</ds:datastoreItem>
</file>

<file path=customXml/itemProps41.xml><?xml version="1.0" encoding="utf-8"?>
<ds:datastoreItem xmlns:ds="http://schemas.openxmlformats.org/officeDocument/2006/customXml" ds:itemID="{F1516354-154F-45FC-AB74-D2997451C5F2}">
  <ds:schemaRefs/>
</ds:datastoreItem>
</file>

<file path=customXml/itemProps42.xml><?xml version="1.0" encoding="utf-8"?>
<ds:datastoreItem xmlns:ds="http://schemas.openxmlformats.org/officeDocument/2006/customXml" ds:itemID="{D7859309-649C-46A5-96A5-04CD5F423E3E}">
  <ds:schemaRefs/>
</ds:datastoreItem>
</file>

<file path=customXml/itemProps43.xml><?xml version="1.0" encoding="utf-8"?>
<ds:datastoreItem xmlns:ds="http://schemas.openxmlformats.org/officeDocument/2006/customXml" ds:itemID="{86599E87-849E-4849-A3C2-2BC620D6D4F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2026-06-04T07:50:28Z</dcterms:modified>
  <cp:category/>
  <cp:contentStatus/>
</cp:coreProperties>
</file>