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стусь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 a="1"/>
  <c r="C17" i="1" s="1"/>
  <c r="C26" i="1" l="1"/>
  <c r="H27" i="1"/>
  <c r="D27" i="1"/>
  <c r="K26" i="1"/>
  <c r="L27" i="1"/>
  <c r="G26" i="1"/>
  <c r="J27" i="1"/>
  <c r="F27" i="1"/>
  <c r="B27" i="1"/>
  <c r="I26" i="1"/>
  <c r="E26" i="1"/>
  <c r="L25" i="1"/>
  <c r="H25" i="1"/>
  <c r="D25" i="1"/>
  <c r="K24" i="1"/>
  <c r="G24" i="1"/>
  <c r="C24" i="1"/>
  <c r="J23" i="1"/>
  <c r="F23" i="1"/>
  <c r="B23" i="1"/>
  <c r="I22" i="1"/>
  <c r="E22" i="1"/>
  <c r="L21" i="1"/>
  <c r="H21" i="1"/>
  <c r="D21" i="1"/>
  <c r="K20" i="1"/>
  <c r="G20" i="1"/>
  <c r="C20" i="1"/>
  <c r="J19" i="1"/>
  <c r="F19" i="1"/>
  <c r="B19" i="1"/>
  <c r="I18" i="1"/>
  <c r="E18" i="1"/>
  <c r="L17" i="1"/>
  <c r="H17" i="1"/>
  <c r="D17" i="1"/>
  <c r="J25" i="1"/>
  <c r="F25" i="1"/>
  <c r="B25" i="1"/>
  <c r="I24" i="1"/>
  <c r="E24" i="1"/>
  <c r="L23" i="1"/>
  <c r="H23" i="1"/>
  <c r="D23" i="1"/>
  <c r="K22" i="1"/>
  <c r="G22" i="1"/>
  <c r="C22" i="1"/>
  <c r="J21" i="1"/>
  <c r="F21" i="1"/>
  <c r="B21" i="1"/>
  <c r="I20" i="1"/>
  <c r="E20" i="1"/>
  <c r="L19" i="1"/>
  <c r="H19" i="1"/>
  <c r="D19" i="1"/>
  <c r="K18" i="1"/>
  <c r="G18" i="1"/>
  <c r="C18" i="1"/>
  <c r="J17" i="1"/>
  <c r="F17" i="1"/>
  <c r="B17" i="1"/>
  <c r="K27" i="1"/>
  <c r="G27" i="1"/>
  <c r="C27" i="1"/>
  <c r="J26" i="1"/>
  <c r="F26" i="1"/>
  <c r="B26" i="1"/>
  <c r="I25" i="1"/>
  <c r="E25" i="1"/>
  <c r="L24" i="1"/>
  <c r="H24" i="1"/>
  <c r="D24" i="1"/>
  <c r="K23" i="1"/>
  <c r="G23" i="1"/>
  <c r="C23" i="1"/>
  <c r="J22" i="1"/>
  <c r="F22" i="1"/>
  <c r="B22" i="1"/>
  <c r="I21" i="1"/>
  <c r="E21" i="1"/>
  <c r="L20" i="1"/>
  <c r="H20" i="1"/>
  <c r="D20" i="1"/>
  <c r="K19" i="1"/>
  <c r="G19" i="1"/>
  <c r="C19" i="1"/>
  <c r="J18" i="1"/>
  <c r="F18" i="1"/>
  <c r="B18" i="1"/>
  <c r="I17" i="1"/>
  <c r="E17" i="1"/>
  <c r="I27" i="1"/>
  <c r="E27" i="1"/>
  <c r="L26" i="1"/>
  <c r="H26" i="1"/>
  <c r="D26" i="1"/>
  <c r="K25" i="1"/>
  <c r="G25" i="1"/>
  <c r="C25" i="1"/>
  <c r="J24" i="1"/>
  <c r="F24" i="1"/>
  <c r="B24" i="1"/>
  <c r="I23" i="1"/>
  <c r="E23" i="1"/>
  <c r="L22" i="1"/>
  <c r="H22" i="1"/>
  <c r="D22" i="1"/>
  <c r="K21" i="1"/>
  <c r="G21" i="1"/>
  <c r="C21" i="1"/>
  <c r="J20" i="1"/>
  <c r="F20" i="1"/>
  <c r="B20" i="1"/>
  <c r="I19" i="1"/>
  <c r="E19" i="1"/>
  <c r="L18" i="1"/>
  <c r="H18" i="1"/>
  <c r="D18" i="1"/>
  <c r="K17" i="1"/>
  <c r="G17" i="1"/>
  <c r="M17" i="1" l="1" a="1"/>
  <c r="M20" i="1" s="1"/>
  <c r="M23" i="1" l="1"/>
  <c r="M25" i="1"/>
  <c r="M18" i="1"/>
  <c r="M27" i="1"/>
  <c r="M26" i="1"/>
  <c r="M24" i="1"/>
  <c r="M22" i="1"/>
  <c r="M21" i="1"/>
  <c r="M19" i="1"/>
  <c r="M17" i="1"/>
  <c r="N27" i="1" l="1"/>
  <c r="E31" i="1"/>
  <c r="H30" i="1" s="1"/>
  <c r="B31" i="1"/>
  <c r="B32" i="1" s="1"/>
  <c r="B33" i="1" s="1"/>
  <c r="E30" i="1" s="1"/>
  <c r="B30" i="1"/>
  <c r="E32" i="1"/>
  <c r="H31" i="1" l="1"/>
</calcChain>
</file>

<file path=xl/sharedStrings.xml><?xml version="1.0" encoding="utf-8"?>
<sst xmlns="http://schemas.openxmlformats.org/spreadsheetml/2006/main" count="9" uniqueCount="9">
  <si>
    <t>K1</t>
  </si>
  <si>
    <t>K2</t>
  </si>
  <si>
    <t>А</t>
  </si>
  <si>
    <t>Q</t>
  </si>
  <si>
    <t>Potk</t>
  </si>
  <si>
    <t>Loch</t>
  </si>
  <si>
    <t>Lc</t>
  </si>
  <si>
    <t>Wc</t>
  </si>
  <si>
    <t>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</si>
</sst>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32" sqref="B32"/>
    </sheetView>
  </sheetViews>
  <sheetFormatPr defaultRowHeight="15" x14ac:dyDescent="0.25"/>
  <cols>
    <col min="8" max="8" width="10.28515625" bestFit="1" customWidth="1"/>
  </cols>
  <sheetData>
    <row r="1" spans="1:14" x14ac:dyDescent="0.25">
      <c r="B1">
        <v>2000</v>
      </c>
      <c r="C1">
        <v>1000</v>
      </c>
      <c r="D1">
        <v>2010</v>
      </c>
      <c r="E1">
        <v>1001</v>
      </c>
      <c r="F1">
        <v>2001</v>
      </c>
      <c r="G1">
        <v>2110</v>
      </c>
      <c r="H1">
        <v>1010</v>
      </c>
      <c r="I1">
        <v>2011</v>
      </c>
      <c r="J1">
        <v>1011</v>
      </c>
      <c r="K1">
        <v>2111</v>
      </c>
      <c r="L1">
        <v>1111</v>
      </c>
      <c r="M1">
        <v>1110</v>
      </c>
    </row>
    <row r="2" spans="1:14" x14ac:dyDescent="0.25">
      <c r="A2">
        <v>2000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1000</v>
      </c>
      <c r="B3">
        <v>1</v>
      </c>
      <c r="C3">
        <v>-1</v>
      </c>
      <c r="D3">
        <v>0</v>
      </c>
      <c r="E3">
        <v>0</v>
      </c>
      <c r="F3">
        <v>0.55000000000000004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2010</v>
      </c>
      <c r="B4">
        <v>0</v>
      </c>
      <c r="C4">
        <v>1</v>
      </c>
      <c r="D4">
        <v>-1</v>
      </c>
      <c r="E4">
        <v>0.55000000000000004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1001</v>
      </c>
      <c r="B5">
        <v>0</v>
      </c>
      <c r="C5">
        <v>0</v>
      </c>
      <c r="D5">
        <v>0.6</v>
      </c>
      <c r="E5">
        <v>-1</v>
      </c>
      <c r="F5">
        <v>0.45</v>
      </c>
      <c r="G5">
        <v>0</v>
      </c>
      <c r="H5">
        <v>0</v>
      </c>
      <c r="I5">
        <v>0.6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2001</v>
      </c>
      <c r="B6">
        <v>0</v>
      </c>
      <c r="C6">
        <v>0</v>
      </c>
      <c r="D6">
        <v>0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2110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0.4</v>
      </c>
      <c r="I7">
        <v>0</v>
      </c>
      <c r="J7">
        <v>0.22</v>
      </c>
      <c r="K7">
        <v>0</v>
      </c>
      <c r="L7">
        <v>0.22</v>
      </c>
      <c r="M7">
        <v>0.4</v>
      </c>
      <c r="N7">
        <v>0</v>
      </c>
    </row>
    <row r="8" spans="1:14" x14ac:dyDescent="0.25">
      <c r="A8">
        <v>1010</v>
      </c>
      <c r="B8">
        <v>0</v>
      </c>
      <c r="C8">
        <v>0</v>
      </c>
      <c r="D8">
        <v>0.4</v>
      </c>
      <c r="E8">
        <v>0</v>
      </c>
      <c r="F8">
        <v>0</v>
      </c>
      <c r="G8">
        <v>0</v>
      </c>
      <c r="H8">
        <v>-1</v>
      </c>
      <c r="I8">
        <v>0.22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2011</v>
      </c>
      <c r="B9">
        <v>0</v>
      </c>
      <c r="C9">
        <v>0</v>
      </c>
      <c r="D9">
        <v>0</v>
      </c>
      <c r="E9">
        <v>0.45</v>
      </c>
      <c r="F9">
        <v>0</v>
      </c>
      <c r="G9">
        <v>0</v>
      </c>
      <c r="H9">
        <v>0.6</v>
      </c>
      <c r="I9">
        <v>-1</v>
      </c>
      <c r="J9">
        <v>0.6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1011</v>
      </c>
      <c r="B10">
        <v>0</v>
      </c>
      <c r="C10">
        <v>0</v>
      </c>
      <c r="D10">
        <v>0</v>
      </c>
      <c r="E10">
        <v>0</v>
      </c>
      <c r="F10">
        <v>0</v>
      </c>
      <c r="G10">
        <v>0.6</v>
      </c>
      <c r="H10">
        <v>0</v>
      </c>
      <c r="I10">
        <v>0.18</v>
      </c>
      <c r="J10">
        <v>-1</v>
      </c>
      <c r="K10">
        <v>0.6</v>
      </c>
      <c r="L10">
        <v>0</v>
      </c>
      <c r="M10">
        <v>0</v>
      </c>
      <c r="N10">
        <v>0</v>
      </c>
    </row>
    <row r="11" spans="1:14" x14ac:dyDescent="0.25">
      <c r="A11">
        <v>2111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</v>
      </c>
      <c r="K11">
        <v>-1</v>
      </c>
      <c r="L11">
        <v>0.78</v>
      </c>
      <c r="M11">
        <v>0.6</v>
      </c>
      <c r="N11">
        <v>0</v>
      </c>
    </row>
    <row r="12" spans="1:14" x14ac:dyDescent="0.25">
      <c r="A12">
        <v>1111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0.18</v>
      </c>
      <c r="L12">
        <v>-1</v>
      </c>
      <c r="M12">
        <v>0</v>
      </c>
      <c r="N12">
        <v>0</v>
      </c>
    </row>
    <row r="13" spans="1:14" x14ac:dyDescent="0.25">
      <c r="A13">
        <v>1110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</v>
      </c>
      <c r="K13">
        <v>0.22</v>
      </c>
      <c r="L13">
        <v>0</v>
      </c>
      <c r="M13">
        <v>-1</v>
      </c>
      <c r="N13">
        <v>0</v>
      </c>
    </row>
    <row r="14" spans="1:14" x14ac:dyDescent="0.25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6" spans="1:14" x14ac:dyDescent="0.25">
      <c r="A16">
        <v>2000</v>
      </c>
    </row>
    <row r="17" spans="1:14" x14ac:dyDescent="0.25">
      <c r="A17">
        <v>1000</v>
      </c>
      <c r="B17">
        <f t="array" ref="B17:L27">MINVERSE(C4:M14)</f>
        <v>1</v>
      </c>
      <c r="C17">
        <v>1</v>
      </c>
      <c r="D17">
        <v>0.45000000000000018</v>
      </c>
      <c r="E17">
        <v>0.99999999999999978</v>
      </c>
      <c r="F17">
        <v>0.99999999999999978</v>
      </c>
      <c r="G17">
        <v>1.0000000000000002</v>
      </c>
      <c r="H17">
        <v>1</v>
      </c>
      <c r="I17">
        <v>1</v>
      </c>
      <c r="J17">
        <v>1.0000000000000004</v>
      </c>
      <c r="K17">
        <v>0.99999999999999978</v>
      </c>
      <c r="L17">
        <v>2.7755575615628914E-17</v>
      </c>
      <c r="M17">
        <f t="array" ref="M17:M27">MMULT(B17:L27,N4:N14)</f>
        <v>2.7755575615628914E-17</v>
      </c>
    </row>
    <row r="18" spans="1:14" x14ac:dyDescent="0.25">
      <c r="A18">
        <v>2010</v>
      </c>
      <c r="B18">
        <v>-0.11423076923076925</v>
      </c>
      <c r="C18">
        <v>0.45000000000000007</v>
      </c>
      <c r="D18">
        <v>0.31673076923076937</v>
      </c>
      <c r="E18">
        <v>1.5203846153846152</v>
      </c>
      <c r="F18">
        <v>1.2538461538461536</v>
      </c>
      <c r="G18">
        <v>0.88576923076923086</v>
      </c>
      <c r="H18">
        <v>1.2538461538461538</v>
      </c>
      <c r="I18">
        <v>1.5203846153846154</v>
      </c>
      <c r="J18">
        <v>1.634615384615385</v>
      </c>
      <c r="K18">
        <v>1.6346153846153844</v>
      </c>
      <c r="L18">
        <v>0.11423076923076925</v>
      </c>
      <c r="M18">
        <v>0.11423076923076925</v>
      </c>
    </row>
    <row r="19" spans="1:14" x14ac:dyDescent="0.25">
      <c r="A19">
        <v>1001</v>
      </c>
      <c r="B19">
        <v>-0.20769230769230765</v>
      </c>
      <c r="C19">
        <v>-1</v>
      </c>
      <c r="D19">
        <v>-0.24230769230769236</v>
      </c>
      <c r="E19">
        <v>0.94615384615384612</v>
      </c>
      <c r="F19">
        <v>0.46153846153846156</v>
      </c>
      <c r="G19">
        <v>-0.20769230769230779</v>
      </c>
      <c r="H19">
        <v>0.46153846153846162</v>
      </c>
      <c r="I19">
        <v>0.94615384615384612</v>
      </c>
      <c r="J19">
        <v>1.153846153846154</v>
      </c>
      <c r="K19">
        <v>1.1538461538461537</v>
      </c>
      <c r="L19">
        <v>0.20769230769230765</v>
      </c>
      <c r="M19">
        <v>0.20769230769230765</v>
      </c>
    </row>
    <row r="20" spans="1:14" x14ac:dyDescent="0.25">
      <c r="A20">
        <v>2001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>
        <v>2110</v>
      </c>
      <c r="B21">
        <v>-9.074903806404426E-2</v>
      </c>
      <c r="C21">
        <v>1.5068210004133935E-2</v>
      </c>
      <c r="D21">
        <v>9.7529732565904567E-2</v>
      </c>
      <c r="E21">
        <v>-1.3318451680605463</v>
      </c>
      <c r="F21">
        <v>-0.47634750532642217</v>
      </c>
      <c r="G21">
        <v>-5.7264126943746614E-2</v>
      </c>
      <c r="H21">
        <v>-0.29032022132476865</v>
      </c>
      <c r="I21">
        <v>-0.29836025694024859</v>
      </c>
      <c r="J21">
        <v>-0.43497789932266995</v>
      </c>
      <c r="K21">
        <v>-0.62100518332432342</v>
      </c>
      <c r="L21">
        <v>9.074903806404426E-2</v>
      </c>
      <c r="M21">
        <v>9.074903806404426E-2</v>
      </c>
    </row>
    <row r="22" spans="1:14" x14ac:dyDescent="0.25">
      <c r="A22">
        <v>1010</v>
      </c>
      <c r="B22">
        <v>-9.671538461538462E-2</v>
      </c>
      <c r="C22">
        <v>8.1000000000000016E-2</v>
      </c>
      <c r="D22">
        <v>0.13316538461538466</v>
      </c>
      <c r="E22">
        <v>0.62059230769230767</v>
      </c>
      <c r="F22">
        <v>-0.60507692307692307</v>
      </c>
      <c r="G22">
        <v>8.3284615384615401E-2</v>
      </c>
      <c r="H22">
        <v>0.39492307692307688</v>
      </c>
      <c r="I22">
        <v>0.62059230769230778</v>
      </c>
      <c r="J22">
        <v>0.71730769230769253</v>
      </c>
      <c r="K22">
        <v>0.7173076923076922</v>
      </c>
      <c r="L22">
        <v>9.671538461538462E-2</v>
      </c>
      <c r="M22">
        <v>9.671538461538462E-2</v>
      </c>
    </row>
    <row r="23" spans="1:14" x14ac:dyDescent="0.25">
      <c r="A23">
        <v>2011</v>
      </c>
      <c r="B23">
        <v>-0.23192307692307695</v>
      </c>
      <c r="C23">
        <v>-0.45000000000000012</v>
      </c>
      <c r="D23">
        <v>2.9423076923076885E-2</v>
      </c>
      <c r="E23">
        <v>5.6538461538461579E-2</v>
      </c>
      <c r="F23">
        <v>-0.48461538461538439</v>
      </c>
      <c r="G23">
        <v>-1.2319230769230771</v>
      </c>
      <c r="H23">
        <v>-0.48461538461538439</v>
      </c>
      <c r="I23">
        <v>5.6538461538461642E-2</v>
      </c>
      <c r="J23">
        <v>0.28846153846153855</v>
      </c>
      <c r="K23">
        <v>0.28846153846153855</v>
      </c>
      <c r="L23">
        <v>0.23192307692307695</v>
      </c>
      <c r="M23">
        <v>0.23192307692307695</v>
      </c>
    </row>
    <row r="24" spans="1:14" x14ac:dyDescent="0.25">
      <c r="A24">
        <v>1011</v>
      </c>
      <c r="B24">
        <v>-0.13405384615384613</v>
      </c>
      <c r="C24">
        <v>-8.100000000000003E-2</v>
      </c>
      <c r="D24">
        <v>9.7603846153846152E-2</v>
      </c>
      <c r="E24">
        <v>-1.2359769230769231</v>
      </c>
      <c r="F24">
        <v>-0.54876923076923068</v>
      </c>
      <c r="G24">
        <v>-0.31405384615384618</v>
      </c>
      <c r="H24">
        <v>-1.5487692307692307</v>
      </c>
      <c r="I24">
        <v>-1.2359769230769231</v>
      </c>
      <c r="J24">
        <v>-1.1019230769230772</v>
      </c>
      <c r="K24">
        <v>-1.1019230769230768</v>
      </c>
      <c r="L24">
        <v>0.13405384615384613</v>
      </c>
      <c r="M24">
        <v>0.13405384615384613</v>
      </c>
    </row>
    <row r="25" spans="1:14" x14ac:dyDescent="0.25">
      <c r="A25">
        <v>2111</v>
      </c>
      <c r="B25">
        <v>-6.3097115782109567E-2</v>
      </c>
      <c r="C25">
        <v>-1.5068210004133949E-2</v>
      </c>
      <c r="D25">
        <v>5.6316421280249294E-2</v>
      </c>
      <c r="E25">
        <v>-0.74507790886253056</v>
      </c>
      <c r="F25">
        <v>-0.29288326390434688</v>
      </c>
      <c r="G25">
        <v>-9.6582026902407234E-2</v>
      </c>
      <c r="H25">
        <v>-0.47891054790600063</v>
      </c>
      <c r="I25">
        <v>-1.7785628199828283</v>
      </c>
      <c r="J25">
        <v>-1.4880990237542535</v>
      </c>
      <c r="K25">
        <v>-1.3020717397525994</v>
      </c>
      <c r="L25">
        <v>6.3097115782109567E-2</v>
      </c>
      <c r="M25">
        <v>6.3097115782109567E-2</v>
      </c>
    </row>
    <row r="26" spans="1:14" x14ac:dyDescent="0.25">
      <c r="A26">
        <v>1111</v>
      </c>
      <c r="B26">
        <v>-1.1357480840779722E-2</v>
      </c>
      <c r="C26">
        <v>-2.7122778007441107E-3</v>
      </c>
      <c r="D26">
        <v>1.0136955830444874E-2</v>
      </c>
      <c r="E26">
        <v>-0.13411402359525548</v>
      </c>
      <c r="F26">
        <v>-5.2718987502782443E-2</v>
      </c>
      <c r="G26">
        <v>-1.7384764842433297E-2</v>
      </c>
      <c r="H26">
        <v>-8.6203898623080116E-2</v>
      </c>
      <c r="I26">
        <v>-0.32014130759690906</v>
      </c>
      <c r="J26">
        <v>-1.2678578242757657</v>
      </c>
      <c r="K26">
        <v>-0.23437291315546793</v>
      </c>
      <c r="L26">
        <v>1.1357480840779722E-2</v>
      </c>
      <c r="M26">
        <v>1.1357480840779722E-2</v>
      </c>
    </row>
    <row r="27" spans="1:14" x14ac:dyDescent="0.25">
      <c r="A27">
        <v>1110</v>
      </c>
      <c r="B27">
        <v>-5.0180980697681801E-2</v>
      </c>
      <c r="C27">
        <v>2.7122778007441033E-3</v>
      </c>
      <c r="D27">
        <v>5.1401505708016659E-2</v>
      </c>
      <c r="E27">
        <v>-0.69665520717397511</v>
      </c>
      <c r="F27">
        <v>-0.25497332018952518</v>
      </c>
      <c r="G27">
        <v>-4.4153696696028234E-2</v>
      </c>
      <c r="H27">
        <v>-0.22148840906922759</v>
      </c>
      <c r="I27">
        <v>-0.51062792317232164</v>
      </c>
      <c r="J27">
        <v>-0.50137294495500373</v>
      </c>
      <c r="K27">
        <v>-1.5348578560753012</v>
      </c>
      <c r="L27">
        <v>5.0180980697681801E-2</v>
      </c>
      <c r="M27">
        <v>5.0180980697681801E-2</v>
      </c>
      <c r="N27">
        <f>SUM(M17:M27)</f>
        <v>0.99999999999999989</v>
      </c>
    </row>
    <row r="30" spans="1:14" x14ac:dyDescent="0.25">
      <c r="A30" t="s">
        <v>0</v>
      </c>
      <c r="B30">
        <f>SUM(M21:M26,M18)</f>
        <v>0.74212671161001043</v>
      </c>
      <c r="D30" t="s">
        <v>4</v>
      </c>
      <c r="E30">
        <f>1-B33</f>
        <v>0.28706378986866787</v>
      </c>
      <c r="G30" t="s">
        <v>8</v>
      </c>
      <c r="H30">
        <f>E31/0.5</f>
        <v>0.43076923076923068</v>
      </c>
    </row>
    <row r="31" spans="1:14" x14ac:dyDescent="0.25">
      <c r="A31" t="s">
        <v>1</v>
      </c>
      <c r="B31">
        <f>SUM(M23:M26,M19:M20)</f>
        <v>0.64812382739212004</v>
      </c>
      <c r="D31" t="s">
        <v>5</v>
      </c>
      <c r="E31">
        <f>SUM(M25:M27,M21)</f>
        <v>0.21538461538461534</v>
      </c>
      <c r="G31" t="s">
        <v>7</v>
      </c>
      <c r="H31">
        <f>E32*(B30*E31)/0.5 + B31/B32</f>
        <v>2.3475219833219421</v>
      </c>
    </row>
    <row r="32" spans="1:14" x14ac:dyDescent="0.25">
      <c r="A32" t="s">
        <v>2</v>
      </c>
      <c r="B32">
        <f>B31*0.55</f>
        <v>0.35646810506566606</v>
      </c>
      <c r="D32" t="s">
        <v>6</v>
      </c>
      <c r="E32">
        <f>SUM(M18,M19,M20,M21*2,M22,M23*2,M24*2,M25*3,M26*3,M27*2)</f>
        <v>1.6558161350844278</v>
      </c>
    </row>
    <row r="33" spans="1:2" x14ac:dyDescent="0.25">
      <c r="A33" t="s">
        <v>3</v>
      </c>
      <c r="B33">
        <f>B32/0.5</f>
        <v>0.71293621013133213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Всё оказалось хуже</dc:creator>
  <cp:lastModifiedBy>Всё оказалось хуже</cp:lastModifiedBy>
  <dcterms:created xsi:type="dcterms:W3CDTF">2023-10-17T16:21:16Z</dcterms:created>
  <dcterms:modified xsi:type="dcterms:W3CDTF">2023-10-25T00:00:51Z</dcterms:modified>
</cp:coreProperties>
</file>