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8D04815A-385F-204C-BC63-433B0ED0EB62}" xr6:coauthVersionLast="47" xr6:coauthVersionMax="47" xr10:uidLastSave="{00000000-0000-0000-0000-000000000000}"/>
  <bookViews>
    <workbookView xWindow="0" yWindow="0" windowWidth="28800" windowHeight="18000" activeTab="2" xr2:uid="{00000000-000D-0000-FFFF-FFFF00000000}"/>
  </bookViews>
  <sheets>
    <sheet name="y1900" sheetId="1" r:id="rId1"/>
    <sheet name="y1910" sheetId="13" r:id="rId2"/>
    <sheet name="y1917" sheetId="25" r:id="rId3"/>
    <sheet name="y1918" sheetId="26" r:id="rId4"/>
    <sheet name="y1920" sheetId="12" r:id="rId5"/>
    <sheet name="y1930i" sheetId="14" r:id="rId6"/>
    <sheet name="y1940inp" sheetId="15" r:id="rId7"/>
    <sheet name="y1950" sheetId="9" r:id="rId8"/>
    <sheet name="y1960" sheetId="16" r:id="rId9"/>
    <sheet name="y1970" sheetId="17" r:id="rId10"/>
    <sheet name="y1980i" sheetId="18" r:id="rId11"/>
    <sheet name="y1990" sheetId="19" r:id="rId12"/>
    <sheet name="y2000" sheetId="10" r:id="rId13"/>
    <sheet name="y2010" sheetId="24" r:id="rId14"/>
    <sheet name="y2018" sheetId="27" r:id="rId15"/>
    <sheet name="metaData" sheetId="7" r:id="rId16"/>
    <sheet name="Cause Count" sheetId="22" r:id="rId17"/>
    <sheet name="Deaths and Popu." sheetId="23" r:id="rId18"/>
  </sheets>
  <definedNames>
    <definedName name="Notes" localSheetId="13">'y2010'!$A$102</definedName>
  </definedNames>
  <calcPr calcId="191029"/>
  <pivotCaches>
    <pivotCache cacheId="0" r:id="rId19"/>
    <pivotCache cacheId="1" r:id="rId20"/>
    <pivotCache cacheId="2" r:id="rId21"/>
    <pivotCache cacheId="3" r:id="rId22"/>
    <pivotCache cacheId="4" r:id="rId23"/>
    <pivotCache cacheId="5" r:id="rId24"/>
    <pivotCache cacheId="6" r:id="rId2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 i="19" l="1"/>
  <c r="G1" i="17"/>
  <c r="G1" i="16"/>
  <c r="G1" i="9"/>
  <c r="G1" i="12"/>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61" i="13"/>
  <c r="I162" i="13"/>
  <c r="I163" i="13"/>
  <c r="I164" i="13"/>
  <c r="I165" i="13"/>
  <c r="I166" i="13"/>
  <c r="I167" i="13"/>
  <c r="I168" i="13"/>
  <c r="I169"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199" i="13"/>
  <c r="I200" i="13"/>
  <c r="I201" i="13"/>
  <c r="I202" i="13"/>
  <c r="I203" i="13"/>
  <c r="I204" i="13"/>
  <c r="I205" i="13"/>
  <c r="I2" i="13"/>
  <c r="I1" i="13"/>
  <c r="G1" i="26" l="1"/>
  <c r="H201" i="13"/>
  <c r="H200" i="13"/>
  <c r="H199" i="13"/>
  <c r="H205"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202" i="13"/>
  <c r="H203" i="13"/>
  <c r="H204" i="13"/>
  <c r="H3" i="13"/>
  <c r="H4" i="13"/>
  <c r="H5" i="13"/>
  <c r="H6" i="13"/>
  <c r="H2" i="13" l="1"/>
  <c r="F20" i="1" l="1"/>
  <c r="F15" i="1"/>
  <c r="F14" i="1"/>
  <c r="F51" i="1" l="1"/>
  <c r="F50" i="1"/>
  <c r="F49" i="1"/>
  <c r="F48" i="1"/>
  <c r="F47" i="1"/>
  <c r="F46" i="1"/>
  <c r="F37" i="1"/>
  <c r="F38" i="1" s="1"/>
  <c r="F35" i="1"/>
  <c r="F34" i="1"/>
  <c r="F33" i="1"/>
  <c r="F32" i="1"/>
  <c r="F31" i="1"/>
  <c r="F30" i="1"/>
  <c r="F29" i="1"/>
  <c r="F22" i="1"/>
  <c r="F27" i="1"/>
  <c r="F26" i="1"/>
  <c r="F25" i="1"/>
  <c r="F23" i="1"/>
  <c r="F24" i="1"/>
  <c r="F19" i="1"/>
  <c r="F18" i="1"/>
  <c r="F17" i="1"/>
  <c r="F16" i="1"/>
  <c r="F13" i="1"/>
  <c r="F12" i="1"/>
  <c r="F11" i="1"/>
  <c r="F10" i="1"/>
  <c r="F9" i="1"/>
  <c r="F8" i="1"/>
  <c r="F7" i="1"/>
  <c r="F6" i="1"/>
  <c r="F5" i="1"/>
  <c r="F4" i="1"/>
  <c r="F3" i="1"/>
  <c r="F21" i="1" l="1"/>
  <c r="F52" i="1"/>
</calcChain>
</file>

<file path=xl/sharedStrings.xml><?xml version="1.0" encoding="utf-8"?>
<sst xmlns="http://schemas.openxmlformats.org/spreadsheetml/2006/main" count="9561" uniqueCount="1288">
  <si>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</si>
  <si>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</si>
  <si>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</si>
  <si>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</si>
  <si>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</si>
  <si>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</si>
  <si>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</si>
  <si>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</si>
  <si>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</si>
  <si>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</si>
  <si>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</si>
  <si>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</si>
  <si>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</si>
  <si>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</si>
  <si>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</si>
  <si>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</si>
  <si>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</si>
  <si>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</si>
  <si>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</si>
  <si>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</si>
  <si>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</si>
  <si>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</si>
  <si>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</si>
  <si>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</si>
  <si>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</si>
  <si>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</si>
  <si>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</si>
  <si>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</si>
  <si>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</si>
  <si>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</si>
  <si>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</si>
  <si>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</si>
  <si>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</si>
  <si>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</si>
  <si>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</si>
  <si>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</si>
  <si>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</si>
  <si>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</si>
  <si>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</si>
  <si>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</si>
  <si>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</si>
  <si>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</si>
  <si>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</si>
  <si>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</si>
  <si>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</si>
  <si>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</si>
  <si>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</si>
  <si>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</si>
  <si>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</si>
  <si>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</si>
  <si>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</si>
  <si>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</si>
  <si>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</si>
  <si>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</si>
  <si>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</si>
  <si>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</si>
  <si>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</si>
  <si>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</si>
  <si>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</si>
  <si>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</si>
  <si>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</si>
  <si>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</si>
  <si>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</si>
  <si>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</si>
  <si>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</si>
  <si>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</si>
  <si>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</si>
  <si>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</si>
  <si>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</si>
  <si>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</si>
  <si>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</si>
  <si>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</si>
  <si>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</si>
  <si>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</si>
  <si>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</si>
  <si>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</si>
  <si>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</si>
  <si>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</si>
  <si>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</si>
  <si>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</si>
  <si>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</si>
  <si>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</si>
  <si>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</si>
  <si>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</si>
  <si>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</si>
  <si>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</si>
  <si>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</si>
  <si>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</si>
  <si>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</si>
  <si>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</si>
  <si>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OurGroup1</t>
  </si>
  <si>
    <t>Pneumonia &amp; Relate</t>
  </si>
  <si>
    <t>OurGroup3</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</si>
  <si>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</si>
  <si>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</si>
  <si>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</si>
  <si>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</si>
  <si>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</si>
  <si>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</si>
  <si>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</si>
  <si>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</si>
  <si>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</si>
  <si>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</si>
  <si>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</si>
  <si>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</si>
  <si>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</si>
  <si>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</si>
  <si>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</si>
  <si>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</si>
  <si>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</si>
  <si>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</si>
  <si>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</si>
  <si>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</si>
  <si>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</si>
  <si>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</si>
  <si>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</si>
  <si>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</si>
  <si>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</si>
  <si>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</si>
  <si>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</si>
  <si>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</si>
  <si>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</si>
  <si>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</si>
  <si>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</si>
  <si>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</si>
  <si>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</si>
  <si>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</si>
  <si>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</si>
  <si>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</si>
  <si>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</si>
  <si>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</si>
  <si>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</si>
  <si>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</si>
  <si>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</si>
  <si>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</si>
  <si>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</si>
  <si>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</si>
  <si>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</si>
  <si>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</si>
  <si>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</si>
  <si>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</si>
  <si>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</si>
  <si>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</si>
  <si>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</si>
  <si>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</si>
  <si>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</si>
  <si>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</si>
  <si>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</si>
  <si>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</si>
  <si>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</si>
  <si>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</si>
  <si>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</si>
  <si>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</si>
  <si>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</si>
  <si>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</si>
  <si>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</si>
  <si>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</si>
  <si>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</si>
  <si>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</si>
  <si>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</si>
  <si>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</si>
  <si>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</si>
  <si>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</si>
  <si>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</si>
  <si>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</si>
  <si>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</si>
  <si>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</si>
  <si>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</si>
  <si>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</si>
  <si>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</si>
  <si>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</si>
  <si>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</si>
  <si>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</si>
  <si>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</si>
  <si>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</si>
  <si>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</si>
  <si>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</si>
  <si>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</si>
  <si>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</si>
  <si>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</si>
  <si>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</si>
  <si>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</si>
  <si>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</si>
  <si>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</si>
  <si>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</si>
  <si>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</si>
  <si>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</si>
  <si>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</si>
  <si>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</si>
  <si>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</si>
  <si>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</si>
  <si>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</si>
  <si>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</si>
  <si>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</si>
  <si>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</si>
  <si>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</si>
  <si>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</si>
  <si>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</si>
  <si>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</si>
  <si>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</si>
  <si>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</si>
  <si>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</si>
  <si>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</si>
  <si>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</si>
  <si>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</si>
  <si>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</si>
  <si>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</si>
  <si>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</si>
  <si>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</si>
  <si>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</si>
  <si>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</si>
  <si>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</si>
  <si>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</si>
  <si>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</si>
  <si>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</si>
  <si>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</si>
  <si>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</si>
  <si>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</si>
  <si>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</si>
  <si>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</si>
  <si>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</si>
  <si>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</si>
  <si>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</si>
  <si>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</si>
  <si>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</si>
  <si>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</si>
  <si>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</si>
  <si>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</si>
  <si>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</si>
  <si>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</si>
  <si>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</si>
  <si>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</si>
  <si>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</si>
  <si>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</si>
  <si>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</si>
  <si>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</si>
  <si>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</si>
  <si>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</si>
  <si>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</si>
  <si>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</si>
  <si>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</si>
  <si>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</si>
  <si>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</si>
  <si>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</si>
  <si>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</si>
  <si>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</si>
  <si>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</si>
  <si>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</si>
  <si>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</si>
  <si>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</si>
  <si>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</si>
  <si>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</si>
  <si>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</si>
  <si>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</si>
  <si>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</si>
  <si>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</si>
  <si>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</si>
  <si>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</si>
  <si>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</si>
  <si>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</si>
  <si>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</si>
  <si>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</si>
  <si>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</si>
  <si>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</si>
  <si>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</si>
  <si>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</si>
  <si>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</si>
  <si>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</si>
  <si>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</si>
  <si>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</si>
  <si>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</si>
  <si>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</si>
  <si>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</si>
  <si>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</si>
  <si>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</si>
  <si>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</si>
  <si>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</si>
  <si>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</si>
  <si>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</si>
  <si>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</si>
  <si>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</si>
  <si>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</si>
  <si>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</si>
  <si>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</si>
  <si>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</si>
  <si>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</si>
  <si>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</si>
  <si>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</si>
  <si>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</si>
  <si>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</si>
  <si>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</si>
  <si>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</si>
  <si>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</si>
  <si>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</si>
  <si>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</si>
  <si>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</si>
  <si>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</si>
  <si>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</si>
  <si>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</si>
  <si>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</si>
  <si>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</si>
  <si>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</si>
  <si>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</si>
  <si>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</si>
  <si>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</si>
  <si>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</si>
  <si>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</si>
  <si>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</si>
  <si>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</si>
  <si>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</si>
  <si>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</si>
  <si>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</si>
  <si>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</si>
  <si>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</si>
  <si>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</si>
  <si>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</si>
  <si>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</si>
  <si>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</si>
  <si>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</si>
  <si>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</si>
  <si>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</si>
  <si>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</si>
  <si>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</si>
  <si>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</si>
  <si>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</si>
  <si>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</si>
  <si>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</si>
  <si>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</si>
  <si>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</si>
  <si>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</si>
  <si>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</si>
  <si>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</si>
  <si>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</si>
  <si>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</si>
  <si>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</si>
  <si>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</si>
  <si>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</si>
  <si>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</si>
  <si>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</si>
  <si>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</si>
  <si>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</si>
  <si>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</si>
  <si>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</si>
  <si>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</si>
  <si>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</si>
  <si>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</si>
  <si>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</si>
  <si>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</si>
  <si>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</si>
  <si>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</si>
  <si>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</si>
  <si>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</si>
  <si>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</si>
  <si>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</si>
  <si>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</si>
  <si>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</si>
  <si>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</si>
  <si>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</si>
  <si>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</si>
  <si>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</si>
  <si>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</si>
  <si>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</si>
  <si>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</si>
  <si>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</si>
  <si>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</si>
  <si>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</si>
  <si>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</si>
  <si>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</si>
  <si>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</si>
  <si>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</si>
  <si>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</si>
  <si>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</si>
  <si>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</si>
  <si>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</si>
  <si>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</si>
  <si>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</si>
  <si>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</si>
  <si>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</si>
  <si>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</si>
  <si>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</si>
  <si>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</si>
  <si>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</si>
  <si>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</si>
  <si>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</si>
  <si>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</si>
  <si>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</si>
  <si>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</si>
  <si>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</si>
  <si>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</si>
  <si>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</si>
  <si>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</si>
  <si>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</si>
  <si>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</si>
  <si>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</si>
  <si>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</si>
  <si>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</si>
  <si>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</si>
  <si>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</si>
  <si>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</si>
  <si>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</si>
  <si>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</si>
  <si>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</si>
  <si>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</si>
  <si>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</si>
  <si>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</si>
  <si>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</si>
  <si>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</si>
  <si>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</si>
  <si>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</si>
  <si>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</si>
  <si>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</si>
  <si>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</si>
  <si>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</si>
  <si>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</si>
  <si>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</si>
  <si>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</si>
  <si>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</si>
  <si>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</si>
  <si>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</si>
  <si>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</si>
  <si>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</si>
  <si>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</si>
  <si>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</si>
  <si>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</si>
  <si>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</si>
  <si>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</si>
  <si>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</si>
  <si>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</si>
  <si>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</si>
  <si>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</si>
  <si>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</si>
  <si>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</si>
  <si>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</si>
  <si>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</si>
  <si>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</si>
  <si>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</si>
  <si>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</si>
  <si>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</si>
  <si>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</si>
  <si>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</si>
  <si>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</si>
  <si>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</si>
  <si>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</si>
  <si>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</si>
  <si>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</si>
  <si>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</si>
  <si>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</si>
  <si>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</si>
  <si>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</si>
  <si>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</si>
  <si>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</si>
  <si>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</si>
  <si>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</si>
  <si>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</si>
  <si>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</si>
  <si>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</si>
  <si>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</si>
  <si>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</si>
  <si>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</si>
  <si>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</si>
  <si>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</si>
  <si>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</si>
  <si>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</si>
  <si>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</si>
  <si>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</si>
  <si>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</si>
  <si>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</si>
  <si>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</si>
  <si>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</si>
  <si>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</si>
  <si>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</si>
  <si>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</si>
  <si>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</si>
  <si>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</si>
  <si>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</si>
  <si>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</si>
  <si>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</si>
  <si>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</si>
  <si>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</si>
  <si>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</si>
  <si>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</si>
  <si>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</si>
  <si>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</si>
  <si>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</si>
  <si>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</si>
  <si>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</si>
  <si>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</si>
  <si>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</si>
  <si>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</si>
  <si>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</si>
  <si>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</si>
  <si>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</si>
  <si>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</si>
  <si>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</si>
  <si>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</si>
  <si>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</si>
  <si>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</si>
  <si>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</si>
  <si>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</si>
  <si>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</si>
  <si>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</si>
  <si>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</si>
  <si>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</si>
  <si>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</si>
  <si>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</si>
  <si>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</si>
  <si>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</si>
  <si>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</si>
  <si>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</si>
  <si>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</si>
  <si>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</si>
  <si>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</si>
  <si>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</si>
  <si>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</si>
  <si>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</si>
  <si>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</si>
  <si>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</si>
  <si>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</si>
  <si>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</si>
  <si>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</si>
  <si>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</si>
  <si>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</si>
  <si>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</si>
  <si>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</si>
  <si>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</si>
  <si>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</si>
  <si>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</si>
  <si>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</si>
  <si>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</si>
  <si>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</si>
  <si>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</si>
  <si>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</si>
  <si>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</si>
  <si>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</si>
  <si>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</si>
  <si>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</si>
  <si>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</si>
  <si>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</si>
  <si>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</si>
  <si>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</si>
  <si>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</si>
  <si>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</si>
  <si>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</si>
  <si>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</si>
  <si>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</si>
  <si>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</si>
  <si>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</si>
  <si>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</si>
  <si>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</si>
  <si>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</si>
  <si>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</si>
  <si>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</si>
  <si>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</si>
  <si>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</si>
  <si>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</si>
  <si>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</si>
  <si>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</si>
  <si>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</si>
  <si>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</si>
  <si>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</si>
  <si>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</si>
  <si>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</si>
  <si>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</si>
  <si>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Diseases of the arteries; atheroma, aneurism, etc</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</si>
  <si>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</si>
  <si>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</si>
  <si>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</si>
  <si>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</si>
  <si>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</si>
  <si>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</si>
  <si>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</si>
  <si>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</si>
  <si>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</si>
  <si>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</si>
  <si>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</si>
  <si>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</si>
  <si>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</si>
  <si>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</si>
  <si>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</si>
  <si>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</si>
  <si>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</si>
  <si>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</si>
  <si>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</si>
  <si>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</si>
  <si>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</si>
  <si>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</si>
  <si>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</si>
  <si>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</si>
  <si>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</si>
  <si>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</si>
  <si>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</si>
  <si>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</si>
  <si>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</si>
  <si>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</si>
  <si>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</si>
  <si>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</si>
  <si>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</si>
  <si>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</si>
  <si>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</si>
  <si>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</si>
  <si>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</si>
  <si>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</si>
  <si>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</si>
  <si>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</si>
  <si>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</si>
  <si>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</si>
  <si>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</si>
  <si>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</si>
  <si>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</si>
  <si>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</si>
  <si>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</si>
  <si>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</si>
  <si>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</si>
  <si>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 xml:space="preserve">Diseases of the Skin and of the Cellular </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</si>
  <si>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</si>
  <si>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</si>
  <si>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</si>
  <si>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</si>
  <si>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</si>
  <si>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</si>
  <si>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</si>
  <si>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</si>
  <si>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</si>
  <si>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</si>
  <si>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</si>
  <si>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</si>
  <si>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</si>
  <si>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</si>
  <si>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</si>
  <si>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</si>
  <si>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</si>
  <si>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</si>
  <si>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</si>
  <si>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</si>
  <si>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</si>
  <si>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</si>
  <si>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</si>
  <si>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</si>
  <si>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</si>
  <si>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</si>
  <si>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</si>
  <si>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</si>
  <si>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</si>
  <si>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</si>
  <si>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</si>
  <si>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</si>
  <si>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</si>
  <si>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</si>
  <si>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</si>
  <si>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</si>
  <si>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</si>
  <si>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</si>
  <si>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</si>
  <si>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</si>
  <si>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</si>
  <si>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</si>
  <si>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</si>
  <si>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</si>
  <si>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</si>
  <si>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</si>
  <si>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</si>
  <si>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</si>
  <si>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</si>
  <si>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</si>
  <si>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</si>
  <si>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</si>
  <si>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</si>
  <si>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</si>
  <si>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</si>
  <si>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</si>
  <si>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</si>
  <si>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</si>
  <si>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</si>
  <si>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</si>
  <si>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</si>
  <si>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</si>
  <si>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</si>
  <si>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</si>
  <si>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</si>
  <si>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</si>
  <si>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</si>
  <si>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</si>
  <si>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</si>
  <si>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</si>
  <si>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</si>
  <si>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</si>
  <si>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</si>
  <si>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</si>
  <si>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</si>
  <si>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</si>
  <si>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</si>
  <si>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</si>
  <si>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</si>
  <si>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</si>
  <si>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</si>
  <si>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</si>
  <si>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</si>
  <si>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</si>
  <si>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</si>
  <si>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</si>
  <si>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</si>
  <si>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</si>
  <si>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</si>
  <si>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</si>
  <si>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</si>
  <si>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</si>
  <si>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</si>
  <si>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</si>
  <si>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</si>
  <si>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</si>
  <si>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</si>
  <si>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</si>
  <si>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</si>
  <si>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</si>
  <si>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</si>
  <si>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</si>
  <si>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</si>
  <si>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</si>
  <si>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</si>
  <si>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</si>
  <si>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</si>
  <si>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</si>
  <si>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</si>
  <si>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</si>
  <si>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</si>
  <si>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</si>
  <si>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</si>
  <si>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</si>
  <si>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</si>
  <si>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</si>
  <si>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</si>
  <si>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</si>
  <si>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</si>
  <si>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</si>
  <si>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</si>
  <si>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</si>
  <si>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</si>
  <si>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</si>
  <si>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</si>
  <si>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</si>
  <si>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</si>
  <si>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</si>
  <si>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</si>
  <si>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</si>
  <si>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</si>
  <si>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</si>
  <si>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</si>
  <si>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</si>
  <si>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</si>
  <si>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</si>
  <si>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</si>
  <si>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</si>
  <si>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</si>
  <si>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</si>
  <si>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</si>
  <si>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</si>
  <si>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</si>
  <si>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</si>
  <si>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</si>
  <si>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</si>
  <si>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</si>
  <si>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</si>
  <si>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</si>
  <si>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</si>
  <si>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</si>
  <si>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</si>
  <si>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</si>
  <si>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</si>
  <si>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</si>
  <si>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</si>
  <si>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</si>
  <si>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</si>
  <si>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</si>
  <si>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</si>
  <si>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</si>
  <si>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</si>
  <si>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</si>
  <si>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</si>
  <si>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</si>
  <si>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</si>
  <si>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</si>
  <si>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</si>
  <si>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</si>
  <si>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</si>
  <si>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</si>
  <si>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</si>
  <si>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</si>
  <si>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</si>
  <si>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</si>
  <si>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</si>
  <si>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</si>
  <si>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</si>
  <si>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</si>
  <si>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</si>
  <si>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</si>
  <si>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</si>
  <si>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</si>
  <si>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</si>
  <si>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</si>
  <si>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</si>
  <si>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</si>
  <si>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</si>
  <si>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</si>
  <si>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</si>
  <si>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</si>
  <si>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</si>
  <si>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</si>
  <si>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</si>
  <si>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</si>
  <si>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</si>
  <si>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</si>
  <si>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</si>
  <si>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</si>
  <si>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</si>
  <si>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</si>
  <si>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</si>
  <si>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</si>
  <si>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</si>
  <si>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</si>
  <si>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</si>
  <si>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</si>
  <si>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</si>
  <si>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</si>
  <si>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</si>
  <si>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</si>
  <si>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</si>
  <si>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</si>
  <si>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</si>
  <si>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</si>
  <si>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</si>
  <si>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</si>
  <si>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</si>
  <si>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</si>
  <si>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</si>
  <si>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</si>
  <si>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</si>
  <si>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</si>
  <si>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</si>
  <si>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</si>
  <si>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</si>
  <si>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</si>
  <si>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</si>
  <si>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</si>
  <si>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</si>
  <si>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</si>
  <si>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</si>
  <si>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</si>
  <si>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</si>
  <si>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</si>
  <si>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</si>
  <si>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</si>
  <si>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</si>
  <si>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</si>
  <si>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</si>
  <si>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</si>
  <si>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</si>
  <si>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</si>
  <si>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</si>
  <si>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</si>
  <si>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</si>
  <si>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</si>
  <si>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</si>
  <si>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</si>
  <si>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</si>
  <si>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</si>
  <si>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</si>
  <si>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</si>
  <si>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</si>
  <si>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</si>
  <si>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</si>
  <si>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</si>
  <si>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</si>
  <si>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</si>
  <si>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</si>
  <si>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</si>
  <si>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</si>
  <si>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</si>
  <si>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</si>
  <si>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</si>
  <si>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</si>
  <si>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</si>
  <si>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</si>
  <si>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</si>
  <si>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</si>
  <si>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https://www.cdc.gov/nchs/data/vsus/mort80_2a.pdf</t>
  </si>
  <si>
    <t>Vital Statistics of the United States, 1980. Volume II, Mortality, Part A. 1985.</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</si>
  <si>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</si>
  <si>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</si>
  <si>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</si>
  <si>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</si>
  <si>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</si>
  <si>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</si>
  <si>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</si>
  <si>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</si>
  <si>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</si>
  <si>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</si>
  <si>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</si>
  <si>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</si>
  <si>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</si>
  <si>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</si>
  <si>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</si>
  <si>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</si>
  <si>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</si>
  <si>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</si>
  <si>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</si>
  <si>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</si>
  <si>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</si>
  <si>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</si>
  <si>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</si>
  <si>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</si>
  <si>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</si>
  <si>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</si>
  <si>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</si>
  <si>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</si>
  <si>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</si>
  <si>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</si>
  <si>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</si>
  <si>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</si>
  <si>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</si>
  <si>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</si>
  <si>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</si>
  <si>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</si>
  <si>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</si>
  <si>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</si>
  <si>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</si>
  <si>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</si>
  <si>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</si>
  <si>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</si>
  <si>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</si>
  <si>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</si>
  <si>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</si>
  <si>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</si>
  <si>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</si>
  <si>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</si>
  <si>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</si>
  <si>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</si>
  <si>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OurGroup0</t>
  </si>
  <si>
    <t>Other Cancer</t>
  </si>
  <si>
    <t>Brain Cancer</t>
  </si>
  <si>
    <t>Breast Cancer</t>
  </si>
  <si>
    <t>Kidney Disease</t>
  </si>
  <si>
    <t>Other Genito-Urinary</t>
  </si>
  <si>
    <t>Pregnancy/Perinatal</t>
  </si>
  <si>
    <t>212, 213</t>
  </si>
  <si>
    <t>(blank)</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</si>
  <si>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</si>
  <si>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</si>
  <si>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</si>
  <si>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</si>
  <si>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</si>
  <si>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</si>
  <si>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</si>
  <si>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</si>
  <si>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</si>
  <si>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</si>
  <si>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</si>
  <si>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</si>
  <si>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</si>
  <si>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</si>
  <si>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</si>
  <si>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</si>
  <si>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</si>
  <si>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</si>
  <si>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</si>
  <si>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</si>
  <si>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</si>
  <si>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</si>
  <si>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</si>
  <si>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</si>
  <si>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</si>
  <si>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</si>
  <si>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</si>
  <si>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</si>
  <si>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</si>
  <si>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</si>
  <si>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</si>
  <si>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</si>
  <si>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</si>
  <si>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</si>
  <si>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</si>
  <si>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</si>
  <si>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</si>
  <si>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</si>
  <si>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</si>
  <si>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</si>
  <si>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</si>
  <si>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</si>
  <si>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</si>
  <si>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</si>
  <si>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</si>
  <si>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</si>
  <si>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</si>
  <si>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</si>
  <si>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</si>
  <si>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</si>
  <si>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</si>
  <si>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</si>
  <si>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</si>
  <si>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</si>
  <si>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</si>
  <si>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</si>
  <si>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</si>
  <si>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</si>
  <si>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</si>
  <si>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</si>
  <si>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</si>
  <si>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</si>
  <si>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</si>
  <si>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</si>
  <si>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</si>
  <si>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</si>
  <si>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</si>
  <si>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</si>
  <si>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</si>
  <si>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</si>
  <si>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</si>
  <si>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</si>
  <si>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</si>
  <si>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</si>
  <si>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</si>
  <si>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</si>
  <si>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</si>
  <si>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</si>
  <si>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</si>
  <si>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</si>
  <si>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</si>
  <si>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</si>
  <si>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</si>
  <si>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</si>
  <si>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</si>
  <si>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</si>
  <si>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</si>
  <si>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</si>
  <si>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</si>
  <si>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</si>
  <si>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</si>
  <si>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</si>
  <si>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Total Deaths</t>
  </si>
  <si>
    <t>Population (Estimated)</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</si>
  <si>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</si>
  <si>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</si>
  <si>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</si>
  <si>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</si>
  <si>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</si>
  <si>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</si>
  <si>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</si>
  <si>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</si>
  <si>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</si>
  <si>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</si>
  <si>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</si>
  <si>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</si>
  <si>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</si>
  <si>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</si>
  <si>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</si>
  <si>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</si>
  <si>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</si>
  <si>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</si>
  <si>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</si>
  <si>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</si>
  <si>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</si>
  <si>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</si>
  <si>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</si>
  <si>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</si>
  <si>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</si>
  <si>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</si>
  <si>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</si>
  <si>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</si>
  <si>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</si>
  <si>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</si>
  <si>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</si>
  <si>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</si>
  <si>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</si>
  <si>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</si>
  <si>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</si>
  <si>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</si>
  <si>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</si>
  <si>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</si>
  <si>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</si>
  <si>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</si>
  <si>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</si>
  <si>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</si>
  <si>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</si>
  <si>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</si>
  <si>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</si>
  <si>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</si>
  <si>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</si>
  <si>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</si>
  <si>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</si>
  <si>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</si>
  <si>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</si>
  <si>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</si>
  <si>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</si>
  <si>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</si>
  <si>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</si>
  <si>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</si>
  <si>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</si>
  <si>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</si>
  <si>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</si>
  <si>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</si>
  <si>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</si>
  <si>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</si>
  <si>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</si>
  <si>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</si>
  <si>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</si>
  <si>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</si>
  <si>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</si>
  <si>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</si>
  <si>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</si>
  <si>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</si>
  <si>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</si>
  <si>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</si>
  <si>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</si>
  <si>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</si>
  <si>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</si>
  <si>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</si>
  <si>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</si>
  <si>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</si>
  <si>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</si>
  <si>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</si>
  <si>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</si>
  <si>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</si>
  <si>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</si>
  <si>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</si>
  <si>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</si>
  <si>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</si>
  <si>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</si>
  <si>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</si>
  <si>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</si>
  <si>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</si>
  <si>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</si>
  <si>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</si>
  <si>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</si>
  <si>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</si>
  <si>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</si>
  <si>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</si>
  <si>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</si>
  <si>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</si>
  <si>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</si>
  <si>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</si>
  <si>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</si>
  <si>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</si>
  <si>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</si>
  <si>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</si>
  <si>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</si>
  <si>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</si>
  <si>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</si>
  <si>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</si>
  <si>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</si>
  <si>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</si>
  <si>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</si>
  <si>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</si>
  <si>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</si>
  <si>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</si>
  <si>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</si>
  <si>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</si>
  <si>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</si>
  <si>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</si>
  <si>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</si>
  <si>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</si>
  <si>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</si>
  <si>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</si>
  <si>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</si>
  <si>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</si>
  <si>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</si>
  <si>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</si>
  <si>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</si>
  <si>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</si>
  <si>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</si>
  <si>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</si>
  <si>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</si>
  <si>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</si>
  <si>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</si>
  <si>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</si>
  <si>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</si>
  <si>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</si>
  <si>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</si>
  <si>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</si>
  <si>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</si>
  <si>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</si>
  <si>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</si>
  <si>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</si>
  <si>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</si>
  <si>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</si>
  <si>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</si>
  <si>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</si>
  <si>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</si>
  <si>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</si>
  <si>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</si>
  <si>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</si>
  <si>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</si>
  <si>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</si>
  <si>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</si>
  <si>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</si>
  <si>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</si>
  <si>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</si>
  <si>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</si>
  <si>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</si>
  <si>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</si>
  <si>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</si>
  <si>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</si>
  <si>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</si>
  <si>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</si>
  <si>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</si>
  <si>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</si>
  <si>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</si>
  <si>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</si>
  <si>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</si>
  <si>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</si>
  <si>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</si>
  <si>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</si>
  <si>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</si>
  <si>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</si>
  <si>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</si>
  <si>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</si>
  <si>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</si>
  <si>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</si>
  <si>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</si>
  <si>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</si>
  <si>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</si>
  <si>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</si>
  <si>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</si>
  <si>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</si>
  <si>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</si>
  <si>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</si>
  <si>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</si>
  <si>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</si>
  <si>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</si>
  <si>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</si>
  <si>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</si>
  <si>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</si>
  <si>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</si>
  <si>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</si>
  <si>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62, 63</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</si>
  <si>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</si>
  <si>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</si>
  <si>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</si>
  <si>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</si>
  <si>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</si>
  <si>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</si>
  <si>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</si>
  <si>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The following query criteria were used in WONDER to attain the results found in y2000: States - California (06), Year/Month - 2010, Group By - (State; ICD-10 113 Cause List)</t>
  </si>
  <si>
    <t>The following query criteria were used in WONDER to attain the results found in y2000: States - California (06), Year/Month - 2018, Group By - (State; ICD-10 113 Cause List)</t>
  </si>
  <si>
    <t>Table I-13. Death Rates for 72 Selected Causes: United States, Each Division and State, 1980-Con.</t>
  </si>
  <si>
    <t>Typhoid and paratyphoid fever</t>
  </si>
  <si>
    <t>Cerebrospinal (meningococcus) meningitis</t>
  </si>
  <si>
    <t>Tuberculosis (other forms)</t>
  </si>
  <si>
    <t>Poliomyelitis, polioencephalitis (acute)</t>
  </si>
  <si>
    <t>Cancer and other malignant tumors</t>
  </si>
  <si>
    <t>Erophthalmic goiter</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</si>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</sst>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1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rgb="FFFFFF00"/>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5" fillId="0" borderId="0" applyFont="0" applyFill="0" applyBorder="0" applyAlignment="0" applyProtection="0"/>
    <xf numFmtId="0" fontId="5" fillId="4" borderId="1" applyNumberFormat="0" applyFont="0" applyAlignment="0" applyProtection="0"/>
    <xf numFmtId="0" fontId="10" fillId="0" borderId="0" applyNumberFormat="0" applyFill="0" applyBorder="0" applyAlignment="0" applyProtection="0"/>
  </cellStyleXfs>
  <cellXfs count="173">
    <xf numFmtId="0" fontId="0" fillId="0" borderId="0" xfId="0"/>
    <xf numFmtId="0" fontId="0" fillId="2" borderId="0" xfId="0" applyFill="1"/>
    <xf numFmtId="0" fontId="0" fillId="0" borderId="0" xfId="0" applyFill="1"/>
    <xf numFmtId="0" fontId="8" fillId="0" borderId="0" xfId="0" applyFont="1"/>
    <xf numFmtId="0" fontId="0" fillId="3" borderId="0" xfId="0" applyFill="1"/>
    <xf numFmtId="0" fontId="9" fillId="0" borderId="0" xfId="0" applyFont="1"/>
    <xf numFmtId="164" fontId="9"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2" xfId="0" applyBorder="1"/>
    <xf numFmtId="0" fontId="0" fillId="0" borderId="3" xfId="0" applyBorder="1"/>
    <xf numFmtId="0" fontId="11" fillId="0" borderId="5" xfId="0" applyFont="1" applyBorder="1"/>
    <xf numFmtId="0" fontId="11" fillId="0" borderId="4" xfId="0" applyFont="1" applyBorder="1"/>
    <xf numFmtId="0" fontId="11" fillId="0" borderId="6" xfId="0" applyFont="1" applyBorder="1"/>
    <xf numFmtId="0" fontId="0" fillId="0" borderId="0" xfId="0" applyAlignment="1">
      <alignment vertical="top"/>
    </xf>
    <xf numFmtId="0" fontId="0" fillId="0" borderId="7" xfId="0" applyBorder="1"/>
    <xf numFmtId="0" fontId="0" fillId="0" borderId="0" xfId="0" applyFont="1" applyAlignment="1">
      <alignment wrapText="1"/>
    </xf>
    <xf numFmtId="0" fontId="0" fillId="0" borderId="3" xfId="0" applyFont="1" applyBorder="1" applyAlignment="1">
      <alignment wrapText="1"/>
    </xf>
    <xf numFmtId="0" fontId="11" fillId="0" borderId="3" xfId="0" applyFont="1" applyBorder="1" applyAlignment="1">
      <alignment wrapText="1"/>
    </xf>
    <xf numFmtId="0" fontId="0" fillId="0" borderId="3" xfId="0" applyBorder="1" applyAlignment="1">
      <alignment wrapText="1"/>
    </xf>
    <xf numFmtId="0" fontId="0" fillId="0" borderId="5" xfId="0" applyBorder="1" applyAlignment="1">
      <alignment wrapText="1"/>
    </xf>
    <xf numFmtId="0" fontId="11" fillId="0" borderId="5" xfId="0" applyFont="1" applyBorder="1" applyAlignment="1">
      <alignment wrapText="1"/>
    </xf>
    <xf numFmtId="0" fontId="0" fillId="0" borderId="6" xfId="0" applyBorder="1" applyAlignment="1">
      <alignment wrapText="1"/>
    </xf>
    <xf numFmtId="0" fontId="11" fillId="0" borderId="6" xfId="0" applyFont="1" applyBorder="1" applyAlignment="1">
      <alignment wrapText="1"/>
    </xf>
    <xf numFmtId="0" fontId="0" fillId="0" borderId="0" xfId="0" applyBorder="1" applyAlignment="1">
      <alignment wrapText="1"/>
    </xf>
    <xf numFmtId="0" fontId="0" fillId="0" borderId="0" xfId="0" applyBorder="1"/>
    <xf numFmtId="0" fontId="0" fillId="0" borderId="11" xfId="0" applyBorder="1"/>
    <xf numFmtId="0" fontId="11" fillId="0" borderId="0" xfId="0" applyFont="1" applyBorder="1"/>
    <xf numFmtId="0" fontId="0" fillId="0" borderId="12" xfId="0" applyFont="1" applyBorder="1" applyAlignment="1">
      <alignment wrapText="1"/>
    </xf>
    <xf numFmtId="0" fontId="0" fillId="0" borderId="8" xfId="0" applyFont="1" applyBorder="1" applyAlignment="1">
      <alignment wrapText="1"/>
    </xf>
    <xf numFmtId="0" fontId="0" fillId="0" borderId="10" xfId="0" applyFont="1" applyBorder="1" applyAlignment="1">
      <alignment wrapText="1"/>
    </xf>
    <xf numFmtId="0" fontId="0" fillId="0" borderId="9" xfId="0" applyFont="1" applyBorder="1" applyAlignment="1">
      <alignment wrapText="1"/>
    </xf>
    <xf numFmtId="0" fontId="0" fillId="0" borderId="4" xfId="0" applyFont="1" applyBorder="1" applyAlignment="1">
      <alignment wrapText="1"/>
    </xf>
    <xf numFmtId="0" fontId="0" fillId="0" borderId="6" xfId="0" applyFont="1" applyBorder="1" applyAlignment="1">
      <alignment wrapText="1"/>
    </xf>
    <xf numFmtId="0" fontId="0" fillId="0" borderId="5" xfId="0" applyFont="1" applyBorder="1" applyAlignment="1">
      <alignment wrapText="1"/>
    </xf>
    <xf numFmtId="0" fontId="0" fillId="0" borderId="0" xfId="0" applyAlignment="1">
      <alignment wrapText="1"/>
    </xf>
    <xf numFmtId="0" fontId="0" fillId="0" borderId="7" xfId="0" applyBorder="1" applyAlignment="1">
      <alignment wrapText="1"/>
    </xf>
    <xf numFmtId="0" fontId="0" fillId="0" borderId="4" xfId="0" applyBorder="1" applyAlignment="1">
      <alignment wrapText="1"/>
    </xf>
    <xf numFmtId="0" fontId="12" fillId="0" borderId="3" xfId="3" applyFont="1" applyBorder="1" applyAlignment="1">
      <alignment vertical="top" wrapText="1"/>
    </xf>
    <xf numFmtId="0" fontId="13" fillId="0" borderId="3" xfId="0" applyFont="1" applyBorder="1" applyAlignment="1">
      <alignment vertical="top" wrapText="1"/>
    </xf>
    <xf numFmtId="0" fontId="0" fillId="0" borderId="13" xfId="0" applyBorder="1" applyAlignment="1">
      <alignment wrapText="1"/>
    </xf>
    <xf numFmtId="0" fontId="0" fillId="0" borderId="14" xfId="0" applyBorder="1" applyAlignment="1">
      <alignment wrapText="1"/>
    </xf>
    <xf numFmtId="0" fontId="0" fillId="0" borderId="12" xfId="0" applyBorder="1" applyAlignment="1">
      <alignment wrapText="1"/>
    </xf>
    <xf numFmtId="0" fontId="14" fillId="0" borderId="0" xfId="0" applyFont="1" applyAlignment="1">
      <alignment vertical="top" wrapText="1"/>
    </xf>
    <xf numFmtId="0" fontId="14" fillId="0" borderId="3" xfId="0" applyFont="1" applyBorder="1" applyAlignment="1">
      <alignment vertical="top" wrapText="1"/>
    </xf>
    <xf numFmtId="0" fontId="0" fillId="0" borderId="0" xfId="0" applyFill="1" applyAlignment="1">
      <alignment wrapText="1"/>
    </xf>
    <xf numFmtId="0" fontId="0" fillId="0" borderId="2" xfId="0" applyBorder="1" applyAlignment="1">
      <alignment wrapText="1"/>
    </xf>
    <xf numFmtId="0" fontId="0" fillId="0" borderId="2" xfId="0" applyBorder="1" applyAlignment="1">
      <alignment vertical="top"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11" fillId="0" borderId="2" xfId="0" applyFont="1" applyBorder="1" applyAlignment="1">
      <alignment wrapText="1"/>
    </xf>
    <xf numFmtId="0" fontId="11" fillId="0" borderId="11" xfId="0" applyFont="1" applyBorder="1" applyAlignment="1">
      <alignment wrapText="1"/>
    </xf>
    <xf numFmtId="0" fontId="4" fillId="0" borderId="3" xfId="0" applyFont="1" applyBorder="1" applyAlignment="1">
      <alignment vertical="top" wrapText="1"/>
    </xf>
    <xf numFmtId="0" fontId="0" fillId="0" borderId="0" xfId="0" applyAlignment="1">
      <alignment vertical="top" wrapText="1"/>
    </xf>
    <xf numFmtId="0" fontId="11" fillId="0" borderId="4" xfId="0" applyFont="1" applyBorder="1" applyAlignment="1">
      <alignment wrapText="1"/>
    </xf>
    <xf numFmtId="0" fontId="0" fillId="0" borderId="9" xfId="0" applyBorder="1" applyAlignment="1">
      <alignment wrapText="1"/>
    </xf>
    <xf numFmtId="0" fontId="0" fillId="0" borderId="10" xfId="0" applyBorder="1" applyAlignment="1">
      <alignment wrapText="1"/>
    </xf>
    <xf numFmtId="0" fontId="11" fillId="0" borderId="7" xfId="0" applyFont="1" applyBorder="1" applyAlignment="1">
      <alignment wrapText="1"/>
    </xf>
    <xf numFmtId="0" fontId="11" fillId="0" borderId="7" xfId="0" applyFont="1" applyBorder="1"/>
    <xf numFmtId="0" fontId="11" fillId="0" borderId="2" xfId="0" applyFont="1" applyBorder="1"/>
    <xf numFmtId="0" fontId="11" fillId="0" borderId="15" xfId="0" applyFont="1" applyBorder="1"/>
    <xf numFmtId="0" fontId="11" fillId="0" borderId="11" xfId="0" applyFont="1" applyBorder="1"/>
    <xf numFmtId="0" fontId="11" fillId="0" borderId="9" xfId="0" applyFont="1" applyBorder="1"/>
    <xf numFmtId="0" fontId="11" fillId="0" borderId="10" xfId="0" applyFont="1" applyBorder="1"/>
    <xf numFmtId="0" fontId="13" fillId="0" borderId="0" xfId="0" applyFont="1" applyAlignment="1">
      <alignment wrapText="1"/>
    </xf>
    <xf numFmtId="0" fontId="13" fillId="0" borderId="5" xfId="0" applyFont="1" applyBorder="1" applyAlignment="1">
      <alignment wrapText="1"/>
    </xf>
    <xf numFmtId="0" fontId="13" fillId="0" borderId="2" xfId="0" applyFont="1" applyBorder="1" applyAlignment="1">
      <alignment wrapText="1"/>
    </xf>
    <xf numFmtId="0" fontId="11" fillId="0" borderId="0" xfId="0" applyFont="1" applyAlignment="1">
      <alignment wrapText="1"/>
    </xf>
    <xf numFmtId="0" fontId="0" fillId="0" borderId="8" xfId="0" applyBorder="1" applyAlignment="1">
      <alignment wrapText="1"/>
    </xf>
    <xf numFmtId="0" fontId="11" fillId="0" borderId="15" xfId="0" applyFont="1" applyBorder="1" applyAlignment="1">
      <alignment wrapText="1"/>
    </xf>
    <xf numFmtId="0" fontId="0" fillId="0" borderId="3" xfId="0" applyFont="1" applyBorder="1" applyAlignment="1"/>
    <xf numFmtId="0" fontId="0" fillId="0" borderId="0" xfId="0" applyFont="1" applyAlignment="1"/>
    <xf numFmtId="0" fontId="0" fillId="0" borderId="3" xfId="0" applyFont="1" applyFill="1" applyBorder="1" applyAlignment="1"/>
    <xf numFmtId="0" fontId="0" fillId="0" borderId="4" xfId="0" applyFont="1" applyBorder="1" applyAlignment="1"/>
    <xf numFmtId="0" fontId="0" fillId="0" borderId="6" xfId="0" applyFont="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0" fontId="0" fillId="0" borderId="5" xfId="0" applyFont="1" applyBorder="1" applyAlignment="1"/>
    <xf numFmtId="0" fontId="0" fillId="6" borderId="5" xfId="0" applyFill="1" applyBorder="1" applyAlignment="1">
      <alignment wrapText="1"/>
    </xf>
    <xf numFmtId="0" fontId="0" fillId="6" borderId="2" xfId="0" applyFill="1" applyBorder="1" applyAlignment="1">
      <alignment wrapText="1"/>
    </xf>
    <xf numFmtId="0" fontId="0" fillId="6" borderId="8" xfId="0" applyFill="1" applyBorder="1" applyAlignment="1">
      <alignment wrapText="1"/>
    </xf>
    <xf numFmtId="0" fontId="0" fillId="6" borderId="4" xfId="0" applyFill="1" applyBorder="1" applyAlignment="1">
      <alignment wrapText="1"/>
    </xf>
    <xf numFmtId="0" fontId="0" fillId="6" borderId="15" xfId="0" applyFill="1" applyBorder="1" applyAlignment="1">
      <alignment wrapText="1"/>
    </xf>
    <xf numFmtId="0" fontId="0" fillId="6" borderId="0" xfId="0" applyFill="1" applyAlignment="1">
      <alignment wrapText="1"/>
    </xf>
    <xf numFmtId="0" fontId="0" fillId="6" borderId="11" xfId="0" applyFill="1" applyBorder="1" applyAlignment="1">
      <alignment wrapText="1"/>
    </xf>
    <xf numFmtId="0" fontId="0" fillId="6" borderId="6" xfId="0" applyFill="1" applyBorder="1" applyAlignment="1">
      <alignment wrapText="1"/>
    </xf>
    <xf numFmtId="0" fontId="11" fillId="6" borderId="2" xfId="0" applyFont="1" applyFill="1" applyBorder="1" applyAlignment="1">
      <alignment wrapText="1"/>
    </xf>
    <xf numFmtId="0" fontId="0" fillId="6" borderId="2" xfId="0" applyFill="1" applyBorder="1"/>
    <xf numFmtId="0" fontId="0" fillId="6" borderId="0" xfId="0" applyFill="1"/>
    <xf numFmtId="0" fontId="11" fillId="6" borderId="5" xfId="0" applyFont="1" applyFill="1" applyBorder="1" applyAlignment="1">
      <alignment wrapText="1"/>
    </xf>
    <xf numFmtId="0" fontId="0" fillId="6" borderId="9" xfId="0" applyFill="1" applyBorder="1" applyAlignment="1">
      <alignment wrapText="1"/>
    </xf>
    <xf numFmtId="165" fontId="0" fillId="0" borderId="0" xfId="0" applyNumberFormat="1" applyFill="1" applyAlignment="1">
      <alignment wrapText="1"/>
    </xf>
    <xf numFmtId="0" fontId="11" fillId="6" borderId="2" xfId="0" applyFont="1" applyFill="1" applyBorder="1"/>
    <xf numFmtId="0" fontId="11" fillId="6" borderId="0" xfId="0" applyFont="1" applyFill="1" applyAlignment="1">
      <alignment wrapText="1"/>
    </xf>
    <xf numFmtId="0" fontId="0" fillId="6" borderId="9" xfId="0" applyFont="1" applyFill="1" applyBorder="1" applyAlignment="1">
      <alignment wrapText="1"/>
    </xf>
    <xf numFmtId="0" fontId="0" fillId="6" borderId="5" xfId="0" applyFont="1" applyFill="1" applyBorder="1" applyAlignment="1">
      <alignment wrapText="1"/>
    </xf>
    <xf numFmtId="0" fontId="0" fillId="6" borderId="5" xfId="0" applyFont="1" applyFill="1" applyBorder="1" applyAlignment="1"/>
    <xf numFmtId="0" fontId="0" fillId="6" borderId="0" xfId="0" applyFont="1" applyFill="1" applyAlignment="1"/>
    <xf numFmtId="0" fontId="0" fillId="6" borderId="8" xfId="0" applyFont="1" applyFill="1" applyBorder="1" applyAlignment="1">
      <alignment wrapText="1"/>
    </xf>
    <xf numFmtId="0" fontId="0" fillId="6" borderId="4" xfId="0" applyFont="1" applyFill="1" applyBorder="1" applyAlignment="1">
      <alignment wrapText="1"/>
    </xf>
    <xf numFmtId="0" fontId="0" fillId="6" borderId="4" xfId="0" applyFont="1" applyFill="1" applyBorder="1" applyAlignment="1"/>
    <xf numFmtId="0" fontId="0" fillId="6" borderId="10" xfId="0" applyFont="1" applyFill="1" applyBorder="1" applyAlignment="1">
      <alignment wrapText="1"/>
    </xf>
    <xf numFmtId="0" fontId="0" fillId="6" borderId="6" xfId="0" applyFont="1" applyFill="1" applyBorder="1" applyAlignment="1">
      <alignment wrapText="1"/>
    </xf>
    <xf numFmtId="0" fontId="0" fillId="6" borderId="6" xfId="0" applyFont="1" applyFill="1" applyBorder="1" applyAlignment="1"/>
    <xf numFmtId="0" fontId="6" fillId="6" borderId="0" xfId="0" applyFont="1" applyFill="1" applyAlignment="1">
      <alignment vertical="top"/>
    </xf>
    <xf numFmtId="0" fontId="0" fillId="6" borderId="12" xfId="0" applyFont="1" applyFill="1" applyBorder="1" applyAlignment="1">
      <alignment wrapText="1"/>
    </xf>
    <xf numFmtId="0" fontId="0" fillId="6" borderId="3" xfId="0" applyFont="1" applyFill="1" applyBorder="1" applyAlignment="1">
      <alignment wrapText="1"/>
    </xf>
    <xf numFmtId="0" fontId="0" fillId="6" borderId="3" xfId="0" applyFont="1" applyFill="1" applyBorder="1" applyAlignment="1"/>
    <xf numFmtId="3" fontId="0" fillId="0" borderId="5" xfId="0" applyNumberFormat="1" applyFont="1" applyBorder="1" applyAlignment="1">
      <alignment wrapText="1"/>
    </xf>
    <xf numFmtId="0" fontId="3" fillId="0" borderId="3" xfId="0" applyFont="1" applyBorder="1" applyAlignment="1">
      <alignment vertical="top" wrapText="1"/>
    </xf>
    <xf numFmtId="0" fontId="11" fillId="0" borderId="14" xfId="0" applyFont="1" applyBorder="1" applyAlignment="1">
      <alignment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1" fillId="0" borderId="0" xfId="0" applyFont="1" applyFill="1" applyAlignment="1">
      <alignment wrapText="1"/>
    </xf>
    <xf numFmtId="0" fontId="0" fillId="0" borderId="16" xfId="0" applyFont="1" applyFill="1" applyBorder="1" applyAlignment="1">
      <alignment wrapText="1"/>
    </xf>
    <xf numFmtId="0" fontId="11"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1" fillId="0" borderId="7" xfId="0" applyFont="1" applyFill="1" applyBorder="1" applyAlignment="1">
      <alignment wrapText="1"/>
    </xf>
    <xf numFmtId="0" fontId="11" fillId="0" borderId="3" xfId="0" applyFont="1" applyFill="1" applyBorder="1" applyAlignment="1">
      <alignment wrapText="1"/>
    </xf>
    <xf numFmtId="0" fontId="11" fillId="0" borderId="15" xfId="0" applyFont="1" applyFill="1" applyBorder="1" applyAlignment="1">
      <alignment wrapText="1"/>
    </xf>
    <xf numFmtId="0" fontId="11" fillId="0" borderId="16" xfId="0" applyFont="1" applyFill="1" applyBorder="1" applyAlignment="1">
      <alignment wrapText="1"/>
    </xf>
    <xf numFmtId="0" fontId="11" fillId="0" borderId="4" xfId="0" applyFont="1" applyFill="1" applyBorder="1" applyAlignment="1">
      <alignment wrapText="1"/>
    </xf>
    <xf numFmtId="0" fontId="11" fillId="0" borderId="13" xfId="0" applyFont="1" applyFill="1" applyBorder="1" applyAlignment="1">
      <alignment wrapText="1"/>
    </xf>
    <xf numFmtId="0" fontId="11" fillId="0" borderId="6" xfId="0" applyFont="1" applyFill="1" applyBorder="1" applyAlignment="1">
      <alignment wrapText="1"/>
    </xf>
    <xf numFmtId="3" fontId="11" fillId="0" borderId="3" xfId="0" applyNumberFormat="1" applyFont="1" applyFill="1" applyBorder="1" applyAlignment="1">
      <alignment wrapText="1"/>
    </xf>
    <xf numFmtId="0" fontId="11" fillId="0" borderId="2" xfId="0" applyFont="1" applyFill="1" applyBorder="1" applyAlignment="1">
      <alignment wrapText="1"/>
    </xf>
    <xf numFmtId="3" fontId="11" fillId="0" borderId="5" xfId="0" applyNumberFormat="1" applyFont="1" applyFill="1" applyBorder="1" applyAlignment="1">
      <alignment wrapText="1"/>
    </xf>
    <xf numFmtId="0" fontId="11" fillId="0" borderId="5" xfId="0" applyFont="1" applyFill="1" applyBorder="1" applyAlignment="1">
      <alignment wrapText="1"/>
    </xf>
    <xf numFmtId="3" fontId="11" fillId="0" borderId="6" xfId="0" applyNumberFormat="1" applyFont="1" applyFill="1" applyBorder="1" applyAlignment="1">
      <alignment wrapText="1"/>
    </xf>
    <xf numFmtId="3" fontId="11" fillId="0" borderId="4" xfId="0" applyNumberFormat="1" applyFont="1" applyFill="1" applyBorder="1" applyAlignment="1">
      <alignment wrapText="1"/>
    </xf>
    <xf numFmtId="0" fontId="11" fillId="0" borderId="0" xfId="0" applyFont="1" applyFill="1" applyBorder="1" applyAlignment="1">
      <alignment wrapText="1"/>
    </xf>
    <xf numFmtId="0" fontId="11" fillId="0" borderId="11" xfId="0" applyFont="1" applyFill="1" applyBorder="1" applyAlignment="1">
      <alignment wrapText="1"/>
    </xf>
    <xf numFmtId="0" fontId="0" fillId="0" borderId="13" xfId="0" applyFont="1" applyFill="1" applyBorder="1" applyAlignment="1">
      <alignment wrapText="1"/>
    </xf>
    <xf numFmtId="0" fontId="3" fillId="0" borderId="3" xfId="0" applyFont="1" applyFill="1" applyBorder="1" applyAlignment="1">
      <alignment vertical="top" wrapText="1"/>
    </xf>
    <xf numFmtId="0" fontId="3" fillId="0" borderId="0" xfId="0" applyFont="1" applyAlignment="1">
      <alignment vertical="top" wrapText="1"/>
    </xf>
    <xf numFmtId="0" fontId="2" fillId="0" borderId="3" xfId="0" applyFont="1" applyBorder="1" applyAlignment="1">
      <alignment vertical="top" wrapText="1"/>
    </xf>
    <xf numFmtId="0" fontId="0" fillId="0" borderId="16" xfId="0" applyBorder="1"/>
    <xf numFmtId="0" fontId="0" fillId="0" borderId="0" xfId="0" applyFill="1" applyBorder="1" applyAlignment="1">
      <alignment wrapText="1"/>
    </xf>
    <xf numFmtId="0" fontId="0" fillId="0" borderId="15" xfId="0" applyBorder="1" applyAlignment="1">
      <alignment wrapText="1"/>
    </xf>
    <xf numFmtId="0" fontId="0" fillId="0" borderId="16" xfId="0" applyFill="1" applyBorder="1" applyAlignment="1">
      <alignment wrapText="1"/>
    </xf>
    <xf numFmtId="0" fontId="0" fillId="0" borderId="16" xfId="0" applyBorder="1" applyAlignment="1">
      <alignment wrapText="1"/>
    </xf>
    <xf numFmtId="0" fontId="0" fillId="0" borderId="13" xfId="0" applyFill="1" applyBorder="1" applyAlignment="1">
      <alignment wrapText="1"/>
    </xf>
    <xf numFmtId="0" fontId="1" fillId="0" borderId="3" xfId="0" applyFont="1" applyBorder="1" applyAlignment="1">
      <alignment vertical="top" wrapText="1"/>
    </xf>
    <xf numFmtId="0" fontId="11" fillId="0" borderId="12" xfId="0" applyFont="1" applyBorder="1" applyAlignment="1">
      <alignment wrapText="1"/>
    </xf>
    <xf numFmtId="0" fontId="10" fillId="0" borderId="3" xfId="3" applyBorder="1" applyAlignment="1">
      <alignment vertical="top" wrapText="1"/>
    </xf>
    <xf numFmtId="0" fontId="11"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0" fillId="0" borderId="0" xfId="0" applyFont="1" applyAlignment="1">
      <alignment vertical="top" wrapText="1"/>
    </xf>
  </cellXfs>
  <cellStyles count="4">
    <cellStyle name="Comma" xfId="1" builtinId="3"/>
    <cellStyle name="Hyperlink" xfId="3" builtinId="8"/>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F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5.622941203706" createdVersion="6" refreshedVersion="6" minRefreshableVersion="3" recordCount="55" xr:uid="{BA80C839-9715-844E-9D1F-6FEAAB685938}">
  <cacheSource type="worksheet">
    <worksheetSource ref="C1:F1048576" sheet="y1900"/>
  </cacheSource>
  <cacheFields count="4">
    <cacheField name="OurGroup1" numFmtId="0">
      <sharedItems containsBlank="1" count="18">
        <s v="Other Communicable"/>
        <s v="Alcoholism"/>
        <s v="Injury"/>
        <s v="Other"/>
        <s v="Other Chronic"/>
        <s v="Neonatal"/>
        <s v="Tuberculosis"/>
        <s v="Neurologic"/>
        <s v="Cancer"/>
        <s v="Cardiovascular"/>
        <s v="Meningitis"/>
        <s v="Stroke"/>
        <s v="Syphilis"/>
        <s v="Pneumonia &amp; Related"/>
        <s v="Homicide"/>
        <s v="Suicide"/>
        <s v="Unknown"/>
        <m/>
      </sharedItems>
    </cacheField>
    <cacheField name="OurGroup2" numFmtId="0">
      <sharedItems containsBlank="1" count="9">
        <s v="Other Communicable"/>
        <s v="Other"/>
        <s v="Injury"/>
        <s v="Other Chronic"/>
        <s v="Tuberculosis"/>
        <s v="Cancer"/>
        <s v="Cardiovascular"/>
        <s v="Pneumonia &amp; Relate"/>
        <m/>
      </sharedItems>
    </cacheField>
    <cacheField name="OurGroup3" numFmtId="0">
      <sharedItems containsBlank="1"/>
    </cacheField>
    <cacheField name="Number" numFmtId="164">
      <sharedItems containsString="0" containsBlank="1"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43730555553" createdVersion="6" refreshedVersion="6" minRefreshableVersion="3" recordCount="256" xr:uid="{6ADD8ED3-2817-A747-AC15-C19F065A16FF}">
  <cacheSource type="worksheet">
    <worksheetSource ref="C1:F1048576" sheet="y1950"/>
  </cacheSource>
  <cacheFields count="4">
    <cacheField name="OurGroup0" numFmtId="0">
      <sharedItems containsBlank="1" count="38">
        <s v="Tuberculosis"/>
        <s v="Syphilis"/>
        <s v="Other Communicable"/>
        <s v="Meningitis"/>
        <s v="Other Cancer"/>
        <s v="Stomach &amp; Liver+ Cancer"/>
        <s v="Intestinal/Rectal Cancer"/>
        <s v="Pancreatic Cancer"/>
        <s v="Lung+ Cancer"/>
        <s v="Breast Cancer"/>
        <s v="Prostate Cancer"/>
        <s v="Brain Cancer"/>
        <s v="Leukemia"/>
        <s v="Benign Neoplasm"/>
        <s v="Other Chronic"/>
        <s v="Other"/>
        <s v="Diabetes"/>
        <s v="Nutritional Deficiency"/>
        <s v="Alcoholism"/>
        <s v="Stroke"/>
        <s v="Neurologic"/>
        <s v="Other Cardiovascular"/>
        <s v="Pneumonia &amp; Related"/>
        <s v="Other Respiratory"/>
        <s v="Other Gastrointestinal"/>
        <s v="Kidney Disease"/>
        <s v="Other Genito-Urinary"/>
        <s v="Pregnancy/Perinatal"/>
        <s v="Injury"/>
        <s v="Motor Vehicle Accident"/>
        <s v="Suicide"/>
        <s v="Homicide"/>
        <m/>
        <s v="Cardiovascular" u="1"/>
        <s v="Lung Cancer" u="1"/>
        <s v="Stomach Cancer" u="1"/>
        <s v="Intestinal Cancer" u="1"/>
        <s v="Neonatal" u="1"/>
      </sharedItems>
    </cacheField>
    <cacheField name="OurGroup1" numFmtId="0">
      <sharedItems containsBlank="1" count="15">
        <s v="Tuberculosis"/>
        <s v="Other Communicable"/>
        <s v="Other Cancer"/>
        <s v="Other Chronic"/>
        <s v="Other"/>
        <s v="Cardiovascular"/>
        <s v="Neurologic"/>
        <s v="Pneumonia &amp; Related"/>
        <s v="Alcoholism"/>
        <s v="Pregnancy/Perinatal"/>
        <s v="Injury"/>
        <s v="Suicide"/>
        <s v="Homicide"/>
        <m/>
        <s v="Neonatal" u="1"/>
      </sharedItems>
    </cacheField>
    <cacheField name="OurGroup3" numFmtId="0">
      <sharedItems containsBlank="1"/>
    </cacheField>
    <cacheField name="Number" numFmtId="0">
      <sharedItems containsString="0" containsBlank="1" containsNumber="1" containsInteger="1" minValue="1" maxValue="1738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67042361108" createdVersion="6" refreshedVersion="6" minRefreshableVersion="3" recordCount="283" xr:uid="{32A12A3F-FF48-CB45-8BB4-4AD6EF6F40B3}">
  <cacheSource type="worksheet">
    <worksheetSource ref="C1:F1048576" sheet="y1990"/>
  </cacheSource>
  <cacheFields count="4">
    <cacheField name="OurGroup0" numFmtId="0">
      <sharedItems containsBlank="1" count="35">
        <s v="Other Communicable"/>
        <s v="Tuberculosis"/>
        <s v="Meningitis"/>
        <s v="Syphilis"/>
        <s v="Other Cancer"/>
        <s v="Stomach &amp; Liver+ Cancer"/>
        <s v="Intestinal/Rectal Cancer"/>
        <s v="Pancreatic Cancer"/>
        <s v="Other"/>
        <s v="Lung+ Cancer"/>
        <s v="Breast Cancer"/>
        <s v="Prostate Cancer"/>
        <s v="Brain Cancer"/>
        <s v="Leukemia"/>
        <s v="Benign Neoplasms"/>
        <s v="Diabetes"/>
        <s v="Other Chronic"/>
        <s v="Nutritional Deficiency"/>
        <s v="Alcoholism"/>
        <s v="Neurologic"/>
        <s v="Other Cardiovascular"/>
        <s v="Stroke"/>
        <s v="Other Respiratory"/>
        <s v="Pneumonia &amp; Related"/>
        <s v="Other Gastrointestinal"/>
        <s v="Liver Disease"/>
        <s v="Kidney Disease"/>
        <s v="Other Genito-Urinary"/>
        <s v="Pregnancy/Perinatal"/>
        <s v="Injury"/>
        <s v="Motor Vehicle Accident"/>
        <s v="Suicide"/>
        <s v="Homicide"/>
        <m/>
        <s v="Stomach Cancer" u="1"/>
      </sharedItems>
    </cacheField>
    <cacheField name="OurGroup1" numFmtId="0">
      <sharedItems containsBlank="1" count="15">
        <s v="Other Communicable"/>
        <s v="Tuberculosis"/>
        <m/>
        <s v="Other Cancer"/>
        <s v="Other"/>
        <s v="Other Chronic"/>
        <s v="Neurologic"/>
        <s v="Cardiovascular"/>
        <s v="Pneumonia &amp; Related"/>
        <s v="Alcoholism"/>
        <s v="Pregnancy/Perinatal"/>
        <s v="Injury"/>
        <s v="Suicide"/>
        <s v="Homicide"/>
        <s v="Other Co+D31mmunicable" u="1"/>
      </sharedItems>
    </cacheField>
    <cacheField name="OurGroup3" numFmtId="0">
      <sharedItems containsBlank="1"/>
    </cacheField>
    <cacheField name="Number" numFmtId="0">
      <sharedItems containsString="0" containsBlank="1" containsNumber="1" containsInteger="1" minValue="1" maxValue="2760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69.680709490742" createdVersion="6" refreshedVersion="6" minRefreshableVersion="3" recordCount="256" xr:uid="{FBD8E518-E28D-6D42-8FF8-60BA496DDD17}">
  <cacheSource type="worksheet">
    <worksheetSource ref="C1:F1048576" sheet="y1960"/>
  </cacheSource>
  <cacheFields count="4">
    <cacheField name="OurGroup0" numFmtId="0">
      <sharedItems containsBlank="1" count="36">
        <s v="Tuberculosis"/>
        <s v="Syphilis"/>
        <s v="Other Communicable"/>
        <s v="Meningitis"/>
        <s v="Other Cancer"/>
        <s v="Stomach &amp; Liver+ Cancer"/>
        <s v="Intestinal/Colorectal Cancer"/>
        <s v="Pancreatic Cancer"/>
        <s v="Lung+ Cancer"/>
        <s v="Breast Cancer"/>
        <s v="Prostate Cancer"/>
        <s v="Brain Cancer"/>
        <s v="Leukemia"/>
        <s v="Benign Neoplasms"/>
        <s v="Other Chronic"/>
        <s v="Other"/>
        <s v="Diabetes"/>
        <s v="Nutritional Deficiency"/>
        <s v="Alcoholism"/>
        <s v="Stroke"/>
        <s v="Neurologic"/>
        <s v="Other Cardiovasvular"/>
        <s v="Pneumonia &amp; Related"/>
        <s v="Other Respiratory"/>
        <s v="Other Gastrointestinal"/>
        <s v="Liver Disease"/>
        <s v="Kidney Disease"/>
        <s v="Other Genito-Urinary"/>
        <s v="Pregnancy/Perinatal"/>
        <s v="Injury"/>
        <s v="Motor Vehicle Accident"/>
        <s v="Suicide"/>
        <s v="Homicide"/>
        <m/>
        <s v="Intestinal/Rectal Cancer" u="1"/>
        <s v="Stomach Cancer" u="1"/>
      </sharedItems>
    </cacheField>
    <cacheField name="OurGroup1" numFmtId="0">
      <sharedItems containsBlank="1" count="14">
        <s v="Tuberculosis"/>
        <s v="Other Communicable"/>
        <s v="Other Cancer"/>
        <s v="Other Chronic"/>
        <s v="Other"/>
        <s v="Cardiovascular"/>
        <s v="Neurologic"/>
        <s v="Pneumonia &amp; Related"/>
        <s v="Alcoholism"/>
        <s v="Pregnancy/Perinatal"/>
        <s v="Injury"/>
        <s v="Suicide"/>
        <s v="Homicide"/>
        <m/>
      </sharedItems>
    </cacheField>
    <cacheField name="OurGroup3" numFmtId="0">
      <sharedItems containsBlank="1"/>
    </cacheField>
    <cacheField name="Number" numFmtId="0">
      <sharedItems containsString="0" containsBlank="1" containsNumber="1" containsInteger="1" minValue="1" maxValue="2087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91.910779282407" createdVersion="6" refreshedVersion="6" minRefreshableVersion="3" recordCount="206" xr:uid="{C44BBC10-3326-7F41-AE55-B2A8081A8B10}">
  <cacheSource type="worksheet">
    <worksheetSource ref="C1:F1048576" sheet="y1920"/>
  </cacheSource>
  <cacheFields count="4">
    <cacheField name="OurGroup0" numFmtId="0">
      <sharedItems containsBlank="1" count="30">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Other Respiratory"/>
        <s v="Pneumonia &amp; Related"/>
        <s v="Other Gastrointestinal"/>
        <s v="Other Liver"/>
        <s v="Stomac &amp; Liver+ Cancer "/>
        <s v="Kidney Disease"/>
        <s v="Other Genito-Urinary"/>
        <s v="Benign Neoplasm"/>
        <s v="Suicide"/>
        <s v="Homicide"/>
        <m/>
      </sharedItems>
    </cacheField>
    <cacheField name="OurGroup1" numFmtId="0">
      <sharedItems containsBlank="1" count="14">
        <s v="Other Communicable"/>
        <s v="Other"/>
        <s v="Tuberculosis"/>
        <s v="Other Cancer"/>
        <s v="Other Chronic"/>
        <s v="Alcoholism"/>
        <s v="Injury"/>
        <s v="Cardiovascular"/>
        <s v="Neurologic"/>
        <s v="Pregnancy/Perinatal"/>
        <s v="Pneumonia &amp; Related"/>
        <s v="Suicide"/>
        <s v="Homicide"/>
        <m/>
      </sharedItems>
    </cacheField>
    <cacheField name="OurGroup3" numFmtId="0">
      <sharedItems containsBlank="1"/>
    </cacheField>
    <cacheField name="Number" numFmtId="0">
      <sharedItems containsString="0" containsBlank="1" containsNumber="1" containsInteger="1" minValue="1" maxValue="6346"/>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193.807530902777" createdVersion="6" refreshedVersion="6" minRefreshableVersion="3" recordCount="282" xr:uid="{E08053C3-1B0F-1747-B6E4-0211F7576441}">
  <cacheSource type="worksheet">
    <worksheetSource ref="C1:F1048576" sheet="y1970"/>
  </cacheSource>
  <cacheFields count="4">
    <cacheField name="OurGroup0" numFmtId="0">
      <sharedItems containsBlank="1" count="38">
        <s v="Other Communicable"/>
        <s v="Tuberculosis"/>
        <s v="Meningitis"/>
        <s v="Syphilis"/>
        <s v="Other Cancer"/>
        <s v="Stomach &amp; Liver+ Cancer"/>
        <s v="Intestinal/Colorectal Cancer"/>
        <s v="Pancreatic Cancer"/>
        <s v="Lung+ Cancer"/>
        <s v="Breast Cancer"/>
        <s v="Prostate Cancer"/>
        <s v="Brain Cancer"/>
        <s v="Leukemia"/>
        <s v="Benign Neoplasms"/>
        <s v="Other"/>
        <s v="Other Chronic"/>
        <s v="Diabetes"/>
        <s v="Nutritional Deficiency"/>
        <s v="Alcoholism"/>
        <s v="Neurologic"/>
        <s v="Other Cardiovascular"/>
        <s v="Stroke"/>
        <s v="Other Respiratory"/>
        <s v="Pneumonia &amp; Related"/>
        <s v="Other Gastrointestinal"/>
        <s v="Liver Disease"/>
        <s v="Kidney Disease"/>
        <s v="Other Genito-Urinary"/>
        <s v="Pregnancy/Perinatal"/>
        <s v="Injury"/>
        <s v="Motor Vehicle Accident"/>
        <s v="Suicide"/>
        <s v="Homicide"/>
        <m/>
        <s v="Intestinal/Rectal Cancer" u="1"/>
        <s v="Lung Cancer" u="1"/>
        <s v="Stomach Cancer" u="1"/>
        <s v="Intestinal Cancer" u="1"/>
      </sharedItems>
    </cacheField>
    <cacheField name="OurGroup1" numFmtId="0">
      <sharedItems containsBlank="1" count="14">
        <s v="Other Communicable"/>
        <s v="Tuberculosis"/>
        <s v="Other Cancer"/>
        <s v="Other"/>
        <s v="Other Chronic"/>
        <s v="Neurologic"/>
        <s v="Cardiovascular"/>
        <s v="Pneumonia &amp; Related"/>
        <s v="Alcoholism"/>
        <s v="Pregnancy/Perinatal"/>
        <s v="Injury"/>
        <s v="Suicide"/>
        <s v="Homicide"/>
        <m/>
      </sharedItems>
    </cacheField>
    <cacheField name="OurGroup3" numFmtId="0">
      <sharedItems containsBlank="1"/>
    </cacheField>
    <cacheField name="Number" numFmtId="0">
      <sharedItems containsString="0" containsBlank="1" containsNumber="1" containsInteger="1" minValue="1" maxValue="293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x v="0"/>
    <x v="0"/>
    <s v="Communicable"/>
    <n v="2762"/>
  </r>
  <r>
    <x v="1"/>
    <x v="1"/>
    <s v="Other"/>
    <n v="207"/>
  </r>
  <r>
    <x v="0"/>
    <x v="0"/>
    <s v="Communicable"/>
    <n v="5"/>
  </r>
  <r>
    <x v="2"/>
    <x v="2"/>
    <s v="Injury"/>
    <n v="2"/>
  </r>
  <r>
    <x v="2"/>
    <x v="2"/>
    <s v="Injury"/>
    <n v="139"/>
  </r>
  <r>
    <x v="3"/>
    <x v="1"/>
    <s v="Other"/>
    <n v="369"/>
  </r>
  <r>
    <x v="4"/>
    <x v="3"/>
    <s v="Chronic"/>
    <n v="699"/>
  </r>
  <r>
    <x v="5"/>
    <x v="1"/>
    <s v="Other"/>
    <n v="180"/>
  </r>
  <r>
    <x v="5"/>
    <x v="1"/>
    <s v="Other"/>
    <n v="49"/>
  </r>
  <r>
    <x v="4"/>
    <x v="3"/>
    <s v="Chronic"/>
    <n v="226"/>
  </r>
  <r>
    <x v="3"/>
    <x v="1"/>
    <s v="Other"/>
    <n v="13"/>
  </r>
  <r>
    <x v="4"/>
    <x v="3"/>
    <s v="Chronic"/>
    <n v="143"/>
  </r>
  <r>
    <x v="6"/>
    <x v="4"/>
    <s v="Communicable"/>
    <n v="40"/>
  </r>
  <r>
    <x v="7"/>
    <x v="3"/>
    <s v="Chronic"/>
    <n v="172"/>
  </r>
  <r>
    <x v="6"/>
    <x v="4"/>
    <s v="Communicable"/>
    <n v="64"/>
  </r>
  <r>
    <x v="6"/>
    <x v="4"/>
    <s v="Communicable"/>
    <n v="3480"/>
  </r>
  <r>
    <x v="8"/>
    <x v="5"/>
    <s v="Chronic"/>
    <n v="1026"/>
  </r>
  <r>
    <x v="8"/>
    <x v="5"/>
    <s v="Chronic"/>
    <n v="87"/>
  </r>
  <r>
    <x v="9"/>
    <x v="6"/>
    <s v="Chronic"/>
    <n v="131"/>
  </r>
  <r>
    <x v="4"/>
    <x v="3"/>
    <s v="Chronic"/>
    <n v="186"/>
  </r>
  <r>
    <x v="0"/>
    <x v="0"/>
    <s v="Communicable"/>
    <n v="107"/>
  </r>
  <r>
    <x v="10"/>
    <x v="1"/>
    <s v="Other"/>
    <n v="396"/>
  </r>
  <r>
    <x v="11"/>
    <x v="6"/>
    <s v="Chronic"/>
    <n v="766"/>
  </r>
  <r>
    <x v="4"/>
    <x v="3"/>
    <s v="Chronic"/>
    <n v="464"/>
  </r>
  <r>
    <x v="12"/>
    <x v="3"/>
    <s v="Chronic"/>
    <n v="65"/>
  </r>
  <r>
    <x v="0"/>
    <x v="0"/>
    <s v="Communicable"/>
    <n v="36"/>
  </r>
  <r>
    <x v="7"/>
    <x v="3"/>
    <s v="Chronic"/>
    <n v="1"/>
  </r>
  <r>
    <x v="7"/>
    <x v="3"/>
    <s v="Chronic"/>
    <n v="74"/>
  </r>
  <r>
    <x v="7"/>
    <x v="3"/>
    <s v="Chronic"/>
    <n v="172"/>
  </r>
  <r>
    <x v="3"/>
    <x v="1"/>
    <s v="Other"/>
    <n v="96"/>
  </r>
  <r>
    <x v="7"/>
    <x v="3"/>
    <s v="Chronic"/>
    <n v="307"/>
  </r>
  <r>
    <x v="7"/>
    <x v="3"/>
    <s v="Chronic"/>
    <n v="42"/>
  </r>
  <r>
    <x v="7"/>
    <x v="3"/>
    <s v="Chronic"/>
    <n v="22"/>
  </r>
  <r>
    <x v="7"/>
    <x v="3"/>
    <s v="Chronic"/>
    <n v="53"/>
  </r>
  <r>
    <x v="9"/>
    <x v="6"/>
    <s v="Chronic"/>
    <n v="2361"/>
  </r>
  <r>
    <x v="4"/>
    <x v="3"/>
    <s v="Chronic"/>
    <n v="75"/>
  </r>
  <r>
    <x v="13"/>
    <x v="7"/>
    <s v="Communicable"/>
    <n v="2513"/>
  </r>
  <r>
    <x v="4"/>
    <x v="3"/>
    <s v="Chronic"/>
    <n v="1355"/>
  </r>
  <r>
    <x v="4"/>
    <x v="3"/>
    <s v="Chronic"/>
    <n v="1133"/>
  </r>
  <r>
    <x v="8"/>
    <x v="5"/>
    <s v="Cancer"/>
    <n v="77"/>
  </r>
  <r>
    <x v="3"/>
    <x v="1"/>
    <s v="Other"/>
    <n v="118"/>
  </r>
  <r>
    <x v="4"/>
    <x v="3"/>
    <s v="Chronic"/>
    <n v="52"/>
  </r>
  <r>
    <x v="0"/>
    <x v="0"/>
    <s v="Communicable"/>
    <n v="34"/>
  </r>
  <r>
    <x v="4"/>
    <x v="3"/>
    <s v="Chronic"/>
    <n v="20"/>
  </r>
  <r>
    <x v="14"/>
    <x v="2"/>
    <s v="Injury"/>
    <n v="108"/>
  </r>
  <r>
    <x v="14"/>
    <x v="2"/>
    <s v="Injury"/>
    <n v="82"/>
  </r>
  <r>
    <x v="15"/>
    <x v="2"/>
    <s v="Injury"/>
    <n v="92"/>
  </r>
  <r>
    <x v="15"/>
    <x v="2"/>
    <s v="Injury"/>
    <n v="9"/>
  </r>
  <r>
    <x v="15"/>
    <x v="2"/>
    <s v="Injury"/>
    <n v="90"/>
  </r>
  <r>
    <x v="15"/>
    <x v="2"/>
    <s v="Injury"/>
    <n v="170"/>
  </r>
  <r>
    <x v="2"/>
    <x v="2"/>
    <s v="Injury"/>
    <n v="1170"/>
  </r>
  <r>
    <x v="16"/>
    <x v="1"/>
    <s v="Other"/>
    <n v="466"/>
  </r>
  <r>
    <x v="17"/>
    <x v="8"/>
    <m/>
    <m/>
  </r>
  <r>
    <x v="17"/>
    <x v="8"/>
    <m/>
    <m/>
  </r>
  <r>
    <x v="17"/>
    <x v="8"/>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s v="Communicable"/>
    <n v="2122"/>
  </r>
  <r>
    <x v="0"/>
    <x v="0"/>
    <s v="Communicable"/>
    <n v="66"/>
  </r>
  <r>
    <x v="0"/>
    <x v="0"/>
    <s v="Communicable"/>
    <n v="12"/>
  </r>
  <r>
    <x v="0"/>
    <x v="0"/>
    <s v="Communicable"/>
    <n v="10"/>
  </r>
  <r>
    <x v="0"/>
    <x v="0"/>
    <s v="Communicable"/>
    <n v="5"/>
  </r>
  <r>
    <x v="0"/>
    <x v="0"/>
    <s v="Communicable"/>
    <n v="22"/>
  </r>
  <r>
    <x v="0"/>
    <x v="0"/>
    <s v="Communicable"/>
    <n v="4"/>
  </r>
  <r>
    <x v="0"/>
    <x v="0"/>
    <s v="Communicable"/>
    <n v="71"/>
  </r>
  <r>
    <x v="1"/>
    <x v="1"/>
    <s v="Communicable"/>
    <n v="9"/>
  </r>
  <r>
    <x v="1"/>
    <x v="1"/>
    <s v="Communicable"/>
    <m/>
  </r>
  <r>
    <x v="1"/>
    <x v="1"/>
    <s v="Communicable"/>
    <n v="230"/>
  </r>
  <r>
    <x v="1"/>
    <x v="1"/>
    <s v="Communicable"/>
    <n v="209"/>
  </r>
  <r>
    <x v="1"/>
    <x v="1"/>
    <s v="Communicable"/>
    <n v="12"/>
  </r>
  <r>
    <x v="1"/>
    <x v="1"/>
    <s v="Communicable"/>
    <n v="53"/>
  </r>
  <r>
    <x v="1"/>
    <x v="1"/>
    <s v="Communicable"/>
    <n v="59"/>
  </r>
  <r>
    <x v="1"/>
    <x v="1"/>
    <s v="Communicable"/>
    <n v="13"/>
  </r>
  <r>
    <x v="2"/>
    <x v="1"/>
    <s v="Communicable"/>
    <m/>
  </r>
  <r>
    <x v="2"/>
    <x v="1"/>
    <s v="Communicable"/>
    <n v="8"/>
  </r>
  <r>
    <x v="2"/>
    <x v="1"/>
    <s v="Communicable"/>
    <m/>
  </r>
  <r>
    <x v="2"/>
    <x v="1"/>
    <s v="Communicable"/>
    <n v="4"/>
  </r>
  <r>
    <x v="2"/>
    <x v="1"/>
    <s v="Communicable"/>
    <m/>
  </r>
  <r>
    <x v="2"/>
    <x v="1"/>
    <s v="Communicable"/>
    <n v="2"/>
  </r>
  <r>
    <x v="2"/>
    <x v="1"/>
    <s v="Communicable"/>
    <n v="27"/>
  </r>
  <r>
    <x v="2"/>
    <x v="1"/>
    <s v="Communicable"/>
    <n v="2"/>
  </r>
  <r>
    <x v="2"/>
    <x v="1"/>
    <s v="Communicable"/>
    <n v="8"/>
  </r>
  <r>
    <x v="2"/>
    <x v="1"/>
    <s v="Communicable"/>
    <m/>
  </r>
  <r>
    <x v="2"/>
    <x v="1"/>
    <s v="Communicable"/>
    <n v="37"/>
  </r>
  <r>
    <x v="2"/>
    <x v="1"/>
    <s v="Communicable"/>
    <n v="38"/>
  </r>
  <r>
    <x v="2"/>
    <x v="1"/>
    <s v="Communicable"/>
    <n v="30"/>
  </r>
  <r>
    <x v="3"/>
    <x v="1"/>
    <s v="Communicable"/>
    <n v="37"/>
  </r>
  <r>
    <x v="2"/>
    <x v="1"/>
    <s v="Communicable"/>
    <m/>
  </r>
  <r>
    <x v="2"/>
    <x v="1"/>
    <s v="Communicable"/>
    <m/>
  </r>
  <r>
    <x v="2"/>
    <x v="1"/>
    <s v="Communicable"/>
    <m/>
  </r>
  <r>
    <x v="2"/>
    <x v="1"/>
    <s v="Communicable"/>
    <n v="8"/>
  </r>
  <r>
    <x v="2"/>
    <x v="1"/>
    <s v="Communicable"/>
    <m/>
  </r>
  <r>
    <x v="2"/>
    <x v="1"/>
    <s v="Communicable"/>
    <n v="112"/>
  </r>
  <r>
    <x v="2"/>
    <x v="1"/>
    <s v="Communicable"/>
    <n v="3"/>
  </r>
  <r>
    <x v="2"/>
    <x v="1"/>
    <s v="Communicable"/>
    <n v="38"/>
  </r>
  <r>
    <x v="2"/>
    <x v="1"/>
    <s v="Communicable"/>
    <n v="20"/>
  </r>
  <r>
    <x v="2"/>
    <x v="1"/>
    <s v="Communicable"/>
    <m/>
  </r>
  <r>
    <x v="2"/>
    <x v="1"/>
    <s v="Communicable"/>
    <n v="10"/>
  </r>
  <r>
    <x v="2"/>
    <x v="1"/>
    <s v="Communicable"/>
    <m/>
  </r>
  <r>
    <x v="2"/>
    <x v="1"/>
    <s v="Communicable"/>
    <n v="45"/>
  </r>
  <r>
    <x v="2"/>
    <x v="1"/>
    <s v="Communicable"/>
    <m/>
  </r>
  <r>
    <x v="2"/>
    <x v="1"/>
    <s v="Communicable"/>
    <m/>
  </r>
  <r>
    <x v="2"/>
    <x v="1"/>
    <s v="Communicable"/>
    <m/>
  </r>
  <r>
    <x v="2"/>
    <x v="1"/>
    <s v="Communicable"/>
    <m/>
  </r>
  <r>
    <x v="2"/>
    <x v="1"/>
    <s v="Communicable"/>
    <n v="3"/>
  </r>
  <r>
    <x v="2"/>
    <x v="1"/>
    <s v="Communicable"/>
    <m/>
  </r>
  <r>
    <x v="2"/>
    <x v="1"/>
    <s v="Communicable"/>
    <n v="2"/>
  </r>
  <r>
    <x v="2"/>
    <x v="1"/>
    <s v="Communicable"/>
    <m/>
  </r>
  <r>
    <x v="2"/>
    <x v="1"/>
    <s v="Communicable"/>
    <m/>
  </r>
  <r>
    <x v="2"/>
    <x v="1"/>
    <s v="Communicable"/>
    <m/>
  </r>
  <r>
    <x v="2"/>
    <x v="1"/>
    <s v="Communicable"/>
    <n v="125"/>
  </r>
  <r>
    <x v="4"/>
    <x v="2"/>
    <s v="Cancer"/>
    <n v="20"/>
  </r>
  <r>
    <x v="4"/>
    <x v="2"/>
    <s v="Cancer"/>
    <n v="94"/>
  </r>
  <r>
    <x v="4"/>
    <x v="2"/>
    <s v="Cancer"/>
    <n v="108"/>
  </r>
  <r>
    <x v="4"/>
    <x v="2"/>
    <s v="Cancer"/>
    <n v="137"/>
  </r>
  <r>
    <x v="4"/>
    <x v="2"/>
    <s v="Cancer"/>
    <n v="263"/>
  </r>
  <r>
    <x v="5"/>
    <x v="2"/>
    <s v="Cancer"/>
    <n v="1546"/>
  </r>
  <r>
    <x v="6"/>
    <x v="2"/>
    <s v="Cancer"/>
    <n v="1489"/>
  </r>
  <r>
    <x v="6"/>
    <x v="2"/>
    <s v="Cancer"/>
    <n v="680"/>
  </r>
  <r>
    <x v="5"/>
    <x v="2"/>
    <s v="Cancer"/>
    <n v="369"/>
  </r>
  <r>
    <x v="5"/>
    <x v="2"/>
    <s v="Cancer"/>
    <n v="216"/>
  </r>
  <r>
    <x v="7"/>
    <x v="2"/>
    <s v="Cancer"/>
    <n v="686"/>
  </r>
  <r>
    <x v="4"/>
    <x v="2"/>
    <s v="Cancer"/>
    <n v="100"/>
  </r>
  <r>
    <x v="4"/>
    <x v="2"/>
    <s v="Cancer"/>
    <n v="127"/>
  </r>
  <r>
    <x v="8"/>
    <x v="2"/>
    <s v="Cancer"/>
    <n v="745"/>
  </r>
  <r>
    <x v="8"/>
    <x v="2"/>
    <s v="Cancer"/>
    <n v="640"/>
  </r>
  <r>
    <x v="4"/>
    <x v="2"/>
    <s v="Cancer"/>
    <n v="74"/>
  </r>
  <r>
    <x v="9"/>
    <x v="2"/>
    <s v="Cancer"/>
    <n v="1532"/>
  </r>
  <r>
    <x v="4"/>
    <x v="2"/>
    <s v="Cancer"/>
    <n v="598"/>
  </r>
  <r>
    <x v="4"/>
    <x v="2"/>
    <s v="Cancer"/>
    <n v="443"/>
  </r>
  <r>
    <x v="4"/>
    <x v="2"/>
    <s v="Cancer"/>
    <n v="466"/>
  </r>
  <r>
    <x v="4"/>
    <x v="2"/>
    <s v="Cancer"/>
    <n v="51"/>
  </r>
  <r>
    <x v="10"/>
    <x v="2"/>
    <s v="Cancer"/>
    <n v="728"/>
  </r>
  <r>
    <x v="4"/>
    <x v="2"/>
    <s v="Cancer"/>
    <n v="88"/>
  </r>
  <r>
    <x v="4"/>
    <x v="2"/>
    <s v="Cancer"/>
    <n v="269"/>
  </r>
  <r>
    <x v="4"/>
    <x v="2"/>
    <s v="Cancer"/>
    <n v="506"/>
  </r>
  <r>
    <x v="4"/>
    <x v="2"/>
    <s v="Cancer"/>
    <n v="273"/>
  </r>
  <r>
    <x v="4"/>
    <x v="2"/>
    <s v="Cancer"/>
    <n v="26"/>
  </r>
  <r>
    <x v="11"/>
    <x v="2"/>
    <s v="Cancer"/>
    <n v="361"/>
  </r>
  <r>
    <x v="4"/>
    <x v="2"/>
    <s v="Cancer"/>
    <n v="63"/>
  </r>
  <r>
    <x v="4"/>
    <x v="2"/>
    <s v="Cancer"/>
    <n v="125"/>
  </r>
  <r>
    <x v="4"/>
    <x v="2"/>
    <s v="Cancer"/>
    <n v="48"/>
  </r>
  <r>
    <x v="4"/>
    <x v="2"/>
    <s v="Cancer"/>
    <n v="170"/>
  </r>
  <r>
    <x v="4"/>
    <x v="2"/>
    <s v="Cancer"/>
    <n v="529"/>
  </r>
  <r>
    <x v="12"/>
    <x v="2"/>
    <s v="Cancer"/>
    <n v="657"/>
  </r>
  <r>
    <x v="4"/>
    <x v="2"/>
    <s v="Cancer"/>
    <n v="305"/>
  </r>
  <r>
    <x v="4"/>
    <x v="2"/>
    <s v="Cancer"/>
    <n v="182"/>
  </r>
  <r>
    <x v="4"/>
    <x v="2"/>
    <s v="Cancer"/>
    <n v="148"/>
  </r>
  <r>
    <x v="13"/>
    <x v="2"/>
    <s v="Cancer"/>
    <n v="55"/>
  </r>
  <r>
    <x v="13"/>
    <x v="2"/>
    <s v="Cancer"/>
    <n v="83"/>
  </r>
  <r>
    <x v="13"/>
    <x v="2"/>
    <s v="Cancer"/>
    <n v="68"/>
  </r>
  <r>
    <x v="4"/>
    <x v="2"/>
    <s v="Cancer"/>
    <n v="2"/>
  </r>
  <r>
    <x v="4"/>
    <x v="2"/>
    <s v="Cancer"/>
    <n v="94"/>
  </r>
  <r>
    <x v="4"/>
    <x v="2"/>
    <s v="Cancer"/>
    <n v="54"/>
  </r>
  <r>
    <x v="14"/>
    <x v="3"/>
    <s v="Chronic"/>
    <n v="316"/>
  </r>
  <r>
    <x v="15"/>
    <x v="4"/>
    <s v="Other"/>
    <n v="18"/>
  </r>
  <r>
    <x v="14"/>
    <x v="3"/>
    <s v="Chronic"/>
    <n v="62"/>
  </r>
  <r>
    <x v="14"/>
    <x v="3"/>
    <s v="Chronic"/>
    <n v="14"/>
  </r>
  <r>
    <x v="16"/>
    <x v="3"/>
    <s v="Chronic"/>
    <n v="934"/>
  </r>
  <r>
    <x v="15"/>
    <x v="4"/>
    <s v="Other"/>
    <n v="40"/>
  </r>
  <r>
    <x v="15"/>
    <x v="4"/>
    <s v="Other"/>
    <n v="41"/>
  </r>
  <r>
    <x v="17"/>
    <x v="4"/>
    <s v="Other"/>
    <n v="3"/>
  </r>
  <r>
    <x v="17"/>
    <x v="4"/>
    <s v="Other"/>
    <n v="37"/>
  </r>
  <r>
    <x v="15"/>
    <x v="4"/>
    <s v="Other"/>
    <n v="51"/>
  </r>
  <r>
    <x v="14"/>
    <x v="3"/>
    <s v="Chronic"/>
    <n v="95"/>
  </r>
  <r>
    <x v="15"/>
    <x v="4"/>
    <s v="Other"/>
    <n v="139"/>
  </r>
  <r>
    <x v="15"/>
    <x v="4"/>
    <s v="Other"/>
    <n v="41"/>
  </r>
  <r>
    <x v="15"/>
    <x v="4"/>
    <s v="Other"/>
    <n v="53"/>
  </r>
  <r>
    <x v="14"/>
    <x v="3"/>
    <s v="Chronic"/>
    <n v="87"/>
  </r>
  <r>
    <x v="18"/>
    <x v="3"/>
    <s v="Chronic"/>
    <n v="12"/>
  </r>
  <r>
    <x v="14"/>
    <x v="3"/>
    <s v="Chronic"/>
    <n v="52"/>
  </r>
  <r>
    <x v="18"/>
    <x v="3"/>
    <s v="Chronic"/>
    <n v="190"/>
  </r>
  <r>
    <x v="14"/>
    <x v="3"/>
    <s v="Chronic"/>
    <n v="9"/>
  </r>
  <r>
    <x v="14"/>
    <x v="3"/>
    <s v="Chronic"/>
    <n v="6"/>
  </r>
  <r>
    <x v="19"/>
    <x v="5"/>
    <s v="Other"/>
    <n v="217"/>
  </r>
  <r>
    <x v="19"/>
    <x v="5"/>
    <s v="Other"/>
    <n v="6240"/>
  </r>
  <r>
    <x v="19"/>
    <x v="5"/>
    <s v="Other"/>
    <n v="2606"/>
  </r>
  <r>
    <x v="15"/>
    <x v="4"/>
    <s v="Other"/>
    <n v="1103"/>
  </r>
  <r>
    <x v="3"/>
    <x v="1"/>
    <s v="Communicable"/>
    <n v="103"/>
  </r>
  <r>
    <x v="20"/>
    <x v="6"/>
    <s v="Chronic"/>
    <n v="70"/>
  </r>
  <r>
    <x v="20"/>
    <x v="6"/>
    <s v="Chronic"/>
    <n v="142"/>
  </r>
  <r>
    <x v="20"/>
    <x v="6"/>
    <s v="Chronic"/>
    <n v="35"/>
  </r>
  <r>
    <x v="20"/>
    <x v="6"/>
    <s v="Other"/>
    <n v="89"/>
  </r>
  <r>
    <x v="15"/>
    <x v="4"/>
    <s v="Other"/>
    <m/>
  </r>
  <r>
    <x v="14"/>
    <x v="3"/>
    <s v="Chronic"/>
    <n v="5"/>
  </r>
  <r>
    <x v="15"/>
    <x v="4"/>
    <s v="Other"/>
    <m/>
  </r>
  <r>
    <x v="2"/>
    <x v="1"/>
    <s v="Communicable"/>
    <n v="28"/>
  </r>
  <r>
    <x v="20"/>
    <x v="6"/>
    <s v="Other"/>
    <n v="300"/>
  </r>
  <r>
    <x v="21"/>
    <x v="5"/>
    <s v="Other"/>
    <n v="111"/>
  </r>
  <r>
    <x v="21"/>
    <x v="5"/>
    <s v="Other"/>
    <n v="648"/>
  </r>
  <r>
    <x v="21"/>
    <x v="5"/>
    <s v="Other"/>
    <n v="127"/>
  </r>
  <r>
    <x v="21"/>
    <x v="5"/>
    <s v="Other"/>
    <n v="3"/>
  </r>
  <r>
    <x v="21"/>
    <x v="5"/>
    <s v="Other"/>
    <n v="81"/>
  </r>
  <r>
    <x v="21"/>
    <x v="5"/>
    <s v="Other"/>
    <n v="677"/>
  </r>
  <r>
    <x v="21"/>
    <x v="5"/>
    <s v="Chronic"/>
    <n v="8679"/>
  </r>
  <r>
    <x v="21"/>
    <x v="5"/>
    <s v="Other"/>
    <n v="17389"/>
  </r>
  <r>
    <x v="21"/>
    <x v="5"/>
    <s v="Other"/>
    <n v="68"/>
  </r>
  <r>
    <x v="21"/>
    <x v="5"/>
    <s v="Chronic"/>
    <n v="15"/>
  </r>
  <r>
    <x v="21"/>
    <x v="5"/>
    <s v="Chronic"/>
    <n v="139"/>
  </r>
  <r>
    <x v="21"/>
    <x v="5"/>
    <s v="Chronic"/>
    <n v="238"/>
  </r>
  <r>
    <x v="21"/>
    <x v="5"/>
    <s v="Chronic"/>
    <n v="2265"/>
  </r>
  <r>
    <x v="21"/>
    <x v="5"/>
    <s v="Chronic"/>
    <n v="1776"/>
  </r>
  <r>
    <x v="21"/>
    <x v="5"/>
    <s v="Other"/>
    <n v="69"/>
  </r>
  <r>
    <x v="21"/>
    <x v="5"/>
    <s v="Other"/>
    <n v="82"/>
  </r>
  <r>
    <x v="21"/>
    <x v="5"/>
    <s v="Other"/>
    <n v="7"/>
  </r>
  <r>
    <x v="21"/>
    <x v="5"/>
    <s v="Other"/>
    <n v="142"/>
  </r>
  <r>
    <x v="21"/>
    <x v="5"/>
    <s v="Other"/>
    <n v="392"/>
  </r>
  <r>
    <x v="21"/>
    <x v="5"/>
    <s v="Other"/>
    <n v="1140"/>
  </r>
  <r>
    <x v="21"/>
    <x v="5"/>
    <s v="Chronic"/>
    <n v="3970"/>
  </r>
  <r>
    <x v="21"/>
    <x v="5"/>
    <s v="Chronic"/>
    <n v="375"/>
  </r>
  <r>
    <x v="21"/>
    <x v="5"/>
    <s v="Chronic"/>
    <n v="301"/>
  </r>
  <r>
    <x v="21"/>
    <x v="5"/>
    <s v="Chronic"/>
    <n v="2687"/>
  </r>
  <r>
    <x v="21"/>
    <x v="5"/>
    <s v="Other"/>
    <n v="304"/>
  </r>
  <r>
    <x v="21"/>
    <x v="5"/>
    <s v="Other"/>
    <n v="10"/>
  </r>
  <r>
    <x v="21"/>
    <x v="5"/>
    <s v="Other"/>
    <n v="114"/>
  </r>
  <r>
    <x v="21"/>
    <x v="5"/>
    <s v="Other"/>
    <n v="254"/>
  </r>
  <r>
    <x v="2"/>
    <x v="1"/>
    <s v="Communicable"/>
    <n v="32"/>
  </r>
  <r>
    <x v="2"/>
    <x v="1"/>
    <s v="Communicable"/>
    <n v="58"/>
  </r>
  <r>
    <x v="22"/>
    <x v="7"/>
    <s v="Other"/>
    <n v="732"/>
  </r>
  <r>
    <x v="22"/>
    <x v="7"/>
    <s v="Other"/>
    <n v="1501"/>
  </r>
  <r>
    <x v="22"/>
    <x v="7"/>
    <s v="Other"/>
    <n v="260"/>
  </r>
  <r>
    <x v="22"/>
    <x v="7"/>
    <s v="Other"/>
    <n v="84"/>
  </r>
  <r>
    <x v="23"/>
    <x v="4"/>
    <s v="Other"/>
    <n v="63"/>
  </r>
  <r>
    <x v="14"/>
    <x v="3"/>
    <s v="Chronic"/>
    <n v="103"/>
  </r>
  <r>
    <x v="23"/>
    <x v="4"/>
    <s v="Other"/>
    <n v="29"/>
  </r>
  <r>
    <x v="23"/>
    <x v="4"/>
    <s v="Other"/>
    <n v="80"/>
  </r>
  <r>
    <x v="23"/>
    <x v="4"/>
    <s v="Other"/>
    <n v="17"/>
  </r>
  <r>
    <x v="23"/>
    <x v="4"/>
    <s v="Other"/>
    <n v="690"/>
  </r>
  <r>
    <x v="24"/>
    <x v="4"/>
    <s v="Other"/>
    <n v="15"/>
  </r>
  <r>
    <x v="24"/>
    <x v="4"/>
    <s v="Other"/>
    <n v="334"/>
  </r>
  <r>
    <x v="24"/>
    <x v="4"/>
    <s v="Other"/>
    <n v="338"/>
  </r>
  <r>
    <x v="24"/>
    <x v="4"/>
    <s v="Other"/>
    <n v="20"/>
  </r>
  <r>
    <x v="24"/>
    <x v="4"/>
    <s v="Other"/>
    <n v="165"/>
  </r>
  <r>
    <x v="24"/>
    <x v="4"/>
    <s v="Other"/>
    <n v="555"/>
  </r>
  <r>
    <x v="2"/>
    <x v="1"/>
    <s v="Communicable"/>
    <n v="416"/>
  </r>
  <r>
    <x v="14"/>
    <x v="3"/>
    <s v="Chronic"/>
    <n v="987"/>
  </r>
  <r>
    <x v="18"/>
    <x v="8"/>
    <s v="Chronic"/>
    <n v="727"/>
  </r>
  <r>
    <x v="14"/>
    <x v="3"/>
    <s v="Chronic"/>
    <n v="358"/>
  </r>
  <r>
    <x v="24"/>
    <x v="4"/>
    <s v="Other"/>
    <n v="488"/>
  </r>
  <r>
    <x v="25"/>
    <x v="4"/>
    <s v="Other"/>
    <n v="66"/>
  </r>
  <r>
    <x v="25"/>
    <x v="3"/>
    <s v="Chronic"/>
    <n v="94"/>
  </r>
  <r>
    <x v="25"/>
    <x v="3"/>
    <s v="Chronic"/>
    <n v="1041"/>
  </r>
  <r>
    <x v="25"/>
    <x v="1"/>
    <s v="Communicable"/>
    <n v="261"/>
  </r>
  <r>
    <x v="25"/>
    <x v="4"/>
    <s v="Other"/>
    <n v="81"/>
  </r>
  <r>
    <x v="26"/>
    <x v="4"/>
    <s v="Other"/>
    <n v="97"/>
  </r>
  <r>
    <x v="26"/>
    <x v="3"/>
    <s v="Chronic"/>
    <n v="379"/>
  </r>
  <r>
    <x v="26"/>
    <x v="4"/>
    <s v="Other"/>
    <n v="34"/>
  </r>
  <r>
    <x v="26"/>
    <x v="4"/>
    <s v="Other"/>
    <n v="1"/>
  </r>
  <r>
    <x v="26"/>
    <x v="4"/>
    <s v="Other"/>
    <n v="51"/>
  </r>
  <r>
    <x v="27"/>
    <x v="9"/>
    <s v="Communicable"/>
    <n v="15"/>
  </r>
  <r>
    <x v="27"/>
    <x v="9"/>
    <s v="Other"/>
    <n v="38"/>
  </r>
  <r>
    <x v="27"/>
    <x v="9"/>
    <s v="Other"/>
    <n v="21"/>
  </r>
  <r>
    <x v="27"/>
    <x v="9"/>
    <s v="Other"/>
    <n v="14"/>
  </r>
  <r>
    <x v="27"/>
    <x v="9"/>
    <s v="Other"/>
    <n v="4"/>
  </r>
  <r>
    <x v="27"/>
    <x v="9"/>
    <s v="Communicable"/>
    <n v="10"/>
  </r>
  <r>
    <x v="27"/>
    <x v="9"/>
    <s v="Other"/>
    <m/>
  </r>
  <r>
    <x v="27"/>
    <x v="9"/>
    <s v="Other"/>
    <n v="24"/>
  </r>
  <r>
    <x v="2"/>
    <x v="1"/>
    <s v="Communicable"/>
    <n v="14"/>
  </r>
  <r>
    <x v="15"/>
    <x v="4"/>
    <s v="Other"/>
    <n v="58"/>
  </r>
  <r>
    <x v="14"/>
    <x v="3"/>
    <s v="Chronic"/>
    <n v="76"/>
  </r>
  <r>
    <x v="14"/>
    <x v="3"/>
    <s v="Chronic"/>
    <n v="1"/>
  </r>
  <r>
    <x v="2"/>
    <x v="1"/>
    <s v="Communicable"/>
    <n v="8"/>
  </r>
  <r>
    <x v="14"/>
    <x v="3"/>
    <s v="Chronic"/>
    <n v="5"/>
  </r>
  <r>
    <x v="15"/>
    <x v="4"/>
    <s v="Other"/>
    <n v="55"/>
  </r>
  <r>
    <x v="14"/>
    <x v="3"/>
    <s v="Chronic"/>
    <n v="45"/>
  </r>
  <r>
    <x v="14"/>
    <x v="3"/>
    <s v="Chronic"/>
    <n v="125"/>
  </r>
  <r>
    <x v="14"/>
    <x v="3"/>
    <s v="Chronic"/>
    <n v="724"/>
  </r>
  <r>
    <x v="14"/>
    <x v="3"/>
    <s v="Chronic"/>
    <n v="401"/>
  </r>
  <r>
    <x v="27"/>
    <x v="9"/>
    <s v="Injury"/>
    <n v="890"/>
  </r>
  <r>
    <x v="27"/>
    <x v="9"/>
    <s v="Other"/>
    <n v="1173"/>
  </r>
  <r>
    <x v="27"/>
    <x v="9"/>
    <s v="Communicable"/>
    <n v="203"/>
  </r>
  <r>
    <x v="27"/>
    <x v="9"/>
    <s v="Other"/>
    <n v="168"/>
  </r>
  <r>
    <x v="27"/>
    <x v="9"/>
    <s v="Other"/>
    <n v="133"/>
  </r>
  <r>
    <x v="27"/>
    <x v="9"/>
    <s v="Other"/>
    <n v="1270"/>
  </r>
  <r>
    <x v="14"/>
    <x v="3"/>
    <s v="Chronic"/>
    <n v="96"/>
  </r>
  <r>
    <x v="15"/>
    <x v="4"/>
    <s v="Other"/>
    <n v="299"/>
  </r>
  <r>
    <x v="28"/>
    <x v="10"/>
    <s v="Injury"/>
    <n v="145"/>
  </r>
  <r>
    <x v="29"/>
    <x v="10"/>
    <s v="Injury"/>
    <n v="113"/>
  </r>
  <r>
    <x v="29"/>
    <x v="10"/>
    <s v="Injury"/>
    <n v="780"/>
  </r>
  <r>
    <x v="29"/>
    <x v="10"/>
    <s v="Injury"/>
    <n v="1301"/>
  </r>
  <r>
    <x v="29"/>
    <x v="10"/>
    <s v="Injury"/>
    <n v="826"/>
  </r>
  <r>
    <x v="29"/>
    <x v="10"/>
    <s v="Injury"/>
    <n v="69"/>
  </r>
  <r>
    <x v="29"/>
    <x v="10"/>
    <s v="Injury"/>
    <n v="82"/>
  </r>
  <r>
    <x v="29"/>
    <x v="10"/>
    <s v="Injury"/>
    <n v="34"/>
  </r>
  <r>
    <x v="28"/>
    <x v="10"/>
    <s v="Injury"/>
    <n v="122"/>
  </r>
  <r>
    <x v="28"/>
    <x v="10"/>
    <s v="Injury"/>
    <n v="199"/>
  </r>
  <r>
    <x v="28"/>
    <x v="10"/>
    <s v="Injury"/>
    <n v="163"/>
  </r>
  <r>
    <x v="28"/>
    <x v="10"/>
    <s v="Injury"/>
    <n v="100"/>
  </r>
  <r>
    <x v="28"/>
    <x v="10"/>
    <s v="Injury"/>
    <n v="304"/>
  </r>
  <r>
    <x v="28"/>
    <x v="10"/>
    <s v="Injury"/>
    <n v="158"/>
  </r>
  <r>
    <x v="28"/>
    <x v="10"/>
    <s v="Injury"/>
    <n v="508"/>
  </r>
  <r>
    <x v="28"/>
    <x v="10"/>
    <s v="Injury"/>
    <n v="86"/>
  </r>
  <r>
    <x v="28"/>
    <x v="10"/>
    <s v="Injury"/>
    <n v="100"/>
  </r>
  <r>
    <x v="28"/>
    <x v="10"/>
    <s v="Injury"/>
    <n v="56"/>
  </r>
  <r>
    <x v="28"/>
    <x v="10"/>
    <s v="Injury"/>
    <n v="357"/>
  </r>
  <r>
    <x v="28"/>
    <x v="10"/>
    <s v="Injury"/>
    <n v="34"/>
  </r>
  <r>
    <x v="28"/>
    <x v="10"/>
    <s v="Injury"/>
    <n v="113"/>
  </r>
  <r>
    <x v="28"/>
    <x v="10"/>
    <s v="Injury"/>
    <n v="112"/>
  </r>
  <r>
    <x v="28"/>
    <x v="10"/>
    <s v="Injury"/>
    <n v="316"/>
  </r>
  <r>
    <x v="28"/>
    <x v="10"/>
    <s v="Injury"/>
    <n v="24"/>
  </r>
  <r>
    <x v="28"/>
    <x v="10"/>
    <s v="Injury"/>
    <n v="45"/>
  </r>
  <r>
    <x v="28"/>
    <x v="10"/>
    <s v="Injury"/>
    <n v="337"/>
  </r>
  <r>
    <x v="30"/>
    <x v="11"/>
    <s v="Injury"/>
    <n v="624"/>
  </r>
  <r>
    <x v="30"/>
    <x v="11"/>
    <s v="Injury"/>
    <n v="287"/>
  </r>
  <r>
    <x v="30"/>
    <x v="11"/>
    <s v="Injury"/>
    <n v="723"/>
  </r>
  <r>
    <x v="30"/>
    <x v="11"/>
    <s v="Injury"/>
    <n v="275"/>
  </r>
  <r>
    <x v="31"/>
    <x v="12"/>
    <s v="Injury"/>
    <n v="221"/>
  </r>
  <r>
    <x v="31"/>
    <x v="12"/>
    <s v="Injury"/>
    <n v="79"/>
  </r>
  <r>
    <x v="31"/>
    <x v="12"/>
    <s v="Injury"/>
    <n v="137"/>
  </r>
  <r>
    <x v="31"/>
    <x v="12"/>
    <s v="Injury"/>
    <n v="18"/>
  </r>
  <r>
    <x v="31"/>
    <x v="12"/>
    <s v="Injury"/>
    <n v="7"/>
  </r>
  <r>
    <x v="28"/>
    <x v="10"/>
    <s v="Injury"/>
    <n v="3"/>
  </r>
  <r>
    <x v="32"/>
    <x v="13"/>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3">
  <r>
    <x v="0"/>
    <x v="0"/>
    <s v="Communicable"/>
    <m/>
  </r>
  <r>
    <x v="0"/>
    <x v="0"/>
    <s v="Communicable"/>
    <n v="4"/>
  </r>
  <r>
    <x v="0"/>
    <x v="0"/>
    <s v="Communicable"/>
    <n v="8"/>
  </r>
  <r>
    <x v="0"/>
    <x v="0"/>
    <s v="Communicable"/>
    <n v="2"/>
  </r>
  <r>
    <x v="0"/>
    <x v="0"/>
    <s v="Communicable"/>
    <n v="23"/>
  </r>
  <r>
    <x v="0"/>
    <x v="0"/>
    <s v="Communicable"/>
    <n v="25"/>
  </r>
  <r>
    <x v="1"/>
    <x v="1"/>
    <s v="Communicable"/>
    <n v="163"/>
  </r>
  <r>
    <x v="1"/>
    <x v="1"/>
    <s v="Communicable"/>
    <n v="48"/>
  </r>
  <r>
    <x v="0"/>
    <x v="0"/>
    <s v="Communicable"/>
    <m/>
  </r>
  <r>
    <x v="0"/>
    <x v="0"/>
    <s v="Communicable"/>
    <m/>
  </r>
  <r>
    <x v="0"/>
    <x v="0"/>
    <s v="Communicable"/>
    <n v="1"/>
  </r>
  <r>
    <x v="0"/>
    <x v="0"/>
    <s v="Communicable"/>
    <n v="3"/>
  </r>
  <r>
    <x v="2"/>
    <x v="0"/>
    <s v="Communicable"/>
    <n v="45"/>
  </r>
  <r>
    <x v="0"/>
    <x v="0"/>
    <s v="Communicable"/>
    <n v="2"/>
  </r>
  <r>
    <x v="0"/>
    <x v="0"/>
    <s v="Communicable"/>
    <n v="644"/>
  </r>
  <r>
    <x v="0"/>
    <x v="0"/>
    <s v="Communicable"/>
    <n v="121"/>
  </r>
  <r>
    <x v="0"/>
    <x v="0"/>
    <s v="Communicable"/>
    <m/>
  </r>
  <r>
    <x v="0"/>
    <x v="0"/>
    <s v="Communicable"/>
    <m/>
  </r>
  <r>
    <x v="0"/>
    <x v="0"/>
    <s v="Communicable"/>
    <n v="36"/>
  </r>
  <r>
    <x v="0"/>
    <x v="0"/>
    <s v="Communicable"/>
    <n v="8"/>
  </r>
  <r>
    <x v="0"/>
    <x v="0"/>
    <s v="Communicable"/>
    <m/>
  </r>
  <r>
    <x v="0"/>
    <x v="0"/>
    <s v="Communicable"/>
    <n v="266"/>
  </r>
  <r>
    <x v="0"/>
    <x v="0"/>
    <s v="Communicable"/>
    <n v="5236"/>
  </r>
  <r>
    <x v="0"/>
    <x v="0"/>
    <s v="Communicable"/>
    <n v="1"/>
  </r>
  <r>
    <x v="0"/>
    <x v="0"/>
    <s v="Communicable"/>
    <m/>
  </r>
  <r>
    <x v="0"/>
    <x v="0"/>
    <s v="Communicable"/>
    <n v="2"/>
  </r>
  <r>
    <x v="3"/>
    <x v="0"/>
    <s v="Communicable"/>
    <n v="2"/>
  </r>
  <r>
    <x v="3"/>
    <x v="0"/>
    <s v="Communicable"/>
    <n v="6"/>
  </r>
  <r>
    <x v="3"/>
    <x v="0"/>
    <s v="Communicable"/>
    <n v="1"/>
  </r>
  <r>
    <x v="0"/>
    <x v="0"/>
    <s v="Communicable"/>
    <n v="1"/>
  </r>
  <r>
    <x v="0"/>
    <x v="0"/>
    <s v="Communicable"/>
    <m/>
  </r>
  <r>
    <x v="0"/>
    <x v="0"/>
    <s v="Communicable"/>
    <n v="270"/>
  </r>
  <r>
    <x v="0"/>
    <x v="0"/>
    <s v="Communicable"/>
    <n v="10"/>
  </r>
  <r>
    <x v="1"/>
    <x v="2"/>
    <s v="Communicable"/>
    <n v="15"/>
  </r>
  <r>
    <x v="0"/>
    <x v="0"/>
    <s v="Communicable"/>
    <n v="20"/>
  </r>
  <r>
    <x v="0"/>
    <x v="0"/>
    <s v="Communicable"/>
    <n v="127"/>
  </r>
  <r>
    <x v="4"/>
    <x v="3"/>
    <s v="Cancer"/>
    <n v="9"/>
  </r>
  <r>
    <x v="4"/>
    <x v="3"/>
    <s v="Cancer"/>
    <n v="230"/>
  </r>
  <r>
    <x v="4"/>
    <x v="3"/>
    <s v="Cancer"/>
    <n v="399"/>
  </r>
  <r>
    <x v="4"/>
    <x v="3"/>
    <s v="Cancer"/>
    <n v="250"/>
  </r>
  <r>
    <x v="4"/>
    <x v="3"/>
    <s v="Cancer"/>
    <n v="894"/>
  </r>
  <r>
    <x v="5"/>
    <x v="3"/>
    <s v="Cancer"/>
    <n v="1593"/>
  </r>
  <r>
    <x v="6"/>
    <x v="3"/>
    <s v="Cancer"/>
    <n v="122"/>
  </r>
  <r>
    <x v="4"/>
    <x v="3"/>
    <s v="Cancer"/>
    <n v="46"/>
  </r>
  <r>
    <x v="4"/>
    <x v="3"/>
    <s v="Cancer"/>
    <n v="85"/>
  </r>
  <r>
    <x v="4"/>
    <x v="3"/>
    <s v="Cancer"/>
    <n v="241"/>
  </r>
  <r>
    <x v="4"/>
    <x v="3"/>
    <s v="Cancer"/>
    <n v="454"/>
  </r>
  <r>
    <x v="4"/>
    <x v="3"/>
    <s v="Cancer"/>
    <n v="3475"/>
  </r>
  <r>
    <x v="6"/>
    <x v="3"/>
    <s v="Cancer"/>
    <n v="844"/>
  </r>
  <r>
    <x v="5"/>
    <x v="3"/>
    <s v="Cancer"/>
    <n v="546"/>
  </r>
  <r>
    <x v="5"/>
    <x v="3"/>
    <s v="Cancer"/>
    <n v="168"/>
  </r>
  <r>
    <x v="5"/>
    <x v="3"/>
    <s v="Cancer"/>
    <n v="274"/>
  </r>
  <r>
    <x v="4"/>
    <x v="3"/>
    <s v="Cancer"/>
    <n v="351"/>
  </r>
  <r>
    <x v="7"/>
    <x v="3"/>
    <s v="Cancer"/>
    <n v="2537"/>
  </r>
  <r>
    <x v="8"/>
    <x v="3"/>
    <s v="Cancer"/>
    <n v="141"/>
  </r>
  <r>
    <x v="4"/>
    <x v="3"/>
    <s v="Cancer"/>
    <n v="315"/>
  </r>
  <r>
    <x v="9"/>
    <x v="3"/>
    <s v="Cancer"/>
    <n v="13306"/>
  </r>
  <r>
    <x v="4"/>
    <x v="3"/>
    <s v="Cancer"/>
    <n v="137"/>
  </r>
  <r>
    <x v="4"/>
    <x v="3"/>
    <s v="Cancer"/>
    <n v="95"/>
  </r>
  <r>
    <x v="4"/>
    <x v="3"/>
    <s v="Cancer"/>
    <n v="342"/>
  </r>
  <r>
    <x v="4"/>
    <x v="3"/>
    <s v="Cancer"/>
    <n v="784"/>
  </r>
  <r>
    <x v="4"/>
    <x v="3"/>
    <s v="Cancer"/>
    <n v="188"/>
  </r>
  <r>
    <x v="10"/>
    <x v="3"/>
    <s v="Cancer"/>
    <n v="4300"/>
  </r>
  <r>
    <x v="10"/>
    <x v="3"/>
    <s v="Cancer"/>
    <n v="18"/>
  </r>
  <r>
    <x v="4"/>
    <x v="3"/>
    <s v="Cancer"/>
    <n v="468"/>
  </r>
  <r>
    <x v="4"/>
    <x v="3"/>
    <s v="Cancer"/>
    <n v="571"/>
  </r>
  <r>
    <x v="4"/>
    <x v="3"/>
    <s v="Cancer"/>
    <n v="1338"/>
  </r>
  <r>
    <x v="4"/>
    <x v="3"/>
    <s v="Cancer"/>
    <n v="88"/>
  </r>
  <r>
    <x v="11"/>
    <x v="3"/>
    <s v="Cancer"/>
    <n v="3002"/>
  </r>
  <r>
    <x v="4"/>
    <x v="3"/>
    <s v="Cancer"/>
    <n v="53"/>
  </r>
  <r>
    <x v="4"/>
    <x v="3"/>
    <s v="Cancer"/>
    <n v="11"/>
  </r>
  <r>
    <x v="4"/>
    <x v="3"/>
    <s v="Cancer"/>
    <n v="960"/>
  </r>
  <r>
    <x v="4"/>
    <x v="3"/>
    <s v="Cancer"/>
    <n v="950"/>
  </r>
  <r>
    <x v="4"/>
    <x v="3"/>
    <s v="Cancer"/>
    <n v="22"/>
  </r>
  <r>
    <x v="12"/>
    <x v="3"/>
    <s v="Cancer"/>
    <n v="1163"/>
  </r>
  <r>
    <x v="4"/>
    <x v="3"/>
    <s v="Cancer"/>
    <n v="31"/>
  </r>
  <r>
    <x v="4"/>
    <x v="3"/>
    <s v="Cancer"/>
    <n v="171"/>
  </r>
  <r>
    <x v="4"/>
    <x v="3"/>
    <s v="Cancer"/>
    <n v="3181"/>
  </r>
  <r>
    <x v="4"/>
    <x v="3"/>
    <s v="Cancer"/>
    <n v="211"/>
  </r>
  <r>
    <x v="4"/>
    <x v="3"/>
    <s v="Cancer"/>
    <n v="172"/>
  </r>
  <r>
    <x v="4"/>
    <x v="3"/>
    <s v="Cancer"/>
    <n v="1594"/>
  </r>
  <r>
    <x v="4"/>
    <x v="3"/>
    <s v="Cancer"/>
    <n v="866"/>
  </r>
  <r>
    <x v="13"/>
    <x v="3"/>
    <s v="Cancer"/>
    <n v="602"/>
  </r>
  <r>
    <x v="13"/>
    <x v="3"/>
    <s v="Cancer"/>
    <n v="824"/>
  </r>
  <r>
    <x v="13"/>
    <x v="3"/>
    <s v="Cancer"/>
    <n v="27"/>
  </r>
  <r>
    <x v="13"/>
    <x v="3"/>
    <s v="Cancer"/>
    <n v="537"/>
  </r>
  <r>
    <x v="14"/>
    <x v="3"/>
    <s v="Cancer"/>
    <n v="8"/>
  </r>
  <r>
    <x v="14"/>
    <x v="3"/>
    <s v="Cancer"/>
    <n v="96"/>
  </r>
  <r>
    <x v="14"/>
    <x v="3"/>
    <s v="Cancer"/>
    <n v="74"/>
  </r>
  <r>
    <x v="4"/>
    <x v="3"/>
    <s v="Cancer"/>
    <n v="1"/>
  </r>
  <r>
    <x v="4"/>
    <x v="3"/>
    <s v="Cancer"/>
    <m/>
  </r>
  <r>
    <x v="4"/>
    <x v="3"/>
    <s v="Cancer"/>
    <n v="139"/>
  </r>
  <r>
    <x v="4"/>
    <x v="3"/>
    <s v="Cancer"/>
    <n v="352"/>
  </r>
  <r>
    <x v="8"/>
    <x v="4"/>
    <s v="Other"/>
    <n v="45"/>
  </r>
  <r>
    <x v="15"/>
    <x v="5"/>
    <s v="Chronic"/>
    <n v="3376"/>
  </r>
  <r>
    <x v="8"/>
    <x v="4"/>
    <s v="Other"/>
    <n v="20"/>
  </r>
  <r>
    <x v="8"/>
    <x v="4"/>
    <s v="Other"/>
    <n v="1"/>
  </r>
  <r>
    <x v="8"/>
    <x v="4"/>
    <s v="Other"/>
    <n v="22"/>
  </r>
  <r>
    <x v="16"/>
    <x v="5"/>
    <s v="Chronic"/>
    <n v="38"/>
  </r>
  <r>
    <x v="16"/>
    <x v="5"/>
    <s v="Chronic"/>
    <n v="81"/>
  </r>
  <r>
    <x v="8"/>
    <x v="4"/>
    <s v="Other"/>
    <n v="818"/>
  </r>
  <r>
    <x v="17"/>
    <x v="4"/>
    <s v="Other"/>
    <n v="18"/>
  </r>
  <r>
    <x v="17"/>
    <x v="4"/>
    <s v="Other"/>
    <n v="121"/>
  </r>
  <r>
    <x v="17"/>
    <x v="4"/>
    <s v="Other"/>
    <n v="11"/>
  </r>
  <r>
    <x v="8"/>
    <x v="4"/>
    <s v="Other"/>
    <n v="12"/>
  </r>
  <r>
    <x v="8"/>
    <x v="4"/>
    <s v="Other"/>
    <n v="80"/>
  </r>
  <r>
    <x v="16"/>
    <x v="5"/>
    <s v="Chronic"/>
    <n v="99"/>
  </r>
  <r>
    <x v="8"/>
    <x v="4"/>
    <s v="Other"/>
    <n v="84"/>
  </r>
  <r>
    <x v="8"/>
    <x v="4"/>
    <s v="Other"/>
    <n v="64"/>
  </r>
  <r>
    <x v="8"/>
    <x v="4"/>
    <s v="Other"/>
    <n v="392"/>
  </r>
  <r>
    <x v="16"/>
    <x v="5"/>
    <s v="Chronic"/>
    <n v="848"/>
  </r>
  <r>
    <x v="18"/>
    <x v="5"/>
    <s v="Chronic"/>
    <n v="44"/>
  </r>
  <r>
    <x v="16"/>
    <x v="5"/>
    <s v="Chronic"/>
    <n v="249"/>
  </r>
  <r>
    <x v="18"/>
    <x v="5"/>
    <s v="Chronic"/>
    <n v="469"/>
  </r>
  <r>
    <x v="16"/>
    <x v="5"/>
    <s v="Chronic"/>
    <n v="160"/>
  </r>
  <r>
    <x v="16"/>
    <x v="5"/>
    <s v="Chronic"/>
    <n v="543"/>
  </r>
  <r>
    <x v="16"/>
    <x v="5"/>
    <s v="Chronic"/>
    <n v="37"/>
  </r>
  <r>
    <x v="2"/>
    <x v="4"/>
    <s v="Other"/>
    <n v="129"/>
  </r>
  <r>
    <x v="19"/>
    <x v="6"/>
    <s v="Chronic"/>
    <n v="753"/>
  </r>
  <r>
    <x v="19"/>
    <x v="6"/>
    <s v="Chronic"/>
    <n v="1832"/>
  </r>
  <r>
    <x v="19"/>
    <x v="6"/>
    <s v="Chronic"/>
    <n v="157"/>
  </r>
  <r>
    <x v="19"/>
    <x v="6"/>
    <s v="Chronic"/>
    <n v="70"/>
  </r>
  <r>
    <x v="19"/>
    <x v="6"/>
    <s v="Other"/>
    <n v="136"/>
  </r>
  <r>
    <x v="19"/>
    <x v="6"/>
    <s v="Other"/>
    <n v="543"/>
  </r>
  <r>
    <x v="8"/>
    <x v="4"/>
    <s v="Other"/>
    <n v="2"/>
  </r>
  <r>
    <x v="8"/>
    <x v="4"/>
    <s v="Other"/>
    <n v="8"/>
  </r>
  <r>
    <x v="20"/>
    <x v="7"/>
    <s v="Other"/>
    <n v="11"/>
  </r>
  <r>
    <x v="20"/>
    <x v="7"/>
    <m/>
    <n v="349"/>
  </r>
  <r>
    <x v="20"/>
    <x v="7"/>
    <m/>
    <n v="32"/>
  </r>
  <r>
    <x v="20"/>
    <x v="7"/>
    <m/>
    <n v="160"/>
  </r>
  <r>
    <x v="20"/>
    <x v="7"/>
    <m/>
    <n v="159"/>
  </r>
  <r>
    <x v="20"/>
    <x v="7"/>
    <s v="Chronic"/>
    <n v="418"/>
  </r>
  <r>
    <x v="20"/>
    <x v="7"/>
    <s v="Other"/>
    <n v="2462"/>
  </r>
  <r>
    <x v="20"/>
    <x v="7"/>
    <s v="Other"/>
    <n v="521"/>
  </r>
  <r>
    <x v="20"/>
    <x v="7"/>
    <s v="Other"/>
    <n v="261"/>
  </r>
  <r>
    <x v="20"/>
    <x v="7"/>
    <s v="Other"/>
    <n v="18577"/>
  </r>
  <r>
    <x v="20"/>
    <x v="7"/>
    <s v="Other"/>
    <n v="143"/>
  </r>
  <r>
    <x v="20"/>
    <x v="7"/>
    <s v="Other"/>
    <n v="53"/>
  </r>
  <r>
    <x v="20"/>
    <x v="7"/>
    <s v="Chronic"/>
    <n v="27608"/>
  </r>
  <r>
    <x v="20"/>
    <x v="7"/>
    <s v="Other"/>
    <n v="748"/>
  </r>
  <r>
    <x v="20"/>
    <x v="7"/>
    <s v="Other"/>
    <n v="94"/>
  </r>
  <r>
    <x v="20"/>
    <x v="7"/>
    <s v="Other"/>
    <n v="99"/>
  </r>
  <r>
    <x v="20"/>
    <x v="7"/>
    <s v="Other"/>
    <n v="249"/>
  </r>
  <r>
    <x v="20"/>
    <x v="7"/>
    <s v="Other"/>
    <n v="910"/>
  </r>
  <r>
    <x v="20"/>
    <x v="7"/>
    <s v="Other"/>
    <n v="271"/>
  </r>
  <r>
    <x v="20"/>
    <x v="7"/>
    <s v="Other"/>
    <n v="1955"/>
  </r>
  <r>
    <x v="20"/>
    <x v="7"/>
    <s v="Other"/>
    <n v="91"/>
  </r>
  <r>
    <x v="20"/>
    <x v="7"/>
    <s v="Other"/>
    <n v="13328"/>
  </r>
  <r>
    <x v="21"/>
    <x v="7"/>
    <s v="Other"/>
    <n v="771"/>
  </r>
  <r>
    <x v="21"/>
    <x v="7"/>
    <s v="Other"/>
    <n v="2157"/>
  </r>
  <r>
    <x v="21"/>
    <x v="7"/>
    <s v="Other"/>
    <n v="132"/>
  </r>
  <r>
    <x v="21"/>
    <x v="7"/>
    <s v="Other"/>
    <n v="2022"/>
  </r>
  <r>
    <x v="21"/>
    <x v="7"/>
    <s v="Other"/>
    <n v="89"/>
  </r>
  <r>
    <x v="20"/>
    <x v="7"/>
    <s v="Other"/>
    <n v="8016"/>
  </r>
  <r>
    <x v="20"/>
    <x v="7"/>
    <s v="Other"/>
    <n v="2298"/>
  </r>
  <r>
    <x v="20"/>
    <x v="7"/>
    <s v="Chronic"/>
    <n v="2065"/>
  </r>
  <r>
    <x v="20"/>
    <x v="7"/>
    <s v="Other"/>
    <n v="1644"/>
  </r>
  <r>
    <x v="20"/>
    <x v="7"/>
    <s v="Other"/>
    <n v="613"/>
  </r>
  <r>
    <x v="20"/>
    <x v="7"/>
    <s v="Other"/>
    <n v="279"/>
  </r>
  <r>
    <x v="20"/>
    <x v="7"/>
    <s v="Other"/>
    <n v="121"/>
  </r>
  <r>
    <x v="0"/>
    <x v="0"/>
    <s v="Communicable"/>
    <n v="26"/>
  </r>
  <r>
    <x v="22"/>
    <x v="4"/>
    <s v="Other"/>
    <n v="42"/>
  </r>
  <r>
    <x v="22"/>
    <x v="4"/>
    <s v="Other"/>
    <n v="78"/>
  </r>
  <r>
    <x v="23"/>
    <x v="8"/>
    <s v="Communicable"/>
    <n v="133"/>
  </r>
  <r>
    <x v="23"/>
    <x v="8"/>
    <s v="Communicable"/>
    <n v="771"/>
  </r>
  <r>
    <x v="23"/>
    <x v="8"/>
    <s v="Communicable"/>
    <n v="985"/>
  </r>
  <r>
    <x v="23"/>
    <x v="8"/>
    <s v="Communicable"/>
    <n v="7647"/>
  </r>
  <r>
    <x v="0"/>
    <x v="0"/>
    <s v="Communicable"/>
    <n v="156"/>
  </r>
  <r>
    <x v="22"/>
    <x v="4"/>
    <s v="Other"/>
    <n v="84"/>
  </r>
  <r>
    <x v="16"/>
    <x v="5"/>
    <s v="Chronic"/>
    <n v="400"/>
  </r>
  <r>
    <x v="16"/>
    <x v="5"/>
    <s v="Chronic"/>
    <n v="2020"/>
  </r>
  <r>
    <x v="16"/>
    <x v="5"/>
    <s v="Chronic"/>
    <n v="555"/>
  </r>
  <r>
    <x v="16"/>
    <x v="5"/>
    <s v="Chronic"/>
    <n v="116"/>
  </r>
  <r>
    <x v="16"/>
    <x v="5"/>
    <s v="Chronic"/>
    <n v="6470"/>
  </r>
  <r>
    <x v="23"/>
    <x v="8"/>
    <s v="Other"/>
    <n v="482"/>
  </r>
  <r>
    <x v="22"/>
    <x v="4"/>
    <s v="Other"/>
    <n v="102"/>
  </r>
  <r>
    <x v="22"/>
    <x v="4"/>
    <s v="Other"/>
    <n v="52"/>
  </r>
  <r>
    <x v="22"/>
    <x v="4"/>
    <s v="Other"/>
    <n v="1322"/>
  </r>
  <r>
    <x v="24"/>
    <x v="4"/>
    <s v="Other"/>
    <n v="7"/>
  </r>
  <r>
    <x v="24"/>
    <x v="4"/>
    <s v="Other"/>
    <n v="254"/>
  </r>
  <r>
    <x v="24"/>
    <x v="4"/>
    <s v="Other"/>
    <n v="286"/>
  </r>
  <r>
    <x v="24"/>
    <x v="4"/>
    <s v="Other"/>
    <n v="267"/>
  </r>
  <r>
    <x v="24"/>
    <x v="4"/>
    <s v="Other"/>
    <n v="84"/>
  </r>
  <r>
    <x v="24"/>
    <x v="4"/>
    <s v="Other"/>
    <n v="61"/>
  </r>
  <r>
    <x v="24"/>
    <x v="4"/>
    <s v="Other"/>
    <n v="472"/>
  </r>
  <r>
    <x v="16"/>
    <x v="5"/>
    <s v="Chronic"/>
    <n v="63"/>
  </r>
  <r>
    <x v="24"/>
    <x v="4"/>
    <s v="Other"/>
    <n v="817"/>
  </r>
  <r>
    <x v="16"/>
    <x v="5"/>
    <s v="Chronic"/>
    <n v="292"/>
  </r>
  <r>
    <x v="18"/>
    <x v="9"/>
    <s v="Chronic"/>
    <n v="2420"/>
  </r>
  <r>
    <x v="16"/>
    <x v="5"/>
    <m/>
    <n v="128"/>
  </r>
  <r>
    <x v="25"/>
    <x v="5"/>
    <s v="Chronic"/>
    <n v="1343"/>
  </r>
  <r>
    <x v="25"/>
    <x v="5"/>
    <s v="Chronic"/>
    <n v="273"/>
  </r>
  <r>
    <x v="24"/>
    <x v="4"/>
    <s v="Other"/>
    <n v="1471"/>
  </r>
  <r>
    <x v="26"/>
    <x v="4"/>
    <s v="Other"/>
    <n v="8"/>
  </r>
  <r>
    <x v="26"/>
    <x v="5"/>
    <s v="Chronic"/>
    <n v="14"/>
  </r>
  <r>
    <x v="26"/>
    <x v="5"/>
    <s v="Chronic"/>
    <n v="149"/>
  </r>
  <r>
    <x v="26"/>
    <x v="4"/>
    <s v="Other"/>
    <n v="1351"/>
  </r>
  <r>
    <x v="26"/>
    <x v="0"/>
    <s v="Communicable"/>
    <n v="198"/>
  </r>
  <r>
    <x v="27"/>
    <x v="4"/>
    <s v="Other"/>
    <n v="33"/>
  </r>
  <r>
    <x v="27"/>
    <x v="4"/>
    <s v="Other"/>
    <n v="1593"/>
  </r>
  <r>
    <x v="27"/>
    <x v="5"/>
    <s v="Chronic"/>
    <n v="66"/>
  </r>
  <r>
    <x v="27"/>
    <x v="4"/>
    <s v="Other"/>
    <n v="30"/>
  </r>
  <r>
    <x v="27"/>
    <x v="4"/>
    <s v="Other"/>
    <m/>
  </r>
  <r>
    <x v="27"/>
    <x v="4"/>
    <s v="Other"/>
    <n v="30"/>
  </r>
  <r>
    <x v="28"/>
    <x v="10"/>
    <s v="Other"/>
    <n v="5"/>
  </r>
  <r>
    <x v="28"/>
    <x v="10"/>
    <s v="Other"/>
    <m/>
  </r>
  <r>
    <x v="28"/>
    <x v="10"/>
    <s v="Other"/>
    <m/>
  </r>
  <r>
    <x v="28"/>
    <x v="10"/>
    <s v="Other"/>
    <n v="1"/>
  </r>
  <r>
    <x v="28"/>
    <x v="10"/>
    <s v="Other"/>
    <n v="1"/>
  </r>
  <r>
    <x v="28"/>
    <x v="10"/>
    <s v="Other"/>
    <n v="9"/>
  </r>
  <r>
    <x v="28"/>
    <x v="10"/>
    <s v="Other"/>
    <n v="16"/>
  </r>
  <r>
    <x v="28"/>
    <x v="10"/>
    <s v="Other"/>
    <m/>
  </r>
  <r>
    <x v="28"/>
    <x v="10"/>
    <s v="Other"/>
    <n v="17"/>
  </r>
  <r>
    <x v="28"/>
    <x v="10"/>
    <s v="Other"/>
    <n v="6"/>
  </r>
  <r>
    <x v="28"/>
    <x v="10"/>
    <s v="Other"/>
    <m/>
  </r>
  <r>
    <x v="28"/>
    <x v="10"/>
    <s v="Other"/>
    <m/>
  </r>
  <r>
    <x v="0"/>
    <x v="0"/>
    <s v="Communicable"/>
    <n v="50"/>
  </r>
  <r>
    <x v="8"/>
    <x v="4"/>
    <s v="Other"/>
    <n v="122"/>
  </r>
  <r>
    <x v="16"/>
    <x v="5"/>
    <s v="Chronic"/>
    <n v="117"/>
  </r>
  <r>
    <x v="16"/>
    <x v="5"/>
    <s v="Chronic"/>
    <n v="334"/>
  </r>
  <r>
    <x v="16"/>
    <x v="5"/>
    <s v="Chronic"/>
    <n v="28"/>
  </r>
  <r>
    <x v="16"/>
    <x v="5"/>
    <s v="Chronic"/>
    <n v="56"/>
  </r>
  <r>
    <x v="16"/>
    <x v="5"/>
    <s v="Chronic"/>
    <n v="133"/>
  </r>
  <r>
    <x v="16"/>
    <x v="5"/>
    <s v="Chronic"/>
    <n v="29"/>
  </r>
  <r>
    <x v="16"/>
    <x v="5"/>
    <s v="Chronic"/>
    <n v="257"/>
  </r>
  <r>
    <x v="16"/>
    <x v="5"/>
    <s v="Chronic"/>
    <n v="569"/>
  </r>
  <r>
    <x v="16"/>
    <x v="5"/>
    <s v="Chronic"/>
    <n v="163"/>
  </r>
  <r>
    <x v="16"/>
    <x v="5"/>
    <s v="Chronic"/>
    <n v="694"/>
  </r>
  <r>
    <x v="28"/>
    <x v="10"/>
    <s v="Injury"/>
    <n v="21"/>
  </r>
  <r>
    <x v="28"/>
    <x v="10"/>
    <s v="Other"/>
    <n v="468"/>
  </r>
  <r>
    <x v="28"/>
    <x v="10"/>
    <s v="Other"/>
    <n v="1582"/>
  </r>
  <r>
    <x v="16"/>
    <x v="5"/>
    <s v="Chronic"/>
    <n v="4"/>
  </r>
  <r>
    <x v="8"/>
    <x v="4"/>
    <s v="Other"/>
    <n v="1985"/>
  </r>
  <r>
    <x v="29"/>
    <x v="11"/>
    <s v="Injury"/>
    <n v="86"/>
  </r>
  <r>
    <x v="30"/>
    <x v="11"/>
    <s v="Injury"/>
    <n v="37"/>
  </r>
  <r>
    <x v="30"/>
    <x v="11"/>
    <s v="Injury"/>
    <n v="2050"/>
  </r>
  <r>
    <x v="30"/>
    <x v="11"/>
    <s v="Injury"/>
    <n v="977"/>
  </r>
  <r>
    <x v="30"/>
    <x v="11"/>
    <s v="Injury"/>
    <n v="863"/>
  </r>
  <r>
    <x v="30"/>
    <x v="11"/>
    <s v="Injury"/>
    <n v="1205"/>
  </r>
  <r>
    <x v="30"/>
    <x v="11"/>
    <s v="Injury"/>
    <n v="182"/>
  </r>
  <r>
    <x v="30"/>
    <x v="11"/>
    <s v="Injury"/>
    <n v="140"/>
  </r>
  <r>
    <x v="30"/>
    <x v="11"/>
    <s v="Injury"/>
    <n v="32"/>
  </r>
  <r>
    <x v="29"/>
    <x v="11"/>
    <s v="Injury"/>
    <n v="71"/>
  </r>
  <r>
    <x v="29"/>
    <x v="11"/>
    <s v="Injury"/>
    <n v="165"/>
  </r>
  <r>
    <x v="29"/>
    <x v="11"/>
    <s v="Injury"/>
    <n v="5"/>
  </r>
  <r>
    <x v="29"/>
    <x v="11"/>
    <s v="Injury"/>
    <n v="1184"/>
  </r>
  <r>
    <x v="29"/>
    <x v="11"/>
    <s v="Injury"/>
    <n v="58"/>
  </r>
  <r>
    <x v="29"/>
    <x v="11"/>
    <s v="Injury"/>
    <n v="44"/>
  </r>
  <r>
    <x v="29"/>
    <x v="11"/>
    <s v="Injury"/>
    <n v="197"/>
  </r>
  <r>
    <x v="29"/>
    <x v="11"/>
    <s v="Injury"/>
    <n v="275"/>
  </r>
  <r>
    <x v="29"/>
    <x v="11"/>
    <s v="Injury"/>
    <n v="44"/>
  </r>
  <r>
    <x v="29"/>
    <x v="11"/>
    <s v="Injury"/>
    <n v="696"/>
  </r>
  <r>
    <x v="29"/>
    <x v="11"/>
    <s v="Injury"/>
    <n v="307"/>
  </r>
  <r>
    <x v="29"/>
    <x v="11"/>
    <s v="Injury"/>
    <n v="3"/>
  </r>
  <r>
    <x v="29"/>
    <x v="11"/>
    <s v="Injury"/>
    <n v="491"/>
  </r>
  <r>
    <x v="29"/>
    <x v="11"/>
    <s v="Injury"/>
    <n v="198"/>
  </r>
  <r>
    <x v="29"/>
    <x v="11"/>
    <s v="Injury"/>
    <n v="55"/>
  </r>
  <r>
    <x v="29"/>
    <x v="11"/>
    <s v="Injury"/>
    <n v="69"/>
  </r>
  <r>
    <x v="29"/>
    <x v="11"/>
    <s v="Injury"/>
    <n v="19"/>
  </r>
  <r>
    <x v="29"/>
    <x v="11"/>
    <s v="Injury"/>
    <n v="9"/>
  </r>
  <r>
    <x v="29"/>
    <x v="11"/>
    <s v="Injury"/>
    <n v="61"/>
  </r>
  <r>
    <x v="29"/>
    <x v="11"/>
    <s v="Injury"/>
    <n v="643"/>
  </r>
  <r>
    <x v="29"/>
    <x v="11"/>
    <s v="Injury"/>
    <n v="6"/>
  </r>
  <r>
    <x v="31"/>
    <x v="12"/>
    <s v="Injury"/>
    <n v="497"/>
  </r>
  <r>
    <x v="31"/>
    <x v="12"/>
    <s v="Injury"/>
    <n v="16"/>
  </r>
  <r>
    <x v="31"/>
    <x v="12"/>
    <s v="Injury"/>
    <n v="173"/>
  </r>
  <r>
    <x v="31"/>
    <x v="12"/>
    <s v="Injury"/>
    <n v="633"/>
  </r>
  <r>
    <x v="31"/>
    <x v="12"/>
    <s v="Injury"/>
    <n v="823"/>
  </r>
  <r>
    <x v="31"/>
    <x v="12"/>
    <s v="Injury"/>
    <n v="1256"/>
  </r>
  <r>
    <x v="31"/>
    <x v="12"/>
    <s v="Injury"/>
    <n v="310"/>
  </r>
  <r>
    <x v="32"/>
    <x v="13"/>
    <s v="Injury"/>
    <n v="398"/>
  </r>
  <r>
    <x v="32"/>
    <x v="13"/>
    <s v="Injury"/>
    <n v="2141"/>
  </r>
  <r>
    <x v="32"/>
    <x v="13"/>
    <s v="Injury"/>
    <n v="580"/>
  </r>
  <r>
    <x v="32"/>
    <x v="13"/>
    <s v="Injury"/>
    <n v="573"/>
  </r>
  <r>
    <x v="32"/>
    <x v="13"/>
    <s v="Injury"/>
    <m/>
  </r>
  <r>
    <x v="32"/>
    <x v="13"/>
    <s v="Injury"/>
    <n v="67"/>
  </r>
  <r>
    <x v="29"/>
    <x v="11"/>
    <s v="Injury"/>
    <n v="71"/>
  </r>
  <r>
    <x v="29"/>
    <x v="11"/>
    <s v="Injury"/>
    <n v="3"/>
  </r>
  <r>
    <x v="29"/>
    <x v="11"/>
    <s v="Injury"/>
    <n v="10"/>
  </r>
  <r>
    <x v="29"/>
    <x v="11"/>
    <s v="Injury"/>
    <n v="11"/>
  </r>
  <r>
    <x v="29"/>
    <x v="11"/>
    <s v="Injury"/>
    <n v="102"/>
  </r>
  <r>
    <x v="29"/>
    <x v="11"/>
    <s v="Injury"/>
    <n v="1"/>
  </r>
  <r>
    <x v="33"/>
    <x v="2"/>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s v="Communicable"/>
    <n v="720"/>
  </r>
  <r>
    <x v="0"/>
    <x v="0"/>
    <s v="Communicable"/>
    <n v="18"/>
  </r>
  <r>
    <x v="0"/>
    <x v="0"/>
    <s v="Communicable"/>
    <n v="4"/>
  </r>
  <r>
    <x v="0"/>
    <x v="0"/>
    <s v="Communicable"/>
    <n v="8"/>
  </r>
  <r>
    <x v="0"/>
    <x v="0"/>
    <s v="Communicable"/>
    <n v="17"/>
  </r>
  <r>
    <x v="0"/>
    <x v="0"/>
    <s v="Communicable"/>
    <n v="21"/>
  </r>
  <r>
    <x v="1"/>
    <x v="1"/>
    <s v="Communicable"/>
    <n v="2"/>
  </r>
  <r>
    <x v="1"/>
    <x v="1"/>
    <s v="Communicable"/>
    <m/>
  </r>
  <r>
    <x v="1"/>
    <x v="1"/>
    <s v="Communicable"/>
    <n v="125"/>
  </r>
  <r>
    <x v="1"/>
    <x v="1"/>
    <s v="Communicable"/>
    <n v="110"/>
  </r>
  <r>
    <x v="1"/>
    <x v="1"/>
    <s v="Communicable"/>
    <n v="7"/>
  </r>
  <r>
    <x v="1"/>
    <x v="1"/>
    <s v="Communicable"/>
    <n v="6"/>
  </r>
  <r>
    <x v="1"/>
    <x v="1"/>
    <s v="Communicable"/>
    <n v="14"/>
  </r>
  <r>
    <x v="1"/>
    <x v="1"/>
    <s v="Communicable"/>
    <n v="1"/>
  </r>
  <r>
    <x v="2"/>
    <x v="1"/>
    <s v="Communicable"/>
    <n v="4"/>
  </r>
  <r>
    <x v="2"/>
    <x v="1"/>
    <s v="Communicable"/>
    <n v="2"/>
  </r>
  <r>
    <x v="2"/>
    <x v="1"/>
    <s v="Communicable"/>
    <n v="13"/>
  </r>
  <r>
    <x v="2"/>
    <x v="1"/>
    <s v="Communicable"/>
    <m/>
  </r>
  <r>
    <x v="2"/>
    <x v="1"/>
    <s v="Communicable"/>
    <n v="1"/>
  </r>
  <r>
    <x v="2"/>
    <x v="1"/>
    <s v="Communicable"/>
    <n v="19"/>
  </r>
  <r>
    <x v="2"/>
    <x v="1"/>
    <s v="Communicable"/>
    <n v="1"/>
  </r>
  <r>
    <x v="2"/>
    <x v="1"/>
    <s v="Communicable"/>
    <m/>
  </r>
  <r>
    <x v="2"/>
    <x v="1"/>
    <s v="Communicable"/>
    <n v="4"/>
  </r>
  <r>
    <x v="2"/>
    <x v="1"/>
    <s v="Communicable"/>
    <n v="1"/>
  </r>
  <r>
    <x v="2"/>
    <x v="1"/>
    <s v="Communicable"/>
    <n v="137"/>
  </r>
  <r>
    <x v="2"/>
    <x v="1"/>
    <s v="Communicable"/>
    <m/>
  </r>
  <r>
    <x v="2"/>
    <x v="1"/>
    <s v="Communicable"/>
    <n v="3"/>
  </r>
  <r>
    <x v="3"/>
    <x v="1"/>
    <s v="Communicable"/>
    <n v="42"/>
  </r>
  <r>
    <x v="2"/>
    <x v="1"/>
    <s v="Communicable"/>
    <m/>
  </r>
  <r>
    <x v="2"/>
    <x v="1"/>
    <s v="Communicable"/>
    <m/>
  </r>
  <r>
    <x v="2"/>
    <x v="1"/>
    <s v="Communicable"/>
    <n v="11"/>
  </r>
  <r>
    <x v="2"/>
    <x v="1"/>
    <s v="Communicable"/>
    <m/>
  </r>
  <r>
    <x v="2"/>
    <x v="1"/>
    <s v="Communicable"/>
    <n v="24"/>
  </r>
  <r>
    <x v="2"/>
    <x v="1"/>
    <s v="Communicable"/>
    <n v="20"/>
  </r>
  <r>
    <x v="2"/>
    <x v="1"/>
    <s v="Communicable"/>
    <n v="42"/>
  </r>
  <r>
    <x v="2"/>
    <x v="1"/>
    <s v="Communicable"/>
    <n v="13"/>
  </r>
  <r>
    <x v="2"/>
    <x v="1"/>
    <s v="Communicable"/>
    <m/>
  </r>
  <r>
    <x v="2"/>
    <x v="1"/>
    <s v="Communicable"/>
    <n v="12"/>
  </r>
  <r>
    <x v="2"/>
    <x v="1"/>
    <s v="Communicable"/>
    <m/>
  </r>
  <r>
    <x v="2"/>
    <x v="1"/>
    <s v="Communicable"/>
    <n v="92"/>
  </r>
  <r>
    <x v="2"/>
    <x v="1"/>
    <s v="Communicable"/>
    <m/>
  </r>
  <r>
    <x v="2"/>
    <x v="1"/>
    <s v="Communicable"/>
    <m/>
  </r>
  <r>
    <x v="2"/>
    <x v="1"/>
    <s v="Communicable"/>
    <m/>
  </r>
  <r>
    <x v="2"/>
    <x v="1"/>
    <s v="Communicable"/>
    <m/>
  </r>
  <r>
    <x v="2"/>
    <x v="1"/>
    <s v="Communicable"/>
    <m/>
  </r>
  <r>
    <x v="2"/>
    <x v="1"/>
    <s v="Communicable"/>
    <n v="1"/>
  </r>
  <r>
    <x v="2"/>
    <x v="1"/>
    <s v="Communicable"/>
    <m/>
  </r>
  <r>
    <x v="2"/>
    <x v="1"/>
    <s v="Communicable"/>
    <m/>
  </r>
  <r>
    <x v="2"/>
    <x v="1"/>
    <s v="Communicable"/>
    <n v="2"/>
  </r>
  <r>
    <x v="2"/>
    <x v="1"/>
    <s v="Communicable"/>
    <n v="120"/>
  </r>
  <r>
    <x v="4"/>
    <x v="2"/>
    <s v="Cancer"/>
    <n v="12"/>
  </r>
  <r>
    <x v="4"/>
    <x v="2"/>
    <s v="Cancer"/>
    <n v="145"/>
  </r>
  <r>
    <x v="4"/>
    <x v="2"/>
    <s v="Cancer"/>
    <n v="175"/>
  </r>
  <r>
    <x v="4"/>
    <x v="2"/>
    <s v="Cancer"/>
    <n v="216"/>
  </r>
  <r>
    <x v="4"/>
    <x v="2"/>
    <s v="Cancer"/>
    <n v="397"/>
  </r>
  <r>
    <x v="5"/>
    <x v="2"/>
    <s v="Cancer"/>
    <n v="1641"/>
  </r>
  <r>
    <x v="6"/>
    <x v="2"/>
    <s v="Cancer"/>
    <n v="55"/>
  </r>
  <r>
    <x v="6"/>
    <x v="2"/>
    <s v="Cancer"/>
    <n v="371"/>
  </r>
  <r>
    <x v="6"/>
    <x v="2"/>
    <s v="Cancer"/>
    <n v="156"/>
  </r>
  <r>
    <x v="6"/>
    <x v="2"/>
    <s v="Cancer"/>
    <n v="102"/>
  </r>
  <r>
    <x v="6"/>
    <x v="2"/>
    <s v="Cancer"/>
    <n v="570"/>
  </r>
  <r>
    <x v="6"/>
    <x v="2"/>
    <s v="Cancer"/>
    <n v="8"/>
  </r>
  <r>
    <x v="6"/>
    <x v="2"/>
    <s v="Cancer"/>
    <n v="804"/>
  </r>
  <r>
    <x v="6"/>
    <x v="2"/>
    <s v="Cancer"/>
    <n v="79"/>
  </r>
  <r>
    <x v="6"/>
    <x v="2"/>
    <s v="Cancer"/>
    <n v="931"/>
  </r>
  <r>
    <x v="5"/>
    <x v="2"/>
    <s v="Cancer"/>
    <n v="174"/>
  </r>
  <r>
    <x v="5"/>
    <x v="2"/>
    <s v="Cancer"/>
    <n v="359"/>
  </r>
  <r>
    <x v="5"/>
    <x v="2"/>
    <s v="Cancer"/>
    <n v="161"/>
  </r>
  <r>
    <x v="7"/>
    <x v="2"/>
    <s v="Cancer"/>
    <n v="1159"/>
  </r>
  <r>
    <x v="4"/>
    <x v="2"/>
    <s v="Cancer"/>
    <n v="130"/>
  </r>
  <r>
    <x v="4"/>
    <x v="2"/>
    <s v="Cancer"/>
    <n v="193"/>
  </r>
  <r>
    <x v="8"/>
    <x v="2"/>
    <s v="Cancer"/>
    <n v="2164"/>
  </r>
  <r>
    <x v="8"/>
    <x v="2"/>
    <s v="Cancer"/>
    <n v="1063"/>
  </r>
  <r>
    <x v="4"/>
    <x v="2"/>
    <s v="Cancer"/>
    <n v="63"/>
  </r>
  <r>
    <x v="9"/>
    <x v="2"/>
    <s v="Cancer"/>
    <n v="2118"/>
  </r>
  <r>
    <x v="4"/>
    <x v="2"/>
    <s v="Cancer"/>
    <n v="709"/>
  </r>
  <r>
    <x v="4"/>
    <x v="2"/>
    <s v="Cancer"/>
    <n v="378"/>
  </r>
  <r>
    <x v="4"/>
    <x v="2"/>
    <s v="Cancer"/>
    <n v="679"/>
  </r>
  <r>
    <x v="4"/>
    <x v="2"/>
    <s v="Cancer"/>
    <n v="58"/>
  </r>
  <r>
    <x v="10"/>
    <x v="2"/>
    <s v="Cancer"/>
    <n v="1055"/>
  </r>
  <r>
    <x v="4"/>
    <x v="2"/>
    <s v="Cancer"/>
    <n v="73"/>
  </r>
  <r>
    <x v="4"/>
    <x v="2"/>
    <s v="Cancer"/>
    <n v="394"/>
  </r>
  <r>
    <x v="4"/>
    <x v="2"/>
    <s v="Cancer"/>
    <n v="649"/>
  </r>
  <r>
    <x v="4"/>
    <x v="2"/>
    <s v="Cancer"/>
    <n v="346"/>
  </r>
  <r>
    <x v="4"/>
    <x v="2"/>
    <s v="Cancer"/>
    <n v="30"/>
  </r>
  <r>
    <x v="11"/>
    <x v="2"/>
    <s v="Cancer"/>
    <n v="565"/>
  </r>
  <r>
    <x v="4"/>
    <x v="2"/>
    <s v="Cancer"/>
    <n v="93"/>
  </r>
  <r>
    <x v="4"/>
    <x v="2"/>
    <s v="Cancer"/>
    <n v="125"/>
  </r>
  <r>
    <x v="4"/>
    <x v="2"/>
    <s v="Cancer"/>
    <n v="103"/>
  </r>
  <r>
    <x v="4"/>
    <x v="2"/>
    <s v="Cancer"/>
    <n v="115"/>
  </r>
  <r>
    <x v="4"/>
    <x v="2"/>
    <s v="Cancer"/>
    <n v="1188"/>
  </r>
  <r>
    <x v="12"/>
    <x v="2"/>
    <s v="Cancer"/>
    <n v="1076"/>
  </r>
  <r>
    <x v="4"/>
    <x v="2"/>
    <s v="Cancer"/>
    <n v="546"/>
  </r>
  <r>
    <x v="4"/>
    <x v="2"/>
    <s v="Cancer"/>
    <n v="271"/>
  </r>
  <r>
    <x v="4"/>
    <x v="2"/>
    <s v="Cancer"/>
    <n v="366"/>
  </r>
  <r>
    <x v="13"/>
    <x v="2"/>
    <s v="Cancer"/>
    <n v="26"/>
  </r>
  <r>
    <x v="13"/>
    <x v="2"/>
    <s v="Cancer"/>
    <n v="95"/>
  </r>
  <r>
    <x v="13"/>
    <x v="2"/>
    <s v="Cancer"/>
    <n v="94"/>
  </r>
  <r>
    <x v="4"/>
    <x v="2"/>
    <s v="Cancer"/>
    <n v="2"/>
  </r>
  <r>
    <x v="4"/>
    <x v="2"/>
    <s v="Cancer"/>
    <n v="115"/>
  </r>
  <r>
    <x v="4"/>
    <x v="2"/>
    <s v="Cancer"/>
    <n v="65"/>
  </r>
  <r>
    <x v="14"/>
    <x v="3"/>
    <s v="Chronic"/>
    <n v="454"/>
  </r>
  <r>
    <x v="15"/>
    <x v="4"/>
    <s v="Other"/>
    <n v="3"/>
  </r>
  <r>
    <x v="14"/>
    <x v="3"/>
    <s v="Chronic"/>
    <n v="29"/>
  </r>
  <r>
    <x v="15"/>
    <x v="4"/>
    <s v="Other"/>
    <n v="35"/>
  </r>
  <r>
    <x v="16"/>
    <x v="3"/>
    <s v="Chronic"/>
    <n v="1531"/>
  </r>
  <r>
    <x v="15"/>
    <x v="4"/>
    <s v="Other"/>
    <n v="7"/>
  </r>
  <r>
    <x v="15"/>
    <x v="4"/>
    <s v="Other"/>
    <n v="24"/>
  </r>
  <r>
    <x v="17"/>
    <x v="4"/>
    <s v="Other"/>
    <n v="2"/>
  </r>
  <r>
    <x v="17"/>
    <x v="4"/>
    <s v="Other"/>
    <n v="162"/>
  </r>
  <r>
    <x v="15"/>
    <x v="4"/>
    <s v="Other"/>
    <n v="166"/>
  </r>
  <r>
    <x v="14"/>
    <x v="3"/>
    <s v="Chronic"/>
    <n v="36"/>
  </r>
  <r>
    <x v="15"/>
    <x v="4"/>
    <s v="Other"/>
    <n v="179"/>
  </r>
  <r>
    <x v="15"/>
    <x v="4"/>
    <s v="Other"/>
    <n v="54"/>
  </r>
  <r>
    <x v="15"/>
    <x v="4"/>
    <s v="Other"/>
    <n v="80"/>
  </r>
  <r>
    <x v="14"/>
    <x v="3"/>
    <s v="Chronic"/>
    <n v="22"/>
  </r>
  <r>
    <x v="18"/>
    <x v="3"/>
    <s v="Chronic"/>
    <n v="50"/>
  </r>
  <r>
    <x v="14"/>
    <x v="3"/>
    <s v="Chronic"/>
    <n v="47"/>
  </r>
  <r>
    <x v="18"/>
    <x v="3"/>
    <s v="Chronic"/>
    <n v="195"/>
  </r>
  <r>
    <x v="14"/>
    <x v="3"/>
    <s v="Chronic"/>
    <n v="24"/>
  </r>
  <r>
    <x v="14"/>
    <x v="3"/>
    <s v="Chronic"/>
    <n v="14"/>
  </r>
  <r>
    <x v="19"/>
    <x v="5"/>
    <s v="Other"/>
    <n v="673"/>
  </r>
  <r>
    <x v="19"/>
    <x v="5"/>
    <s v="Other"/>
    <n v="6934"/>
  </r>
  <r>
    <x v="19"/>
    <x v="5"/>
    <s v="Other"/>
    <n v="5766"/>
  </r>
  <r>
    <x v="15"/>
    <x v="4"/>
    <s v="Other"/>
    <n v="1218"/>
  </r>
  <r>
    <x v="3"/>
    <x v="1"/>
    <s v="Communicable"/>
    <n v="197"/>
  </r>
  <r>
    <x v="20"/>
    <x v="6"/>
    <s v="Chronic"/>
    <n v="120"/>
  </r>
  <r>
    <x v="20"/>
    <x v="6"/>
    <s v="Chronic"/>
    <n v="263"/>
  </r>
  <r>
    <x v="20"/>
    <x v="6"/>
    <s v="Chronic"/>
    <n v="39"/>
  </r>
  <r>
    <x v="20"/>
    <x v="6"/>
    <s v="Other"/>
    <n v="124"/>
  </r>
  <r>
    <x v="15"/>
    <x v="4"/>
    <s v="Other"/>
    <n v="1"/>
  </r>
  <r>
    <x v="14"/>
    <x v="3"/>
    <s v="Chronic"/>
    <n v="4"/>
  </r>
  <r>
    <x v="15"/>
    <x v="4"/>
    <s v="Other"/>
    <m/>
  </r>
  <r>
    <x v="2"/>
    <x v="1"/>
    <s v="Communicable"/>
    <n v="28"/>
  </r>
  <r>
    <x v="20"/>
    <x v="6"/>
    <s v="Other"/>
    <n v="368"/>
  </r>
  <r>
    <x v="21"/>
    <x v="5"/>
    <s v="Other"/>
    <n v="50"/>
  </r>
  <r>
    <x v="21"/>
    <x v="5"/>
    <s v="Other"/>
    <n v="718"/>
  </r>
  <r>
    <x v="21"/>
    <x v="5"/>
    <s v="Other"/>
    <n v="281"/>
  </r>
  <r>
    <x v="21"/>
    <x v="5"/>
    <s v="Other"/>
    <n v="90"/>
  </r>
  <r>
    <x v="21"/>
    <x v="5"/>
    <s v="Other"/>
    <n v="625"/>
  </r>
  <r>
    <x v="21"/>
    <x v="5"/>
    <s v="Chronic"/>
    <n v="16966"/>
  </r>
  <r>
    <x v="21"/>
    <x v="5"/>
    <s v="Other"/>
    <n v="20874"/>
  </r>
  <r>
    <x v="21"/>
    <x v="5"/>
    <s v="Other"/>
    <n v="19"/>
  </r>
  <r>
    <x v="21"/>
    <x v="5"/>
    <s v="Chronic"/>
    <n v="11"/>
  </r>
  <r>
    <x v="21"/>
    <x v="5"/>
    <s v="Chronic"/>
    <n v="250"/>
  </r>
  <r>
    <x v="21"/>
    <x v="5"/>
    <s v="Chronic"/>
    <n v="83"/>
  </r>
  <r>
    <x v="21"/>
    <x v="5"/>
    <s v="Chronic"/>
    <n v="4299"/>
  </r>
  <r>
    <x v="21"/>
    <x v="5"/>
    <s v="Chronic"/>
    <n v="663"/>
  </r>
  <r>
    <x v="21"/>
    <x v="5"/>
    <s v="Other"/>
    <n v="93"/>
  </r>
  <r>
    <x v="21"/>
    <x v="5"/>
    <s v="Other"/>
    <n v="54"/>
  </r>
  <r>
    <x v="21"/>
    <x v="5"/>
    <s v="Other"/>
    <n v="404"/>
  </r>
  <r>
    <x v="21"/>
    <x v="5"/>
    <s v="Other"/>
    <n v="719"/>
  </r>
  <r>
    <x v="21"/>
    <x v="5"/>
    <s v="Other"/>
    <n v="626"/>
  </r>
  <r>
    <x v="21"/>
    <x v="5"/>
    <s v="Other"/>
    <n v="3654"/>
  </r>
  <r>
    <x v="21"/>
    <x v="5"/>
    <s v="Chronic"/>
    <n v="345"/>
  </r>
  <r>
    <x v="21"/>
    <x v="5"/>
    <s v="Chronic"/>
    <n v="382"/>
  </r>
  <r>
    <x v="21"/>
    <x v="5"/>
    <s v="Chronic"/>
    <n v="2793"/>
  </r>
  <r>
    <x v="21"/>
    <x v="5"/>
    <s v="Other"/>
    <n v="1025"/>
  </r>
  <r>
    <x v="21"/>
    <x v="5"/>
    <s v="Other"/>
    <n v="9"/>
  </r>
  <r>
    <x v="21"/>
    <x v="5"/>
    <s v="Other"/>
    <n v="234"/>
  </r>
  <r>
    <x v="21"/>
    <x v="5"/>
    <s v="Other"/>
    <n v="704"/>
  </r>
  <r>
    <x v="2"/>
    <x v="1"/>
    <s v="Communicable"/>
    <n v="80"/>
  </r>
  <r>
    <x v="2"/>
    <x v="1"/>
    <s v="Communicable"/>
    <n v="437"/>
  </r>
  <r>
    <x v="22"/>
    <x v="7"/>
    <s v="Other"/>
    <n v="777"/>
  </r>
  <r>
    <x v="22"/>
    <x v="7"/>
    <s v="Other"/>
    <n v="3044"/>
  </r>
  <r>
    <x v="22"/>
    <x v="7"/>
    <s v="Other"/>
    <n v="611"/>
  </r>
  <r>
    <x v="22"/>
    <x v="7"/>
    <s v="Other"/>
    <n v="397"/>
  </r>
  <r>
    <x v="23"/>
    <x v="4"/>
    <s v="Other"/>
    <n v="173"/>
  </r>
  <r>
    <x v="14"/>
    <x v="3"/>
    <s v="Chronic"/>
    <n v="283"/>
  </r>
  <r>
    <x v="23"/>
    <x v="4"/>
    <s v="Other"/>
    <n v="17"/>
  </r>
  <r>
    <x v="23"/>
    <x v="4"/>
    <s v="Other"/>
    <n v="81"/>
  </r>
  <r>
    <x v="23"/>
    <x v="4"/>
    <s v="Other"/>
    <n v="8"/>
  </r>
  <r>
    <x v="14"/>
    <x v="3"/>
    <s v="Chronic"/>
    <n v="1099"/>
  </r>
  <r>
    <x v="23"/>
    <x v="4"/>
    <s v="Other"/>
    <n v="1129"/>
  </r>
  <r>
    <x v="15"/>
    <x v="4"/>
    <s v="Other"/>
    <n v="5"/>
  </r>
  <r>
    <x v="24"/>
    <x v="4"/>
    <s v="Other"/>
    <n v="525"/>
  </r>
  <r>
    <x v="24"/>
    <x v="4"/>
    <s v="Other"/>
    <n v="516"/>
  </r>
  <r>
    <x v="24"/>
    <x v="4"/>
    <s v="Other"/>
    <n v="39"/>
  </r>
  <r>
    <x v="24"/>
    <x v="4"/>
    <s v="Other"/>
    <n v="144"/>
  </r>
  <r>
    <x v="24"/>
    <x v="4"/>
    <s v="Other"/>
    <n v="711"/>
  </r>
  <r>
    <x v="24"/>
    <x v="4"/>
    <s v="Other"/>
    <n v="216"/>
  </r>
  <r>
    <x v="14"/>
    <x v="3"/>
    <s v="Chronic"/>
    <n v="288"/>
  </r>
  <r>
    <x v="25"/>
    <x v="3"/>
    <s v="Chronic"/>
    <n v="1442"/>
  </r>
  <r>
    <x v="18"/>
    <x v="8"/>
    <s v="Chronic"/>
    <n v="1487"/>
  </r>
  <r>
    <x v="25"/>
    <x v="3"/>
    <s v="Chronic"/>
    <n v="333"/>
  </r>
  <r>
    <x v="14"/>
    <x v="3"/>
    <s v="Chronic"/>
    <n v="57"/>
  </r>
  <r>
    <x v="24"/>
    <x v="4"/>
    <s v="Other"/>
    <n v="908"/>
  </r>
  <r>
    <x v="26"/>
    <x v="4"/>
    <s v="Other"/>
    <n v="36"/>
  </r>
  <r>
    <x v="26"/>
    <x v="3"/>
    <s v="Chronic"/>
    <n v="56"/>
  </r>
  <r>
    <x v="26"/>
    <x v="3"/>
    <s v="Chronic"/>
    <n v="667"/>
  </r>
  <r>
    <x v="26"/>
    <x v="1"/>
    <s v="Communicable"/>
    <n v="624"/>
  </r>
  <r>
    <x v="26"/>
    <x v="4"/>
    <s v="Other"/>
    <n v="106"/>
  </r>
  <r>
    <x v="27"/>
    <x v="4"/>
    <s v="Other"/>
    <n v="184"/>
  </r>
  <r>
    <x v="27"/>
    <x v="3"/>
    <s v="Chronic"/>
    <n v="320"/>
  </r>
  <r>
    <x v="27"/>
    <x v="4"/>
    <s v="Other"/>
    <m/>
  </r>
  <r>
    <x v="27"/>
    <x v="4"/>
    <s v="Other"/>
    <n v="68"/>
  </r>
  <r>
    <x v="28"/>
    <x v="9"/>
    <s v="Other"/>
    <n v="15"/>
  </r>
  <r>
    <x v="28"/>
    <x v="9"/>
    <s v="Other"/>
    <n v="16"/>
  </r>
  <r>
    <x v="28"/>
    <x v="9"/>
    <s v="Other"/>
    <n v="9"/>
  </r>
  <r>
    <x v="28"/>
    <x v="9"/>
    <s v="Other"/>
    <n v="7"/>
  </r>
  <r>
    <x v="28"/>
    <x v="9"/>
    <s v="Other"/>
    <n v="14"/>
  </r>
  <r>
    <x v="28"/>
    <x v="9"/>
    <s v="Communicable"/>
    <n v="23"/>
  </r>
  <r>
    <x v="28"/>
    <x v="9"/>
    <s v="Other"/>
    <n v="1"/>
  </r>
  <r>
    <x v="28"/>
    <x v="9"/>
    <s v="Other"/>
    <n v="20"/>
  </r>
  <r>
    <x v="2"/>
    <x v="1"/>
    <s v="Communicable"/>
    <n v="39"/>
  </r>
  <r>
    <x v="15"/>
    <x v="4"/>
    <s v="Other"/>
    <n v="112"/>
  </r>
  <r>
    <x v="14"/>
    <x v="3"/>
    <s v="Chronic"/>
    <n v="134"/>
  </r>
  <r>
    <x v="14"/>
    <x v="3"/>
    <s v="Chronic"/>
    <n v="4"/>
  </r>
  <r>
    <x v="2"/>
    <x v="1"/>
    <s v="Communicable"/>
    <n v="10"/>
  </r>
  <r>
    <x v="14"/>
    <x v="3"/>
    <s v="Chronic"/>
    <n v="7"/>
  </r>
  <r>
    <x v="14"/>
    <x v="3"/>
    <s v="Chronic"/>
    <n v="62"/>
  </r>
  <r>
    <x v="15"/>
    <x v="4"/>
    <s v="Other"/>
    <n v="60"/>
  </r>
  <r>
    <x v="14"/>
    <x v="3"/>
    <s v="Chronic"/>
    <n v="74"/>
  </r>
  <r>
    <x v="14"/>
    <x v="3"/>
    <s v="Chronic"/>
    <n v="194"/>
  </r>
  <r>
    <x v="14"/>
    <x v="3"/>
    <s v="Other Chronic"/>
    <n v="1025"/>
  </r>
  <r>
    <x v="14"/>
    <x v="3"/>
    <s v="Chronic"/>
    <n v="623"/>
  </r>
  <r>
    <x v="28"/>
    <x v="9"/>
    <s v="Other"/>
    <n v="5381"/>
  </r>
  <r>
    <x v="14"/>
    <x v="3"/>
    <s v="Chronic"/>
    <n v="116"/>
  </r>
  <r>
    <x v="15"/>
    <x v="4"/>
    <s v="Other"/>
    <n v="238"/>
  </r>
  <r>
    <x v="29"/>
    <x v="10"/>
    <s v="Injury"/>
    <n v="89"/>
  </r>
  <r>
    <x v="30"/>
    <x v="10"/>
    <s v="Injury"/>
    <n v="122"/>
  </r>
  <r>
    <x v="30"/>
    <x v="10"/>
    <s v="Injury"/>
    <n v="742"/>
  </r>
  <r>
    <x v="30"/>
    <x v="10"/>
    <s v="Injury"/>
    <n v="1762"/>
  </r>
  <r>
    <x v="30"/>
    <x v="10"/>
    <s v="Injury"/>
    <n v="1085"/>
  </r>
  <r>
    <x v="30"/>
    <x v="10"/>
    <s v="Injury"/>
    <n v="119"/>
  </r>
  <r>
    <x v="30"/>
    <x v="10"/>
    <s v="Injury"/>
    <n v="106"/>
  </r>
  <r>
    <x v="30"/>
    <x v="10"/>
    <s v="Injury"/>
    <n v="23"/>
  </r>
  <r>
    <x v="29"/>
    <x v="10"/>
    <s v="Injury"/>
    <n v="133"/>
  </r>
  <r>
    <x v="29"/>
    <x v="10"/>
    <s v="Injury"/>
    <n v="226"/>
  </r>
  <r>
    <x v="29"/>
    <x v="10"/>
    <s v="Injury"/>
    <n v="225"/>
  </r>
  <r>
    <x v="29"/>
    <x v="10"/>
    <s v="Injury"/>
    <n v="86"/>
  </r>
  <r>
    <x v="29"/>
    <x v="10"/>
    <s v="Injury"/>
    <n v="433"/>
  </r>
  <r>
    <x v="29"/>
    <x v="10"/>
    <s v="Injury"/>
    <n v="293"/>
  </r>
  <r>
    <x v="29"/>
    <x v="10"/>
    <s v="Injury"/>
    <n v="833"/>
  </r>
  <r>
    <x v="29"/>
    <x v="10"/>
    <s v="Injury"/>
    <n v="87"/>
  </r>
  <r>
    <x v="29"/>
    <x v="10"/>
    <s v="Injury"/>
    <n v="99"/>
  </r>
  <r>
    <x v="29"/>
    <x v="10"/>
    <s v="Injury"/>
    <n v="52"/>
  </r>
  <r>
    <x v="29"/>
    <x v="10"/>
    <s v="Injury"/>
    <n v="468"/>
  </r>
  <r>
    <x v="29"/>
    <x v="10"/>
    <s v="Injury"/>
    <n v="38"/>
  </r>
  <r>
    <x v="29"/>
    <x v="10"/>
    <s v="Injury"/>
    <n v="126"/>
  </r>
  <r>
    <x v="29"/>
    <x v="10"/>
    <s v="Injury"/>
    <n v="227"/>
  </r>
  <r>
    <x v="29"/>
    <x v="10"/>
    <s v="Injury"/>
    <n v="425"/>
  </r>
  <r>
    <x v="29"/>
    <x v="10"/>
    <s v="Injury"/>
    <n v="34"/>
  </r>
  <r>
    <x v="29"/>
    <x v="10"/>
    <s v="Injury"/>
    <n v="120"/>
  </r>
  <r>
    <x v="29"/>
    <x v="10"/>
    <s v="Injury"/>
    <n v="377"/>
  </r>
  <r>
    <x v="31"/>
    <x v="11"/>
    <s v="Injury"/>
    <n v="998"/>
  </r>
  <r>
    <x v="31"/>
    <x v="11"/>
    <s v="Injury"/>
    <n v="296"/>
  </r>
  <r>
    <x v="31"/>
    <x v="11"/>
    <s v="Injury"/>
    <n v="929"/>
  </r>
  <r>
    <x v="31"/>
    <x v="11"/>
    <s v="Injury"/>
    <n v="287"/>
  </r>
  <r>
    <x v="32"/>
    <x v="12"/>
    <s v="Injury"/>
    <n v="350"/>
  </r>
  <r>
    <x v="32"/>
    <x v="12"/>
    <s v="Injury"/>
    <n v="127"/>
  </r>
  <r>
    <x v="32"/>
    <x v="12"/>
    <s v="Injury"/>
    <n v="193"/>
  </r>
  <r>
    <x v="32"/>
    <x v="12"/>
    <s v="Injury"/>
    <n v="35"/>
  </r>
  <r>
    <x v="32"/>
    <x v="12"/>
    <s v="Injury"/>
    <n v="9"/>
  </r>
  <r>
    <x v="32"/>
    <x v="12"/>
    <s v="Injury"/>
    <n v="3"/>
  </r>
  <r>
    <x v="33"/>
    <x v="13"/>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x v="0"/>
    <s v="Communicable"/>
    <n v="166"/>
  </r>
  <r>
    <x v="0"/>
    <x v="0"/>
    <s v="Communicable"/>
    <n v="2"/>
  </r>
  <r>
    <x v="0"/>
    <x v="0"/>
    <s v="Communicable"/>
    <m/>
  </r>
  <r>
    <x v="0"/>
    <x v="0"/>
    <s v="Communicable"/>
    <n v="24"/>
  </r>
  <r>
    <x v="0"/>
    <x v="0"/>
    <s v="Communicable"/>
    <n v="9"/>
  </r>
  <r>
    <x v="0"/>
    <x v="0"/>
    <s v="Communicable"/>
    <n v="220"/>
  </r>
  <r>
    <x v="0"/>
    <x v="0"/>
    <s v="Communicable"/>
    <n v="92"/>
  </r>
  <r>
    <x v="0"/>
    <x v="0"/>
    <s v="Communicable"/>
    <n v="410"/>
  </r>
  <r>
    <x v="0"/>
    <x v="0"/>
    <s v="Communicable"/>
    <n v="461"/>
  </r>
  <r>
    <x v="0"/>
    <x v="0"/>
    <s v="Communicable"/>
    <n v="2185"/>
  </r>
  <r>
    <x v="0"/>
    <x v="0"/>
    <s v="Communicable"/>
    <m/>
  </r>
  <r>
    <x v="0"/>
    <x v="0"/>
    <s v="Communicable"/>
    <m/>
  </r>
  <r>
    <x v="0"/>
    <x v="0"/>
    <s v="Communicable"/>
    <n v="5"/>
  </r>
  <r>
    <x v="0"/>
    <x v="0"/>
    <s v="Communicable"/>
    <n v="81"/>
  </r>
  <r>
    <x v="0"/>
    <x v="0"/>
    <s v="Communicable"/>
    <n v="1"/>
  </r>
  <r>
    <x v="0"/>
    <x v="0"/>
    <s v="Communicable"/>
    <n v="1"/>
  </r>
  <r>
    <x v="0"/>
    <x v="0"/>
    <s v="Communicable"/>
    <n v="4"/>
  </r>
  <r>
    <x v="0"/>
    <x v="0"/>
    <s v="Communicable"/>
    <n v="83"/>
  </r>
  <r>
    <x v="0"/>
    <x v="0"/>
    <s v="Communicable"/>
    <n v="13"/>
  </r>
  <r>
    <x v="0"/>
    <x v="0"/>
    <s v="Communicable"/>
    <n v="32"/>
  </r>
  <r>
    <x v="0"/>
    <x v="0"/>
    <s v="Communicable"/>
    <m/>
  </r>
  <r>
    <x v="0"/>
    <x v="0"/>
    <s v="Communicable"/>
    <m/>
  </r>
  <r>
    <x v="0"/>
    <x v="0"/>
    <s v="Communicable"/>
    <n v="4"/>
  </r>
  <r>
    <x v="0"/>
    <x v="0"/>
    <s v="Communicable"/>
    <n v="44"/>
  </r>
  <r>
    <x v="0"/>
    <x v="0"/>
    <s v="Communicable"/>
    <n v="7"/>
  </r>
  <r>
    <x v="1"/>
    <x v="1"/>
    <s v="Other"/>
    <n v="12"/>
  </r>
  <r>
    <x v="1"/>
    <x v="1"/>
    <s v="Other"/>
    <n v="2"/>
  </r>
  <r>
    <x v="2"/>
    <x v="2"/>
    <s v="Communicable"/>
    <n v="4784"/>
  </r>
  <r>
    <x v="2"/>
    <x v="2"/>
    <s v="Communicable"/>
    <n v="151"/>
  </r>
  <r>
    <x v="2"/>
    <x v="2"/>
    <s v="Communicable"/>
    <n v="275"/>
  </r>
  <r>
    <x v="2"/>
    <x v="2"/>
    <s v="Communicable"/>
    <n v="191"/>
  </r>
  <r>
    <x v="2"/>
    <x v="2"/>
    <s v="Communicable"/>
    <n v="54"/>
  </r>
  <r>
    <x v="2"/>
    <x v="2"/>
    <s v="Communicable"/>
    <n v="15"/>
  </r>
  <r>
    <x v="2"/>
    <x v="2"/>
    <s v="Communicable"/>
    <n v="70"/>
  </r>
  <r>
    <x v="2"/>
    <x v="2"/>
    <s v="Communicable"/>
    <n v="15"/>
  </r>
  <r>
    <x v="0"/>
    <x v="0"/>
    <s v="Communicable"/>
    <n v="10"/>
  </r>
  <r>
    <x v="3"/>
    <x v="0"/>
    <s v="Communicable"/>
    <n v="399"/>
  </r>
  <r>
    <x v="0"/>
    <x v="0"/>
    <s v="Communicable"/>
    <n v="17"/>
  </r>
  <r>
    <x v="4"/>
    <x v="3"/>
    <s v="Cancer"/>
    <n v="141"/>
  </r>
  <r>
    <x v="5"/>
    <x v="3"/>
    <s v="Cancer"/>
    <n v="1422"/>
  </r>
  <r>
    <x v="6"/>
    <x v="3"/>
    <s v="Cancer"/>
    <n v="517"/>
  </r>
  <r>
    <x v="4"/>
    <x v="3"/>
    <s v="Cancer"/>
    <n v="525"/>
  </r>
  <r>
    <x v="7"/>
    <x v="3"/>
    <s v="Cancer"/>
    <n v="370"/>
  </r>
  <r>
    <x v="4"/>
    <x v="3"/>
    <s v="Cancer"/>
    <n v="116"/>
  </r>
  <r>
    <x v="4"/>
    <x v="3"/>
    <s v="Cancer"/>
    <n v="709"/>
  </r>
  <r>
    <x v="4"/>
    <x v="3"/>
    <s v="Cancer"/>
    <n v="7"/>
  </r>
  <r>
    <x v="8"/>
    <x v="1"/>
    <s v="Other"/>
    <n v="74"/>
  </r>
  <r>
    <x v="9"/>
    <x v="4"/>
    <s v="Chronic"/>
    <n v="42"/>
  </r>
  <r>
    <x v="1"/>
    <x v="1"/>
    <s v="Other"/>
    <n v="3"/>
  </r>
  <r>
    <x v="10"/>
    <x v="4"/>
    <s v="Chronic"/>
    <n v="596"/>
  </r>
  <r>
    <x v="9"/>
    <x v="4"/>
    <s v="Chronic"/>
    <n v="65"/>
  </r>
  <r>
    <x v="9"/>
    <x v="4"/>
    <s v="Chronic"/>
    <n v="18"/>
  </r>
  <r>
    <x v="11"/>
    <x v="3"/>
    <s v="Cancer"/>
    <n v="95"/>
  </r>
  <r>
    <x v="9"/>
    <x v="4"/>
    <s v="Chronic"/>
    <n v="261"/>
  </r>
  <r>
    <x v="8"/>
    <x v="1"/>
    <s v="Other"/>
    <n v="72"/>
  </r>
  <r>
    <x v="12"/>
    <x v="5"/>
    <s v="Chronic"/>
    <n v="35"/>
  </r>
  <r>
    <x v="13"/>
    <x v="6"/>
    <s v="Injury"/>
    <n v="5"/>
  </r>
  <r>
    <x v="13"/>
    <x v="6"/>
    <s v="Injury"/>
    <n v="1"/>
  </r>
  <r>
    <x v="13"/>
    <x v="6"/>
    <s v="Injury"/>
    <n v="13"/>
  </r>
  <r>
    <x v="8"/>
    <x v="1"/>
    <s v="Other"/>
    <n v="69"/>
  </r>
  <r>
    <x v="14"/>
    <x v="0"/>
    <s v="Communicable"/>
    <n v="101"/>
  </r>
  <r>
    <x v="14"/>
    <x v="0"/>
    <s v="Communicable"/>
    <n v="51"/>
  </r>
  <r>
    <x v="14"/>
    <x v="0"/>
    <s v="Communicable"/>
    <n v="84"/>
  </r>
  <r>
    <x v="15"/>
    <x v="0"/>
    <s v="Communicable"/>
    <n v="95"/>
  </r>
  <r>
    <x v="0"/>
    <x v="0"/>
    <s v="Communicable"/>
    <n v="28"/>
  </r>
  <r>
    <x v="8"/>
    <x v="1"/>
    <s v="Other"/>
    <n v="228"/>
  </r>
  <r>
    <x v="16"/>
    <x v="7"/>
    <s v="Other"/>
    <n v="3181"/>
  </r>
  <r>
    <x v="15"/>
    <x v="8"/>
    <s v="Chronic"/>
    <n v="49"/>
  </r>
  <r>
    <x v="15"/>
    <x v="8"/>
    <s v="Chronic"/>
    <n v="167"/>
  </r>
  <r>
    <x v="3"/>
    <x v="0"/>
    <s v="Chronic"/>
    <n v="345"/>
  </r>
  <r>
    <x v="15"/>
    <x v="8"/>
    <s v="Chronic"/>
    <n v="66"/>
  </r>
  <r>
    <x v="15"/>
    <x v="8"/>
    <s v="Chronic"/>
    <n v="101"/>
  </r>
  <r>
    <x v="15"/>
    <x v="8"/>
    <s v="Chronic"/>
    <n v="1"/>
  </r>
  <r>
    <x v="17"/>
    <x v="9"/>
    <s v="Other"/>
    <n v="18"/>
  </r>
  <r>
    <x v="15"/>
    <x v="8"/>
    <s v="Chronic"/>
    <n v="3"/>
  </r>
  <r>
    <x v="15"/>
    <x v="8"/>
    <s v="Chronic"/>
    <n v="14"/>
  </r>
  <r>
    <x v="8"/>
    <x v="1"/>
    <s v="Other"/>
    <n v="111"/>
  </r>
  <r>
    <x v="8"/>
    <x v="1"/>
    <s v="Other"/>
    <n v="5"/>
  </r>
  <r>
    <x v="8"/>
    <x v="1"/>
    <s v="Other"/>
    <n v="64"/>
  </r>
  <r>
    <x v="18"/>
    <x v="7"/>
    <s v="Other"/>
    <n v="32"/>
  </r>
  <r>
    <x v="18"/>
    <x v="7"/>
    <s v="Other"/>
    <n v="271"/>
  </r>
  <r>
    <x v="18"/>
    <x v="7"/>
    <s v="Other"/>
    <n v="6346"/>
  </r>
  <r>
    <x v="18"/>
    <x v="7"/>
    <s v="Other"/>
    <n v="397"/>
  </r>
  <r>
    <x v="18"/>
    <x v="7"/>
    <s v="Other"/>
    <n v="926"/>
  </r>
  <r>
    <x v="18"/>
    <x v="7"/>
    <s v="Other"/>
    <n v="250"/>
  </r>
  <r>
    <x v="18"/>
    <x v="7"/>
    <s v="Other"/>
    <n v="16"/>
  </r>
  <r>
    <x v="18"/>
    <x v="7"/>
    <s v="Other"/>
    <n v="24"/>
  </r>
  <r>
    <x v="18"/>
    <x v="7"/>
    <s v="Other"/>
    <n v="5"/>
  </r>
  <r>
    <x v="19"/>
    <x v="1"/>
    <s v="Other"/>
    <n v="6"/>
  </r>
  <r>
    <x v="19"/>
    <x v="1"/>
    <s v="Other"/>
    <n v="20"/>
  </r>
  <r>
    <x v="8"/>
    <x v="1"/>
    <s v="Other"/>
    <n v="18"/>
  </r>
  <r>
    <x v="19"/>
    <x v="1"/>
    <s v="Other"/>
    <n v="165"/>
  </r>
  <r>
    <x v="9"/>
    <x v="4"/>
    <s v="Chronic"/>
    <n v="180"/>
  </r>
  <r>
    <x v="20"/>
    <x v="10"/>
    <s v="Other"/>
    <n v="1463"/>
  </r>
  <r>
    <x v="20"/>
    <x v="10"/>
    <s v="Other"/>
    <n v="1886"/>
  </r>
  <r>
    <x v="20"/>
    <x v="10"/>
    <s v="Other"/>
    <n v="191"/>
  </r>
  <r>
    <x v="19"/>
    <x v="1"/>
    <s v="Other"/>
    <n v="129"/>
  </r>
  <r>
    <x v="19"/>
    <x v="1"/>
    <s v="Other"/>
    <n v="64"/>
  </r>
  <r>
    <x v="19"/>
    <x v="1"/>
    <s v="Other"/>
    <n v="16"/>
  </r>
  <r>
    <x v="9"/>
    <x v="4"/>
    <s v="Chronic"/>
    <n v="73"/>
  </r>
  <r>
    <x v="9"/>
    <x v="4"/>
    <s v="Chronic"/>
    <n v="4"/>
  </r>
  <r>
    <x v="19"/>
    <x v="1"/>
    <s v="Other"/>
    <n v="44"/>
  </r>
  <r>
    <x v="21"/>
    <x v="1"/>
    <s v="Other"/>
    <n v="21"/>
  </r>
  <r>
    <x v="21"/>
    <x v="1"/>
    <s v="Other"/>
    <n v="135"/>
  </r>
  <r>
    <x v="21"/>
    <x v="1"/>
    <s v="Other"/>
    <n v="5"/>
  </r>
  <r>
    <x v="21"/>
    <x v="1"/>
    <s v="Other"/>
    <n v="174"/>
  </r>
  <r>
    <x v="21"/>
    <x v="1"/>
    <s v="Other"/>
    <n v="182"/>
  </r>
  <r>
    <x v="0"/>
    <x v="0"/>
    <s v="Communicable"/>
    <n v="1197"/>
  </r>
  <r>
    <x v="0"/>
    <x v="0"/>
    <s v="Communicable"/>
    <n v="368"/>
  </r>
  <r>
    <x v="0"/>
    <x v="0"/>
    <s v="Communicable"/>
    <m/>
  </r>
  <r>
    <x v="0"/>
    <x v="0"/>
    <s v="Communicable"/>
    <n v="4"/>
  </r>
  <r>
    <x v="21"/>
    <x v="1"/>
    <s v="Other"/>
    <n v="454"/>
  </r>
  <r>
    <x v="21"/>
    <x v="1"/>
    <s v="Other"/>
    <n v="140"/>
  </r>
  <r>
    <x v="21"/>
    <x v="1"/>
    <s v="Other"/>
    <n v="266"/>
  </r>
  <r>
    <x v="21"/>
    <x v="1"/>
    <s v="Other"/>
    <n v="110"/>
  </r>
  <r>
    <x v="22"/>
    <x v="1"/>
    <s v="Other"/>
    <n v="13"/>
  </r>
  <r>
    <x v="23"/>
    <x v="3"/>
    <s v="Cancer"/>
    <n v="2"/>
  </r>
  <r>
    <x v="9"/>
    <x v="4"/>
    <s v="Chronic"/>
    <n v="331"/>
  </r>
  <r>
    <x v="9"/>
    <x v="4"/>
    <s v="Chronic"/>
    <n v="119"/>
  </r>
  <r>
    <x v="22"/>
    <x v="1"/>
    <s v="Other"/>
    <n v="156"/>
  </r>
  <r>
    <x v="21"/>
    <x v="1"/>
    <s v="Other"/>
    <n v="9"/>
  </r>
  <r>
    <x v="21"/>
    <x v="0"/>
    <s v="Communicable"/>
    <n v="47"/>
  </r>
  <r>
    <x v="21"/>
    <x v="1"/>
    <s v="Other"/>
    <n v="21"/>
  </r>
  <r>
    <x v="24"/>
    <x v="1"/>
    <s v="Other"/>
    <n v="175"/>
  </r>
  <r>
    <x v="24"/>
    <x v="4"/>
    <s v="Chronic"/>
    <n v="3106"/>
  </r>
  <r>
    <x v="24"/>
    <x v="1"/>
    <s v="Other"/>
    <m/>
  </r>
  <r>
    <x v="24"/>
    <x v="1"/>
    <s v="Other"/>
    <n v="103"/>
  </r>
  <r>
    <x v="25"/>
    <x v="1"/>
    <s v="Other"/>
    <n v="29"/>
  </r>
  <r>
    <x v="25"/>
    <x v="1"/>
    <s v="Other"/>
    <n v="52"/>
  </r>
  <r>
    <x v="25"/>
    <x v="1"/>
    <s v="Other"/>
    <n v="10"/>
  </r>
  <r>
    <x v="25"/>
    <x v="1"/>
    <s v="Other"/>
    <n v="158"/>
  </r>
  <r>
    <x v="25"/>
    <x v="0"/>
    <s v="Communicable"/>
    <n v="2"/>
  </r>
  <r>
    <x v="25"/>
    <x v="1"/>
    <s v="Other"/>
    <n v="2"/>
  </r>
  <r>
    <x v="26"/>
    <x v="3"/>
    <s v="Cancer"/>
    <n v="86"/>
  </r>
  <r>
    <x v="25"/>
    <x v="1"/>
    <s v="Other"/>
    <n v="31"/>
  </r>
  <r>
    <x v="25"/>
    <x v="1"/>
    <s v="Other"/>
    <n v="21"/>
  </r>
  <r>
    <x v="25"/>
    <x v="1"/>
    <s v="Other"/>
    <n v="79"/>
  </r>
  <r>
    <x v="25"/>
    <x v="1"/>
    <s v="Other"/>
    <n v="2"/>
  </r>
  <r>
    <x v="17"/>
    <x v="9"/>
    <s v="Injury"/>
    <n v="71"/>
  </r>
  <r>
    <x v="17"/>
    <x v="9"/>
    <s v="Other"/>
    <n v="49"/>
  </r>
  <r>
    <x v="17"/>
    <x v="9"/>
    <s v="Other"/>
    <n v="57"/>
  </r>
  <r>
    <x v="17"/>
    <x v="9"/>
    <s v="Communicable"/>
    <n v="177"/>
  </r>
  <r>
    <x v="17"/>
    <x v="9"/>
    <s v="Other"/>
    <n v="145"/>
  </r>
  <r>
    <x v="17"/>
    <x v="9"/>
    <s v="Other"/>
    <n v="15"/>
  </r>
  <r>
    <x v="17"/>
    <x v="9"/>
    <s v="Other"/>
    <n v="3"/>
  </r>
  <r>
    <x v="17"/>
    <x v="9"/>
    <s v="Other"/>
    <m/>
  </r>
  <r>
    <x v="18"/>
    <x v="7"/>
    <s v="Other"/>
    <n v="45"/>
  </r>
  <r>
    <x v="0"/>
    <x v="0"/>
    <s v="Communicable"/>
    <n v="18"/>
  </r>
  <r>
    <x v="0"/>
    <x v="0"/>
    <s v="Communicable"/>
    <n v="32"/>
  </r>
  <r>
    <x v="8"/>
    <x v="1"/>
    <s v="Other"/>
    <n v="24"/>
  </r>
  <r>
    <x v="8"/>
    <x v="1"/>
    <s v="Other"/>
    <n v="88"/>
  </r>
  <r>
    <x v="8"/>
    <x v="1"/>
    <s v="Other"/>
    <n v="10"/>
  </r>
  <r>
    <x v="8"/>
    <x v="1"/>
    <s v="Other"/>
    <m/>
  </r>
  <r>
    <x v="8"/>
    <x v="1"/>
    <s v="Other"/>
    <n v="4"/>
  </r>
  <r>
    <x v="8"/>
    <x v="1"/>
    <s v="Other"/>
    <n v="50"/>
  </r>
  <r>
    <x v="9"/>
    <x v="4"/>
    <s v="Chronic"/>
    <n v="283"/>
  </r>
  <r>
    <x v="9"/>
    <x v="4"/>
    <s v="Chronic"/>
    <n v="119"/>
  </r>
  <r>
    <x v="17"/>
    <x v="9"/>
    <s v="Other"/>
    <n v="1144"/>
  </r>
  <r>
    <x v="17"/>
    <x v="9"/>
    <s v="Other"/>
    <n v="235"/>
  </r>
  <r>
    <x v="17"/>
    <x v="9"/>
    <s v="Injury"/>
    <n v="226"/>
  </r>
  <r>
    <x v="17"/>
    <x v="9"/>
    <s v="Other"/>
    <n v="172"/>
  </r>
  <r>
    <x v="17"/>
    <x v="9"/>
    <s v="Injury"/>
    <n v="7"/>
  </r>
  <r>
    <x v="9"/>
    <x v="4"/>
    <s v="Chronic"/>
    <n v="297"/>
  </r>
  <r>
    <x v="27"/>
    <x v="11"/>
    <s v="Injury"/>
    <n v="103"/>
  </r>
  <r>
    <x v="27"/>
    <x v="11"/>
    <s v="Injury"/>
    <n v="70"/>
  </r>
  <r>
    <x v="27"/>
    <x v="11"/>
    <s v="Injury"/>
    <n v="76"/>
  </r>
  <r>
    <x v="27"/>
    <x v="11"/>
    <s v="Injury"/>
    <n v="43"/>
  </r>
  <r>
    <x v="27"/>
    <x v="11"/>
    <s v="Injury"/>
    <n v="305"/>
  </r>
  <r>
    <x v="27"/>
    <x v="11"/>
    <s v="Injury"/>
    <n v="62"/>
  </r>
  <r>
    <x v="27"/>
    <x v="11"/>
    <s v="Injury"/>
    <n v="22"/>
  </r>
  <r>
    <x v="27"/>
    <x v="11"/>
    <s v="Injury"/>
    <n v="13"/>
  </r>
  <r>
    <x v="27"/>
    <x v="11"/>
    <s v="Injury"/>
    <n v="4"/>
  </r>
  <r>
    <x v="13"/>
    <x v="6"/>
    <s v="Injury"/>
    <n v="63"/>
  </r>
  <r>
    <x v="13"/>
    <x v="6"/>
    <s v="Injury"/>
    <n v="124"/>
  </r>
  <r>
    <x v="13"/>
    <x v="6"/>
    <s v="Injury"/>
    <n v="46"/>
  </r>
  <r>
    <x v="13"/>
    <x v="6"/>
    <s v="Injury"/>
    <n v="152"/>
  </r>
  <r>
    <x v="13"/>
    <x v="6"/>
    <s v="Injury"/>
    <n v="124"/>
  </r>
  <r>
    <x v="13"/>
    <x v="6"/>
    <s v="Injury"/>
    <n v="244"/>
  </r>
  <r>
    <x v="13"/>
    <x v="6"/>
    <s v="Injury"/>
    <n v="89"/>
  </r>
  <r>
    <x v="13"/>
    <x v="6"/>
    <s v="Injury"/>
    <n v="5"/>
  </r>
  <r>
    <x v="13"/>
    <x v="6"/>
    <s v="Injury"/>
    <n v="438"/>
  </r>
  <r>
    <x v="13"/>
    <x v="6"/>
    <s v="Injury"/>
    <n v="37"/>
  </r>
  <r>
    <x v="13"/>
    <x v="6"/>
    <s v="Injury"/>
    <n v="5"/>
  </r>
  <r>
    <x v="13"/>
    <x v="6"/>
    <s v="Injury"/>
    <n v="125"/>
  </r>
  <r>
    <x v="13"/>
    <x v="6"/>
    <s v="Injury"/>
    <n v="234"/>
  </r>
  <r>
    <x v="13"/>
    <x v="6"/>
    <s v="Injury"/>
    <n v="155"/>
  </r>
  <r>
    <x v="13"/>
    <x v="6"/>
    <s v="Injury"/>
    <n v="734"/>
  </r>
  <r>
    <x v="13"/>
    <x v="6"/>
    <s v="Injury"/>
    <n v="88"/>
  </r>
  <r>
    <x v="13"/>
    <x v="6"/>
    <s v="Injury"/>
    <n v="38"/>
  </r>
  <r>
    <x v="13"/>
    <x v="6"/>
    <s v="Injury"/>
    <n v="31"/>
  </r>
  <r>
    <x v="13"/>
    <x v="6"/>
    <s v="Injury"/>
    <n v="29"/>
  </r>
  <r>
    <x v="13"/>
    <x v="6"/>
    <s v="Injury"/>
    <n v="5"/>
  </r>
  <r>
    <x v="13"/>
    <x v="6"/>
    <s v="Injury"/>
    <n v="2"/>
  </r>
  <r>
    <x v="13"/>
    <x v="6"/>
    <s v="Injury"/>
    <n v="40"/>
  </r>
  <r>
    <x v="13"/>
    <x v="6"/>
    <s v="Injury"/>
    <n v="1"/>
  </r>
  <r>
    <x v="13"/>
    <x v="6"/>
    <s v="Injury"/>
    <n v="67"/>
  </r>
  <r>
    <x v="13"/>
    <x v="6"/>
    <s v="Injury"/>
    <n v="13"/>
  </r>
  <r>
    <x v="13"/>
    <x v="6"/>
    <s v="Injury"/>
    <n v="152"/>
  </r>
  <r>
    <x v="28"/>
    <x v="12"/>
    <s v="Injury"/>
    <n v="192"/>
  </r>
  <r>
    <x v="28"/>
    <x v="12"/>
    <s v="Injury"/>
    <n v="28"/>
  </r>
  <r>
    <x v="28"/>
    <x v="12"/>
    <s v="Injury"/>
    <n v="66"/>
  </r>
  <r>
    <x v="8"/>
    <x v="1"/>
    <s v="Other"/>
    <m/>
  </r>
  <r>
    <x v="8"/>
    <x v="1"/>
    <s v="Other"/>
    <n v="2"/>
  </r>
  <r>
    <x v="8"/>
    <x v="1"/>
    <s v="Other"/>
    <n v="32"/>
  </r>
  <r>
    <x v="8"/>
    <x v="1"/>
    <s v="Other"/>
    <n v="14"/>
  </r>
  <r>
    <x v="29"/>
    <x v="13"/>
    <m/>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
  <r>
    <x v="0"/>
    <x v="0"/>
    <s v="Communicable"/>
    <m/>
  </r>
  <r>
    <x v="0"/>
    <x v="0"/>
    <s v="Communicable"/>
    <m/>
  </r>
  <r>
    <x v="0"/>
    <x v="0"/>
    <s v="Communicable"/>
    <n v="9"/>
  </r>
  <r>
    <x v="0"/>
    <x v="0"/>
    <s v="Communicable"/>
    <n v="12"/>
  </r>
  <r>
    <x v="0"/>
    <x v="0"/>
    <s v="Communicable"/>
    <m/>
  </r>
  <r>
    <x v="0"/>
    <x v="0"/>
    <s v="Communicable"/>
    <n v="175"/>
  </r>
  <r>
    <x v="1"/>
    <x v="1"/>
    <s v="Communicable"/>
    <n v="239"/>
  </r>
  <r>
    <x v="1"/>
    <x v="1"/>
    <s v="Communicable"/>
    <n v="8"/>
  </r>
  <r>
    <x v="1"/>
    <x v="1"/>
    <s v="Communicable"/>
    <n v="1"/>
  </r>
  <r>
    <x v="1"/>
    <x v="1"/>
    <s v="Communicable"/>
    <n v="6"/>
  </r>
  <r>
    <x v="1"/>
    <x v="1"/>
    <s v="Communicable"/>
    <n v="17"/>
  </r>
  <r>
    <x v="1"/>
    <x v="1"/>
    <s v="Communicable"/>
    <n v="95"/>
  </r>
  <r>
    <x v="0"/>
    <x v="0"/>
    <s v="Communicable"/>
    <m/>
  </r>
  <r>
    <x v="0"/>
    <x v="0"/>
    <s v="Communicable"/>
    <m/>
  </r>
  <r>
    <x v="0"/>
    <x v="0"/>
    <s v="Communicable"/>
    <m/>
  </r>
  <r>
    <x v="0"/>
    <x v="0"/>
    <s v="Communicable"/>
    <m/>
  </r>
  <r>
    <x v="0"/>
    <x v="0"/>
    <s v="Communicable"/>
    <n v="3"/>
  </r>
  <r>
    <x v="0"/>
    <x v="0"/>
    <s v="Communicable"/>
    <n v="3"/>
  </r>
  <r>
    <x v="0"/>
    <x v="0"/>
    <s v="Communicable"/>
    <n v="3"/>
  </r>
  <r>
    <x v="0"/>
    <x v="0"/>
    <s v="Communicable"/>
    <n v="1"/>
  </r>
  <r>
    <x v="2"/>
    <x v="0"/>
    <s v="Communicable"/>
    <n v="57"/>
  </r>
  <r>
    <x v="0"/>
    <x v="0"/>
    <s v="Communicable"/>
    <n v="1"/>
  </r>
  <r>
    <x v="0"/>
    <x v="0"/>
    <s v="Communicable"/>
    <n v="250"/>
  </r>
  <r>
    <x v="0"/>
    <x v="0"/>
    <s v="Communicable"/>
    <n v="36"/>
  </r>
  <r>
    <x v="0"/>
    <x v="0"/>
    <s v="Communicable"/>
    <m/>
  </r>
  <r>
    <x v="0"/>
    <x v="0"/>
    <s v="Communicable"/>
    <n v="17"/>
  </r>
  <r>
    <x v="0"/>
    <x v="0"/>
    <s v="Communicable"/>
    <m/>
  </r>
  <r>
    <x v="0"/>
    <x v="0"/>
    <s v="Communicable"/>
    <n v="4"/>
  </r>
  <r>
    <x v="0"/>
    <x v="0"/>
    <s v="Communicable"/>
    <m/>
  </r>
  <r>
    <x v="0"/>
    <x v="0"/>
    <s v="Communicable"/>
    <n v="34"/>
  </r>
  <r>
    <x v="0"/>
    <x v="0"/>
    <s v="Communicable"/>
    <n v="4"/>
  </r>
  <r>
    <x v="0"/>
    <x v="0"/>
    <s v="Communicable"/>
    <n v="98"/>
  </r>
  <r>
    <x v="0"/>
    <x v="0"/>
    <s v="Communicable"/>
    <m/>
  </r>
  <r>
    <x v="0"/>
    <x v="0"/>
    <s v="Communicable"/>
    <n v="67"/>
  </r>
  <r>
    <x v="0"/>
    <x v="0"/>
    <s v="Communicable"/>
    <m/>
  </r>
  <r>
    <x v="0"/>
    <x v="0"/>
    <s v="Communicable"/>
    <m/>
  </r>
  <r>
    <x v="0"/>
    <x v="0"/>
    <s v="Communicable"/>
    <m/>
  </r>
  <r>
    <x v="0"/>
    <x v="0"/>
    <s v="Communicable"/>
    <m/>
  </r>
  <r>
    <x v="3"/>
    <x v="0"/>
    <s v="Communicable"/>
    <n v="3"/>
  </r>
  <r>
    <x v="3"/>
    <x v="0"/>
    <s v="Communicable"/>
    <m/>
  </r>
  <r>
    <x v="3"/>
    <x v="0"/>
    <s v="Communicable"/>
    <n v="7"/>
  </r>
  <r>
    <x v="3"/>
    <x v="0"/>
    <s v="Communicable"/>
    <n v="33"/>
  </r>
  <r>
    <x v="3"/>
    <x v="0"/>
    <s v="Communicable"/>
    <n v="2"/>
  </r>
  <r>
    <x v="3"/>
    <x v="0"/>
    <s v="Communicable"/>
    <n v="4"/>
  </r>
  <r>
    <x v="3"/>
    <x v="0"/>
    <s v="Communicable"/>
    <n v="10"/>
  </r>
  <r>
    <x v="3"/>
    <x v="0"/>
    <s v="Communicable"/>
    <n v="2"/>
  </r>
  <r>
    <x v="0"/>
    <x v="0"/>
    <s v="Communicable"/>
    <m/>
  </r>
  <r>
    <x v="0"/>
    <x v="0"/>
    <s v="Communicable"/>
    <n v="2"/>
  </r>
  <r>
    <x v="0"/>
    <x v="0"/>
    <s v="Communicable"/>
    <n v="1"/>
  </r>
  <r>
    <x v="0"/>
    <x v="0"/>
    <s v="Communicable"/>
    <m/>
  </r>
  <r>
    <x v="0"/>
    <x v="0"/>
    <s v="Communicable"/>
    <m/>
  </r>
  <r>
    <x v="0"/>
    <x v="0"/>
    <s v="Communicable"/>
    <n v="1"/>
  </r>
  <r>
    <x v="0"/>
    <x v="0"/>
    <s v="Communicable"/>
    <n v="100"/>
  </r>
  <r>
    <x v="4"/>
    <x v="2"/>
    <s v="Cancer"/>
    <n v="10"/>
  </r>
  <r>
    <x v="4"/>
    <x v="2"/>
    <s v="Cancer"/>
    <n v="188"/>
  </r>
  <r>
    <x v="4"/>
    <x v="2"/>
    <s v="Cancer"/>
    <n v="218"/>
  </r>
  <r>
    <x v="4"/>
    <x v="2"/>
    <s v="Cancer"/>
    <n v="347"/>
  </r>
  <r>
    <x v="4"/>
    <x v="2"/>
    <s v="Cancer"/>
    <n v="529"/>
  </r>
  <r>
    <x v="5"/>
    <x v="2"/>
    <s v="Cancer"/>
    <n v="1449"/>
  </r>
  <r>
    <x v="6"/>
    <x v="2"/>
    <s v="Cancer"/>
    <n v="52"/>
  </r>
  <r>
    <x v="6"/>
    <x v="2"/>
    <s v="Cancer"/>
    <n v="386"/>
  </r>
  <r>
    <x v="6"/>
    <x v="2"/>
    <s v="Cancer"/>
    <n v="114"/>
  </r>
  <r>
    <x v="6"/>
    <x v="2"/>
    <s v="Cancer"/>
    <n v="81"/>
  </r>
  <r>
    <x v="6"/>
    <x v="2"/>
    <s v="Cancer"/>
    <n v="451"/>
  </r>
  <r>
    <x v="6"/>
    <x v="2"/>
    <s v="Cancer"/>
    <n v="1795"/>
  </r>
  <r>
    <x v="6"/>
    <x v="2"/>
    <s v="Cancer"/>
    <n v="133"/>
  </r>
  <r>
    <x v="6"/>
    <x v="2"/>
    <s v="Cancer"/>
    <n v="938"/>
  </r>
  <r>
    <x v="5"/>
    <x v="2"/>
    <s v="Cancer"/>
    <n v="201"/>
  </r>
  <r>
    <x v="4"/>
    <x v="2"/>
    <s v="Cancer"/>
    <n v="390"/>
  </r>
  <r>
    <x v="7"/>
    <x v="2"/>
    <s v="Cancer"/>
    <n v="1666"/>
  </r>
  <r>
    <x v="4"/>
    <x v="2"/>
    <s v="Cancer"/>
    <n v="129"/>
  </r>
  <r>
    <x v="4"/>
    <x v="2"/>
    <s v="Cancer"/>
    <n v="248"/>
  </r>
  <r>
    <x v="8"/>
    <x v="2"/>
    <s v="Cancer"/>
    <n v="6160"/>
  </r>
  <r>
    <x v="4"/>
    <x v="2"/>
    <s v="Cancer"/>
    <n v="121"/>
  </r>
  <r>
    <x v="4"/>
    <x v="2"/>
    <s v="Cancer"/>
    <n v="145"/>
  </r>
  <r>
    <x v="4"/>
    <x v="2"/>
    <s v="Cancer"/>
    <n v="155"/>
  </r>
  <r>
    <x v="4"/>
    <x v="2"/>
    <s v="Cancer"/>
    <n v="467"/>
  </r>
  <r>
    <x v="9"/>
    <x v="2"/>
    <s v="Cancer"/>
    <n v="2858"/>
  </r>
  <r>
    <x v="4"/>
    <x v="2"/>
    <s v="Cancer"/>
    <n v="541"/>
  </r>
  <r>
    <x v="4"/>
    <x v="2"/>
    <s v="Cancer"/>
    <n v="479"/>
  </r>
  <r>
    <x v="4"/>
    <x v="2"/>
    <s v="Cancer"/>
    <n v="1032"/>
  </r>
  <r>
    <x v="4"/>
    <x v="2"/>
    <s v="Cancer"/>
    <n v="64"/>
  </r>
  <r>
    <x v="10"/>
    <x v="2"/>
    <s v="Cancer"/>
    <n v="1449"/>
  </r>
  <r>
    <x v="4"/>
    <x v="2"/>
    <s v="Cancer"/>
    <n v="108"/>
  </r>
  <r>
    <x v="4"/>
    <x v="2"/>
    <s v="Cancer"/>
    <n v="847"/>
  </r>
  <r>
    <x v="4"/>
    <x v="2"/>
    <s v="Cancer"/>
    <n v="590"/>
  </r>
  <r>
    <x v="4"/>
    <x v="2"/>
    <s v="Cancer"/>
    <n v="43"/>
  </r>
  <r>
    <x v="11"/>
    <x v="2"/>
    <s v="Cancer"/>
    <n v="821"/>
  </r>
  <r>
    <x v="4"/>
    <x v="2"/>
    <s v="Cancer"/>
    <n v="97"/>
  </r>
  <r>
    <x v="4"/>
    <x v="2"/>
    <s v="Cancer"/>
    <n v="1759"/>
  </r>
  <r>
    <x v="12"/>
    <x v="2"/>
    <s v="Cancer"/>
    <n v="434"/>
  </r>
  <r>
    <x v="12"/>
    <x v="2"/>
    <s v="Cancer"/>
    <n v="622"/>
  </r>
  <r>
    <x v="12"/>
    <x v="2"/>
    <s v="Cancer"/>
    <n v="39"/>
  </r>
  <r>
    <x v="12"/>
    <x v="2"/>
    <s v="Cancer"/>
    <n v="277"/>
  </r>
  <r>
    <x v="4"/>
    <x v="2"/>
    <s v="Cancer"/>
    <n v="723"/>
  </r>
  <r>
    <x v="4"/>
    <x v="2"/>
    <s v="Cancer"/>
    <n v="284"/>
  </r>
  <r>
    <x v="4"/>
    <x v="2"/>
    <s v="Cancer"/>
    <n v="415"/>
  </r>
  <r>
    <x v="4"/>
    <x v="2"/>
    <s v="Cancer"/>
    <n v="383"/>
  </r>
  <r>
    <x v="13"/>
    <x v="2"/>
    <s v="Cancer"/>
    <n v="17"/>
  </r>
  <r>
    <x v="13"/>
    <x v="2"/>
    <s v="Cancer"/>
    <n v="82"/>
  </r>
  <r>
    <x v="13"/>
    <x v="2"/>
    <s v="Cancer"/>
    <n v="96"/>
  </r>
  <r>
    <x v="4"/>
    <x v="2"/>
    <s v="Cancer"/>
    <n v="4"/>
  </r>
  <r>
    <x v="4"/>
    <x v="2"/>
    <s v="Cancer"/>
    <n v="173"/>
  </r>
  <r>
    <x v="4"/>
    <x v="2"/>
    <s v="Cancer"/>
    <n v="87"/>
  </r>
  <r>
    <x v="14"/>
    <x v="3"/>
    <s v="Other"/>
    <n v="4"/>
  </r>
  <r>
    <x v="15"/>
    <x v="4"/>
    <s v="Other Chronic"/>
    <n v="27"/>
  </r>
  <r>
    <x v="14"/>
    <x v="3"/>
    <s v="Other"/>
    <n v="38"/>
  </r>
  <r>
    <x v="16"/>
    <x v="4"/>
    <s v="Other Chronic"/>
    <n v="2554"/>
  </r>
  <r>
    <x v="14"/>
    <x v="3"/>
    <s v="Other"/>
    <n v="26"/>
  </r>
  <r>
    <x v="14"/>
    <x v="3"/>
    <s v="Other"/>
    <n v="11"/>
  </r>
  <r>
    <x v="14"/>
    <x v="3"/>
    <s v="Other"/>
    <n v="38"/>
  </r>
  <r>
    <x v="17"/>
    <x v="3"/>
    <s v="Other"/>
    <m/>
  </r>
  <r>
    <x v="17"/>
    <x v="3"/>
    <s v="Other"/>
    <n v="279"/>
  </r>
  <r>
    <x v="15"/>
    <x v="4"/>
    <s v="Other Chronic"/>
    <n v="56"/>
  </r>
  <r>
    <x v="14"/>
    <x v="3"/>
    <s v="Other"/>
    <n v="314"/>
  </r>
  <r>
    <x v="14"/>
    <x v="3"/>
    <s v="Other"/>
    <n v="38"/>
  </r>
  <r>
    <x v="14"/>
    <x v="3"/>
    <s v="Other"/>
    <n v="56"/>
  </r>
  <r>
    <x v="15"/>
    <x v="4"/>
    <s v="Other Chronic"/>
    <n v="113"/>
  </r>
  <r>
    <x v="14"/>
    <x v="3"/>
    <s v="Other"/>
    <n v="55"/>
  </r>
  <r>
    <x v="14"/>
    <x v="3"/>
    <s v="Other"/>
    <n v="53"/>
  </r>
  <r>
    <x v="14"/>
    <x v="3"/>
    <s v="Other"/>
    <n v="98"/>
  </r>
  <r>
    <x v="15"/>
    <x v="4"/>
    <s v="Other Chronic"/>
    <n v="48"/>
  </r>
  <r>
    <x v="18"/>
    <x v="4"/>
    <s v="Other Chronic"/>
    <n v="72"/>
  </r>
  <r>
    <x v="15"/>
    <x v="4"/>
    <s v="Other Chronic"/>
    <n v="19"/>
  </r>
  <r>
    <x v="18"/>
    <x v="4"/>
    <s v="Other Chronic"/>
    <n v="417"/>
  </r>
  <r>
    <x v="15"/>
    <x v="4"/>
    <s v="Other Chronic"/>
    <n v="127"/>
  </r>
  <r>
    <x v="15"/>
    <x v="4"/>
    <s v="Other Chronic"/>
    <n v="11"/>
  </r>
  <r>
    <x v="2"/>
    <x v="3"/>
    <s v="Other"/>
    <n v="137"/>
  </r>
  <r>
    <x v="19"/>
    <x v="5"/>
    <s v="Other Chronic"/>
    <n v="85"/>
  </r>
  <r>
    <x v="19"/>
    <x v="5"/>
    <s v="Other Chronic"/>
    <n v="157"/>
  </r>
  <r>
    <x v="19"/>
    <x v="5"/>
    <s v="Other Chronic"/>
    <n v="344"/>
  </r>
  <r>
    <x v="19"/>
    <x v="5"/>
    <s v="Other Chronic"/>
    <n v="34"/>
  </r>
  <r>
    <x v="19"/>
    <x v="5"/>
    <s v="Other"/>
    <n v="135"/>
  </r>
  <r>
    <x v="14"/>
    <x v="3"/>
    <s v="Other"/>
    <m/>
  </r>
  <r>
    <x v="15"/>
    <x v="4"/>
    <s v="Other Chronic"/>
    <n v="4"/>
  </r>
  <r>
    <x v="14"/>
    <x v="3"/>
    <s v="Other"/>
    <m/>
  </r>
  <r>
    <x v="0"/>
    <x v="0"/>
    <s v="Communicable"/>
    <n v="10"/>
  </r>
  <r>
    <x v="19"/>
    <x v="5"/>
    <s v="Other"/>
    <n v="623"/>
  </r>
  <r>
    <x v="20"/>
    <x v="6"/>
    <s v="Cardiovascular"/>
    <n v="27"/>
  </r>
  <r>
    <x v="20"/>
    <x v="6"/>
    <s v="Cardiovascular"/>
    <n v="503"/>
  </r>
  <r>
    <x v="20"/>
    <x v="6"/>
    <s v="Cardiovascular"/>
    <n v="527"/>
  </r>
  <r>
    <x v="20"/>
    <x v="6"/>
    <s v="Cardiovascular"/>
    <n v="54"/>
  </r>
  <r>
    <x v="20"/>
    <x v="6"/>
    <s v="Cardiovascular"/>
    <n v="559"/>
  </r>
  <r>
    <x v="20"/>
    <x v="6"/>
    <s v="Cardiovascular"/>
    <n v="82"/>
  </r>
  <r>
    <x v="20"/>
    <x v="6"/>
    <s v="Cardiovascular"/>
    <n v="85"/>
  </r>
  <r>
    <x v="20"/>
    <x v="6"/>
    <s v="Cardiovascular"/>
    <n v="681"/>
  </r>
  <r>
    <x v="20"/>
    <x v="6"/>
    <s v="Cardiovascular"/>
    <n v="351"/>
  </r>
  <r>
    <x v="20"/>
    <x v="6"/>
    <s v="Cardiovascular"/>
    <n v="261"/>
  </r>
  <r>
    <x v="20"/>
    <x v="6"/>
    <s v="Cardiovascular"/>
    <n v="26521"/>
  </r>
  <r>
    <x v="20"/>
    <x v="6"/>
    <s v="Cardiovascular"/>
    <n v="272"/>
  </r>
  <r>
    <x v="20"/>
    <x v="6"/>
    <s v="Cardiovascular"/>
    <n v="29392"/>
  </r>
  <r>
    <x v="20"/>
    <x v="6"/>
    <s v="Cardiovascular"/>
    <n v="9"/>
  </r>
  <r>
    <x v="20"/>
    <x v="6"/>
    <s v="Cardiovascular"/>
    <n v="60"/>
  </r>
  <r>
    <x v="20"/>
    <x v="6"/>
    <s v="Cardiovascular"/>
    <n v="63"/>
  </r>
  <r>
    <x v="20"/>
    <x v="6"/>
    <s v="Cardiovascular"/>
    <n v="8"/>
  </r>
  <r>
    <x v="20"/>
    <x v="6"/>
    <s v="Cardiovascular"/>
    <n v="35"/>
  </r>
  <r>
    <x v="20"/>
    <x v="6"/>
    <s v="Cardiovascular"/>
    <n v="73"/>
  </r>
  <r>
    <x v="20"/>
    <x v="6"/>
    <s v="Cardiovascular"/>
    <n v="901"/>
  </r>
  <r>
    <x v="20"/>
    <x v="6"/>
    <s v="Cardiovascular"/>
    <n v="306"/>
  </r>
  <r>
    <x v="20"/>
    <x v="6"/>
    <s v="Cardiovascular"/>
    <n v="473"/>
  </r>
  <r>
    <x v="21"/>
    <x v="6"/>
    <s v="Cardiovascular"/>
    <n v="992"/>
  </r>
  <r>
    <x v="21"/>
    <x v="6"/>
    <s v="Cardiovascular"/>
    <n v="2675"/>
  </r>
  <r>
    <x v="21"/>
    <x v="6"/>
    <s v="Cardiovascular"/>
    <n v="5549"/>
  </r>
  <r>
    <x v="21"/>
    <x v="6"/>
    <s v="Cardiovascular"/>
    <n v="65"/>
  </r>
  <r>
    <x v="20"/>
    <x v="6"/>
    <s v="Cardiovascular"/>
    <n v="375"/>
  </r>
  <r>
    <x v="20"/>
    <x v="6"/>
    <s v="Cardiovascular"/>
    <n v="4145"/>
  </r>
  <r>
    <x v="20"/>
    <x v="6"/>
    <s v="Cardiovascular"/>
    <n v="4292"/>
  </r>
  <r>
    <x v="20"/>
    <x v="6"/>
    <s v="Cardiovascular"/>
    <n v="2702"/>
  </r>
  <r>
    <x v="20"/>
    <x v="6"/>
    <s v="Cardiovascular"/>
    <n v="1517"/>
  </r>
  <r>
    <x v="20"/>
    <x v="6"/>
    <s v="Cardiovascular"/>
    <n v="191"/>
  </r>
  <r>
    <x v="20"/>
    <x v="6"/>
    <s v="Cardiovascular"/>
    <n v="748"/>
  </r>
  <r>
    <x v="20"/>
    <x v="6"/>
    <s v="Cardiovascular"/>
    <n v="1043"/>
  </r>
  <r>
    <x v="20"/>
    <x v="6"/>
    <s v="Cardiovascular"/>
    <n v="121"/>
  </r>
  <r>
    <x v="0"/>
    <x v="0"/>
    <s v="Communicable"/>
    <n v="41"/>
  </r>
  <r>
    <x v="22"/>
    <x v="3"/>
    <s v="Other"/>
    <n v="111"/>
  </r>
  <r>
    <x v="0"/>
    <x v="0"/>
    <s v="Communicable"/>
    <n v="145"/>
  </r>
  <r>
    <x v="23"/>
    <x v="7"/>
    <s v="Communicable"/>
    <n v="114"/>
  </r>
  <r>
    <x v="23"/>
    <x v="7"/>
    <s v="Communicable"/>
    <n v="573"/>
  </r>
  <r>
    <x v="23"/>
    <x v="7"/>
    <s v="Other"/>
    <n v="493"/>
  </r>
  <r>
    <x v="23"/>
    <x v="7"/>
    <s v="Communicable"/>
    <n v="1756"/>
  </r>
  <r>
    <x v="23"/>
    <x v="7"/>
    <s v="Communicable"/>
    <n v="1463"/>
  </r>
  <r>
    <x v="15"/>
    <x v="4"/>
    <s v="Other Chronic"/>
    <n v="75"/>
  </r>
  <r>
    <x v="15"/>
    <x v="4"/>
    <s v="Other Chronic"/>
    <n v="483"/>
  </r>
  <r>
    <x v="15"/>
    <x v="4"/>
    <s v="Other Chronic"/>
    <n v="2402"/>
  </r>
  <r>
    <x v="15"/>
    <x v="4"/>
    <s v="Other Chronic"/>
    <n v="202"/>
  </r>
  <r>
    <x v="22"/>
    <x v="3"/>
    <s v="Other"/>
    <n v="3"/>
  </r>
  <r>
    <x v="22"/>
    <x v="3"/>
    <s v="Other"/>
    <n v="131"/>
  </r>
  <r>
    <x v="22"/>
    <x v="3"/>
    <s v="Other"/>
    <n v="38"/>
  </r>
  <r>
    <x v="23"/>
    <x v="7"/>
    <s v="Communicable"/>
    <n v="296"/>
  </r>
  <r>
    <x v="15"/>
    <x v="4"/>
    <s v="Other Chronic"/>
    <n v="116"/>
  </r>
  <r>
    <x v="22"/>
    <x v="3"/>
    <s v="Other"/>
    <n v="898"/>
  </r>
  <r>
    <x v="14"/>
    <x v="3"/>
    <s v="Other"/>
    <n v="4"/>
  </r>
  <r>
    <x v="24"/>
    <x v="3"/>
    <s v="Other"/>
    <n v="341"/>
  </r>
  <r>
    <x v="24"/>
    <x v="3"/>
    <s v="Other"/>
    <n v="434"/>
  </r>
  <r>
    <x v="24"/>
    <x v="3"/>
    <s v="Other"/>
    <n v="98"/>
  </r>
  <r>
    <x v="24"/>
    <x v="3"/>
    <s v="Other"/>
    <n v="56"/>
  </r>
  <r>
    <x v="24"/>
    <x v="3"/>
    <s v="Other"/>
    <n v="116"/>
  </r>
  <r>
    <x v="24"/>
    <x v="3"/>
    <s v="Other"/>
    <n v="563"/>
  </r>
  <r>
    <x v="24"/>
    <x v="3"/>
    <s v="Other"/>
    <n v="1"/>
  </r>
  <r>
    <x v="15"/>
    <x v="4"/>
    <s v="Other Chronic"/>
    <n v="319"/>
  </r>
  <r>
    <x v="15"/>
    <x v="4"/>
    <s v="Other Chronic"/>
    <n v="106"/>
  </r>
  <r>
    <x v="18"/>
    <x v="8"/>
    <s v="Other Chronic"/>
    <n v="1938"/>
  </r>
  <r>
    <x v="25"/>
    <x v="4"/>
    <s v="Other Chronic"/>
    <n v="1044"/>
  </r>
  <r>
    <x v="25"/>
    <x v="4"/>
    <s v="Other Chronic"/>
    <n v="1419"/>
  </r>
  <r>
    <x v="25"/>
    <x v="4"/>
    <s v="Other Chronic"/>
    <n v="304"/>
  </r>
  <r>
    <x v="24"/>
    <x v="3"/>
    <s v="Other"/>
    <n v="1343"/>
  </r>
  <r>
    <x v="26"/>
    <x v="3"/>
    <s v="Other"/>
    <n v="51"/>
  </r>
  <r>
    <x v="26"/>
    <x v="4"/>
    <s v="Other Chronic"/>
    <n v="35"/>
  </r>
  <r>
    <x v="26"/>
    <x v="4"/>
    <s v="Other Chronic"/>
    <n v="478"/>
  </r>
  <r>
    <x v="26"/>
    <x v="0"/>
    <s v="Communicable"/>
    <n v="607"/>
  </r>
  <r>
    <x v="27"/>
    <x v="3"/>
    <s v="Other"/>
    <n v="73"/>
  </r>
  <r>
    <x v="27"/>
    <x v="3"/>
    <s v="Other"/>
    <n v="493"/>
  </r>
  <r>
    <x v="27"/>
    <x v="4"/>
    <s v="Other"/>
    <n v="174"/>
  </r>
  <r>
    <x v="27"/>
    <x v="3"/>
    <s v="Other"/>
    <n v="2"/>
  </r>
  <r>
    <x v="27"/>
    <x v="3"/>
    <s v="Other"/>
    <n v="107"/>
  </r>
  <r>
    <x v="28"/>
    <x v="9"/>
    <s v="Other"/>
    <n v="5"/>
  </r>
  <r>
    <x v="28"/>
    <x v="9"/>
    <s v="Other"/>
    <n v="13"/>
  </r>
  <r>
    <x v="28"/>
    <x v="9"/>
    <s v="Other"/>
    <n v="7"/>
  </r>
  <r>
    <x v="28"/>
    <x v="9"/>
    <s v="Other"/>
    <n v="1"/>
  </r>
  <r>
    <x v="28"/>
    <x v="9"/>
    <s v="Other"/>
    <n v="4"/>
  </r>
  <r>
    <x v="28"/>
    <x v="9"/>
    <s v="Other"/>
    <m/>
  </r>
  <r>
    <x v="28"/>
    <x v="9"/>
    <s v="Other"/>
    <n v="2"/>
  </r>
  <r>
    <x v="28"/>
    <x v="9"/>
    <s v="Communicable"/>
    <n v="16"/>
  </r>
  <r>
    <x v="28"/>
    <x v="9"/>
    <s v="Other"/>
    <n v="17"/>
  </r>
  <r>
    <x v="28"/>
    <x v="9"/>
    <s v="Other"/>
    <m/>
  </r>
  <r>
    <x v="0"/>
    <x v="0"/>
    <s v="Communicable"/>
    <n v="30"/>
  </r>
  <r>
    <x v="14"/>
    <x v="3"/>
    <s v="Other"/>
    <n v="71"/>
  </r>
  <r>
    <x v="15"/>
    <x v="4"/>
    <s v="Other Chronic"/>
    <n v="181"/>
  </r>
  <r>
    <x v="15"/>
    <x v="4"/>
    <s v="Other Chronic"/>
    <n v="14"/>
  </r>
  <r>
    <x v="0"/>
    <x v="0"/>
    <s v="Communicable"/>
    <n v="12"/>
  </r>
  <r>
    <x v="15"/>
    <x v="4"/>
    <s v="Other Chronic"/>
    <n v="14"/>
  </r>
  <r>
    <x v="14"/>
    <x v="3"/>
    <s v="Other"/>
    <n v="217"/>
  </r>
  <r>
    <x v="15"/>
    <x v="4"/>
    <s v="Other Chronic"/>
    <n v="59"/>
  </r>
  <r>
    <x v="15"/>
    <x v="4"/>
    <s v="Other Chronic"/>
    <n v="234"/>
  </r>
  <r>
    <x v="15"/>
    <x v="4"/>
    <s v="Other Chronic"/>
    <n v="630"/>
  </r>
  <r>
    <x v="15"/>
    <x v="4"/>
    <s v="Other Chronic"/>
    <n v="153"/>
  </r>
  <r>
    <x v="15"/>
    <x v="4"/>
    <s v="Other Chronic"/>
    <n v="6"/>
  </r>
  <r>
    <x v="15"/>
    <x v="4"/>
    <s v="Other Chronic"/>
    <n v="463"/>
  </r>
  <r>
    <x v="28"/>
    <x v="9"/>
    <s v="Other"/>
    <n v="3497"/>
  </r>
  <r>
    <x v="15"/>
    <x v="4"/>
    <s v="Other Chronic"/>
    <n v="38"/>
  </r>
  <r>
    <x v="14"/>
    <x v="3"/>
    <s v="Other"/>
    <n v="439"/>
  </r>
  <r>
    <x v="29"/>
    <x v="10"/>
    <s v="Injury"/>
    <n v="71"/>
  </r>
  <r>
    <x v="30"/>
    <x v="10"/>
    <s v="Injury"/>
    <n v="88"/>
  </r>
  <r>
    <x v="30"/>
    <x v="10"/>
    <s v="Injury"/>
    <n v="2059"/>
  </r>
  <r>
    <x v="30"/>
    <x v="10"/>
    <s v="Injury"/>
    <n v="890"/>
  </r>
  <r>
    <x v="30"/>
    <x v="10"/>
    <s v="Injury"/>
    <n v="819"/>
  </r>
  <r>
    <x v="30"/>
    <x v="10"/>
    <s v="Injury"/>
    <n v="1077"/>
  </r>
  <r>
    <x v="30"/>
    <x v="10"/>
    <s v="Injury"/>
    <n v="152"/>
  </r>
  <r>
    <x v="30"/>
    <x v="10"/>
    <s v="Injury"/>
    <n v="161"/>
  </r>
  <r>
    <x v="30"/>
    <x v="10"/>
    <s v="Injury"/>
    <n v="32"/>
  </r>
  <r>
    <x v="29"/>
    <x v="10"/>
    <s v="Injury"/>
    <n v="111"/>
  </r>
  <r>
    <x v="29"/>
    <x v="10"/>
    <s v="Injury"/>
    <n v="275"/>
  </r>
  <r>
    <x v="29"/>
    <x v="10"/>
    <s v="Injury"/>
    <n v="728"/>
  </r>
  <r>
    <x v="29"/>
    <x v="10"/>
    <s v="Injury"/>
    <n v="290"/>
  </r>
  <r>
    <x v="29"/>
    <x v="10"/>
    <s v="Injury"/>
    <n v="98"/>
  </r>
  <r>
    <x v="29"/>
    <x v="10"/>
    <s v="Injury"/>
    <n v="453"/>
  </r>
  <r>
    <x v="29"/>
    <x v="10"/>
    <s v="Injury"/>
    <n v="75"/>
  </r>
  <r>
    <x v="29"/>
    <x v="10"/>
    <s v="Injury"/>
    <n v="1152"/>
  </r>
  <r>
    <x v="29"/>
    <x v="10"/>
    <s v="Injury"/>
    <n v="535"/>
  </r>
  <r>
    <x v="29"/>
    <x v="10"/>
    <s v="Injury"/>
    <n v="679"/>
  </r>
  <r>
    <x v="29"/>
    <x v="10"/>
    <s v="Injury"/>
    <n v="288"/>
  </r>
  <r>
    <x v="29"/>
    <x v="10"/>
    <s v="Injury"/>
    <n v="179"/>
  </r>
  <r>
    <x v="29"/>
    <x v="10"/>
    <s v="Injury"/>
    <n v="8"/>
  </r>
  <r>
    <x v="29"/>
    <x v="10"/>
    <s v="Injury"/>
    <n v="47"/>
  </r>
  <r>
    <x v="29"/>
    <x v="10"/>
    <s v="Injury"/>
    <n v="31"/>
  </r>
  <r>
    <x v="29"/>
    <x v="10"/>
    <s v="Injury"/>
    <n v="76"/>
  </r>
  <r>
    <x v="29"/>
    <x v="10"/>
    <s v="Injury"/>
    <n v="222"/>
  </r>
  <r>
    <x v="29"/>
    <x v="10"/>
    <s v="Injury"/>
    <n v="597"/>
  </r>
  <r>
    <x v="29"/>
    <x v="10"/>
    <s v="Injury"/>
    <n v="439"/>
  </r>
  <r>
    <x v="31"/>
    <x v="11"/>
    <s v="Injury"/>
    <n v="1433"/>
  </r>
  <r>
    <x v="31"/>
    <x v="11"/>
    <s v="Injury"/>
    <n v="261"/>
  </r>
  <r>
    <x v="31"/>
    <x v="11"/>
    <s v="Injury"/>
    <n v="387"/>
  </r>
  <r>
    <x v="31"/>
    <x v="11"/>
    <s v="Injury"/>
    <n v="1320"/>
  </r>
  <r>
    <x v="31"/>
    <x v="11"/>
    <s v="Injury"/>
    <n v="306"/>
  </r>
  <r>
    <x v="32"/>
    <x v="12"/>
    <s v="Injury"/>
    <n v="761"/>
  </r>
  <r>
    <x v="32"/>
    <x v="12"/>
    <s v="Injury"/>
    <n v="272"/>
  </r>
  <r>
    <x v="32"/>
    <x v="12"/>
    <s v="Injury"/>
    <n v="333"/>
  </r>
  <r>
    <x v="32"/>
    <x v="12"/>
    <s v="Injury"/>
    <m/>
  </r>
  <r>
    <x v="32"/>
    <x v="12"/>
    <s v="Injury"/>
    <n v="41"/>
  </r>
  <r>
    <x v="29"/>
    <x v="10"/>
    <s v="Injury"/>
    <n v="373"/>
  </r>
  <r>
    <x v="29"/>
    <x v="10"/>
    <s v="Injury"/>
    <n v="7"/>
  </r>
  <r>
    <x v="33"/>
    <x v="1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2:H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BFB610-686F-5F40-B4FD-EF02A31BB584}"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2:L17" firstHeaderRow="1" firstDataRow="1" firstDataCol="1"/>
  <pivotFields count="4">
    <pivotField axis="axisRow" showAll="0">
      <items count="37">
        <item x="18"/>
        <item x="13"/>
        <item x="11"/>
        <item x="9"/>
        <item x="16"/>
        <item x="32"/>
        <item x="29"/>
        <item m="1" x="34"/>
        <item x="26"/>
        <item x="12"/>
        <item x="25"/>
        <item x="8"/>
        <item x="3"/>
        <item x="30"/>
        <item x="20"/>
        <item x="17"/>
        <item x="15"/>
        <item x="4"/>
        <item x="21"/>
        <item x="14"/>
        <item x="2"/>
        <item x="24"/>
        <item x="27"/>
        <item x="23"/>
        <item x="7"/>
        <item x="22"/>
        <item x="28"/>
        <item x="10"/>
        <item m="1" x="35"/>
        <item x="19"/>
        <item x="31"/>
        <item x="1"/>
        <item x="0"/>
        <item x="33"/>
        <item x="5"/>
        <item x="6"/>
        <item t="default"/>
      </items>
    </pivotField>
    <pivotField axis="axisRow" showAll="0">
      <items count="15">
        <item sd="0" x="8"/>
        <item sd="0" x="5"/>
        <item sd="0" x="12"/>
        <item sd="0" x="10"/>
        <item sd="0" x="6"/>
        <item sd="0" x="4"/>
        <item sd="0" x="2"/>
        <item sd="0" x="3"/>
        <item sd="0" x="1"/>
        <item sd="0" x="7"/>
        <item sd="0" x="11"/>
        <item sd="0" x="0"/>
        <item sd="0" x="13"/>
        <item sd="0" x="9"/>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BB1F9D-9A4F-BA48-A5D5-2977DEB5B29A}"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2:R17" firstHeaderRow="1" firstDataRow="1" firstDataCol="1"/>
  <pivotFields count="4">
    <pivotField axis="axisRow" showAll="0">
      <items count="36">
        <item x="18"/>
        <item x="14"/>
        <item x="12"/>
        <item x="10"/>
        <item x="15"/>
        <item x="32"/>
        <item x="29"/>
        <item x="6"/>
        <item x="26"/>
        <item x="13"/>
        <item x="25"/>
        <item x="9"/>
        <item x="2"/>
        <item x="30"/>
        <item x="19"/>
        <item x="17"/>
        <item x="8"/>
        <item x="4"/>
        <item x="20"/>
        <item x="16"/>
        <item x="0"/>
        <item x="24"/>
        <item x="27"/>
        <item x="7"/>
        <item x="23"/>
        <item x="28"/>
        <item x="11"/>
        <item m="1" x="34"/>
        <item x="21"/>
        <item x="31"/>
        <item x="3"/>
        <item x="1"/>
        <item x="33"/>
        <item x="22"/>
        <item x="5"/>
        <item t="default"/>
      </items>
    </pivotField>
    <pivotField axis="axisRow" showAll="0">
      <items count="16">
        <item sd="0" x="9"/>
        <item sd="0" x="7"/>
        <item sd="0" x="13"/>
        <item sd="0" x="11"/>
        <item sd="0" x="6"/>
        <item sd="0" x="4"/>
        <item sd="0" x="3"/>
        <item sd="0" x="5"/>
        <item sd="0" m="1" x="14"/>
        <item sd="0" x="0"/>
        <item sd="0" x="8"/>
        <item sd="0" x="12"/>
        <item sd="0" x="1"/>
        <item sd="0" x="2"/>
        <item sd="0" x="10"/>
        <item t="default"/>
      </items>
    </pivotField>
    <pivotField showAll="0"/>
    <pivotField dataField="1" showAll="0"/>
  </pivotFields>
  <rowFields count="2">
    <field x="1"/>
    <field x="0"/>
  </rowFields>
  <rowItems count="15">
    <i>
      <x/>
    </i>
    <i>
      <x v="1"/>
    </i>
    <i>
      <x v="2"/>
    </i>
    <i>
      <x v="3"/>
    </i>
    <i>
      <x v="4"/>
    </i>
    <i>
      <x v="5"/>
    </i>
    <i>
      <x v="6"/>
    </i>
    <i>
      <x v="7"/>
    </i>
    <i>
      <x v="9"/>
    </i>
    <i>
      <x v="10"/>
    </i>
    <i>
      <x v="11"/>
    </i>
    <i>
      <x v="12"/>
    </i>
    <i>
      <x v="13"/>
    </i>
    <i>
      <x v="1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1FD943-D8DE-B04D-A293-4F8A349850E4}"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C12" firstHeaderRow="1" firstDataRow="1" firstDataCol="1"/>
  <pivotFields count="4">
    <pivotField axis="axisRow" showAll="0">
      <items count="19">
        <item x="1"/>
        <item x="8"/>
        <item x="9"/>
        <item x="14"/>
        <item x="2"/>
        <item x="10"/>
        <item x="5"/>
        <item x="7"/>
        <item x="3"/>
        <item x="4"/>
        <item x="0"/>
        <item x="13"/>
        <item x="11"/>
        <item x="15"/>
        <item x="6"/>
        <item x="16"/>
        <item x="17"/>
        <item x="12"/>
        <item t="default"/>
      </items>
    </pivotField>
    <pivotField axis="axisRow" showAll="0">
      <items count="10">
        <item sd="0" x="5"/>
        <item sd="0" x="6"/>
        <item sd="0" x="2"/>
        <item sd="0" x="1"/>
        <item sd="0" x="3"/>
        <item sd="0" x="0"/>
        <item sd="0" x="7"/>
        <item sd="0" x="4"/>
        <item sd="0" x="8"/>
        <item t="default"/>
      </items>
    </pivotField>
    <pivotField showAll="0"/>
    <pivotField dataField="1" showAll="0"/>
  </pivotFields>
  <rowFields count="2">
    <field x="1"/>
    <field x="0"/>
  </rowFields>
  <rowItems count="10">
    <i>
      <x/>
    </i>
    <i>
      <x v="1"/>
    </i>
    <i>
      <x v="2"/>
    </i>
    <i>
      <x v="3"/>
    </i>
    <i>
      <x v="4"/>
    </i>
    <i>
      <x v="5"/>
    </i>
    <i>
      <x v="6"/>
    </i>
    <i>
      <x v="7"/>
    </i>
    <i>
      <x v="8"/>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5CE638-D57B-2D45-A776-7B74F40C3272}"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I17" firstHeaderRow="1" firstDataRow="1" firstDataCol="1"/>
  <pivotFields count="4">
    <pivotField axis="axisRow" showAll="0">
      <items count="39">
        <item x="18"/>
        <item x="11"/>
        <item x="9"/>
        <item m="1" x="33"/>
        <item x="16"/>
        <item x="31"/>
        <item x="28"/>
        <item m="1" x="36"/>
        <item x="25"/>
        <item x="12"/>
        <item m="1" x="34"/>
        <item x="3"/>
        <item m="1" x="37"/>
        <item x="20"/>
        <item x="15"/>
        <item x="4"/>
        <item x="14"/>
        <item x="2"/>
        <item x="26"/>
        <item x="22"/>
        <item x="27"/>
        <item m="1" x="35"/>
        <item x="19"/>
        <item x="30"/>
        <item x="0"/>
        <item x="32"/>
        <item x="1"/>
        <item x="13"/>
        <item x="21"/>
        <item x="24"/>
        <item x="29"/>
        <item x="8"/>
        <item x="6"/>
        <item x="10"/>
        <item x="7"/>
        <item x="23"/>
        <item x="5"/>
        <item x="17"/>
        <item t="default"/>
      </items>
    </pivotField>
    <pivotField axis="axisRow" showAll="0">
      <items count="16">
        <item sd="0" x="8"/>
        <item sd="0" x="5"/>
        <item sd="0" x="12"/>
        <item sd="0" x="10"/>
        <item sd="0" m="1" x="14"/>
        <item sd="0" x="6"/>
        <item sd="0" x="4"/>
        <item sd="0" x="2"/>
        <item sd="0" x="3"/>
        <item sd="0" x="1"/>
        <item sd="0" x="7"/>
        <item sd="0" x="11"/>
        <item sd="0" x="0"/>
        <item sd="0" x="13"/>
        <item sd="0" x="9"/>
        <item t="default"/>
      </items>
    </pivotField>
    <pivotField showAll="0"/>
    <pivotField dataField="1" showAll="0"/>
  </pivotFields>
  <rowFields count="2">
    <field x="1"/>
    <field x="0"/>
  </rowFields>
  <rowItems count="15">
    <i>
      <x/>
    </i>
    <i>
      <x v="1"/>
    </i>
    <i>
      <x v="2"/>
    </i>
    <i>
      <x v="3"/>
    </i>
    <i>
      <x v="5"/>
    </i>
    <i>
      <x v="6"/>
    </i>
    <i>
      <x v="7"/>
    </i>
    <i>
      <x v="8"/>
    </i>
    <i>
      <x v="9"/>
    </i>
    <i>
      <x v="10"/>
    </i>
    <i>
      <x v="11"/>
    </i>
    <i>
      <x v="12"/>
    </i>
    <i>
      <x v="13"/>
    </i>
    <i>
      <x v="1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77B427-30EE-2D4E-AF9F-FB74689F53BA}"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2:O17" firstHeaderRow="1" firstDataRow="1" firstDataCol="1"/>
  <pivotFields count="4">
    <pivotField axis="axisRow" showAll="0">
      <items count="39">
        <item x="18"/>
        <item x="13"/>
        <item x="11"/>
        <item x="9"/>
        <item x="16"/>
        <item x="32"/>
        <item x="29"/>
        <item m="1" x="37"/>
        <item x="26"/>
        <item x="12"/>
        <item m="1" x="35"/>
        <item x="2"/>
        <item x="30"/>
        <item x="19"/>
        <item x="17"/>
        <item x="14"/>
        <item x="4"/>
        <item x="20"/>
        <item x="15"/>
        <item x="0"/>
        <item x="24"/>
        <item x="27"/>
        <item x="23"/>
        <item x="28"/>
        <item m="1" x="36"/>
        <item x="21"/>
        <item x="31"/>
        <item x="3"/>
        <item x="1"/>
        <item x="33"/>
        <item m="1" x="34"/>
        <item x="7"/>
        <item x="8"/>
        <item x="10"/>
        <item x="25"/>
        <item x="22"/>
        <item x="5"/>
        <item x="6"/>
        <item t="default"/>
      </items>
    </pivotField>
    <pivotField axis="axisRow" showAll="0">
      <items count="15">
        <item sd="0" x="8"/>
        <item sd="0" x="6"/>
        <item sd="0" x="12"/>
        <item sd="0" x="10"/>
        <item sd="0" x="5"/>
        <item sd="0" x="3"/>
        <item sd="0" x="2"/>
        <item sd="0" x="4"/>
        <item sd="0" x="0"/>
        <item sd="0" x="7"/>
        <item sd="0" x="11"/>
        <item sd="0" x="1"/>
        <item sd="0" x="13"/>
        <item sd="0" x="9"/>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80F33B-844F-CB44-945E-9EC5C1BFF35C}" name="PivotTable6"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F17" firstHeaderRow="1" firstDataRow="1" firstDataCol="1"/>
  <pivotFields count="4">
    <pivotField axis="axisRow" showAll="0">
      <items count="31">
        <item x="12"/>
        <item x="26"/>
        <item x="7"/>
        <item x="10"/>
        <item x="28"/>
        <item x="13"/>
        <item x="6"/>
        <item x="24"/>
        <item x="11"/>
        <item x="14"/>
        <item x="15"/>
        <item x="1"/>
        <item x="8"/>
        <item x="4"/>
        <item x="18"/>
        <item x="9"/>
        <item x="0"/>
        <item x="21"/>
        <item x="25"/>
        <item x="22"/>
        <item x="19"/>
        <item x="20"/>
        <item x="17"/>
        <item x="23"/>
        <item x="5"/>
        <item x="16"/>
        <item x="27"/>
        <item x="3"/>
        <item x="2"/>
        <item x="29"/>
        <item t="default"/>
      </items>
    </pivotField>
    <pivotField axis="axisRow" showAll="0">
      <items count="15">
        <item sd="0" x="5"/>
        <item sd="0" x="7"/>
        <item sd="0" x="12"/>
        <item sd="0" x="6"/>
        <item sd="0" x="8"/>
        <item sd="0" x="1"/>
        <item sd="0" x="3"/>
        <item sd="0" x="4"/>
        <item sd="0" x="0"/>
        <item sd="0" x="10"/>
        <item sd="0" x="9"/>
        <item sd="0" x="11"/>
        <item sd="0" x="2"/>
        <item sd="0" x="13"/>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3" Type="http://schemas.openxmlformats.org/officeDocument/2006/relationships/hyperlink" Target="https://www.cdc.gov/nchs/data/vsushistorical/mortstatsh_1920.pdf" TargetMode="External"/><Relationship Id="rId7" Type="http://schemas.openxmlformats.org/officeDocument/2006/relationships/hyperlink" Target="https://www.cdc.gov/nchs/data/vsus/mort80_2a.pdf" TargetMode="External"/><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printerSettings" Target="../printerSettings/printerSettings2.bin"/><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8.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onder.cdc.gov/ucd-icd10.html" TargetMode="Externa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4"/>
  <sheetViews>
    <sheetView topLeftCell="A29" zoomScale="114" workbookViewId="0">
      <selection activeCell="B55" sqref="B55"/>
    </sheetView>
  </sheetViews>
  <sheetFormatPr baseColWidth="10" defaultColWidth="8.83203125" defaultRowHeight="15" x14ac:dyDescent="0.2"/>
  <cols>
    <col min="1" max="1" width="55.83203125" bestFit="1" customWidth="1"/>
    <col min="2" max="2" width="30.5" bestFit="1" customWidth="1"/>
    <col min="3" max="3" width="24" bestFit="1" customWidth="1"/>
    <col min="4" max="5" width="24" customWidth="1"/>
    <col min="6" max="6" width="10.5" style="8" bestFit="1" customWidth="1"/>
    <col min="7" max="7" width="20.1640625" style="8" customWidth="1"/>
    <col min="8" max="8" width="15" style="8" customWidth="1"/>
    <col min="9" max="10" width="10.5" style="8" customWidth="1"/>
    <col min="11" max="11" width="22.1640625" bestFit="1" customWidth="1"/>
  </cols>
  <sheetData>
    <row r="1" spans="1:12" ht="19" x14ac:dyDescent="0.25">
      <c r="A1" s="5" t="s">
        <v>59</v>
      </c>
      <c r="B1" s="5" t="s">
        <v>60</v>
      </c>
      <c r="C1" s="5" t="s">
        <v>936</v>
      </c>
      <c r="D1" s="5" t="s">
        <v>90</v>
      </c>
      <c r="E1" s="5" t="s">
        <v>92</v>
      </c>
      <c r="F1" s="6" t="s">
        <v>61</v>
      </c>
      <c r="G1" s="6"/>
      <c r="H1" s="6"/>
      <c r="I1" s="6"/>
      <c r="J1" s="6"/>
      <c r="K1" s="5"/>
      <c r="L1" s="5" t="s">
        <v>0</v>
      </c>
    </row>
    <row r="2" spans="1:12" x14ac:dyDescent="0.2">
      <c r="A2" s="1" t="s">
        <v>2</v>
      </c>
      <c r="B2" s="1" t="s">
        <v>4</v>
      </c>
      <c r="C2" s="1" t="s">
        <v>86</v>
      </c>
      <c r="D2" s="1" t="s">
        <v>86</v>
      </c>
      <c r="E2" s="1" t="s">
        <v>88</v>
      </c>
      <c r="F2" s="7">
        <v>2762</v>
      </c>
      <c r="G2" s="11" t="s">
        <v>78</v>
      </c>
      <c r="H2" t="s">
        <v>80</v>
      </c>
      <c r="I2"/>
      <c r="J2" s="7"/>
      <c r="L2" t="s">
        <v>1</v>
      </c>
    </row>
    <row r="3" spans="1:12" x14ac:dyDescent="0.2">
      <c r="A3" t="s">
        <v>3</v>
      </c>
      <c r="B3" t="s">
        <v>5</v>
      </c>
      <c r="C3" t="s">
        <v>5</v>
      </c>
      <c r="D3" t="s">
        <v>14</v>
      </c>
      <c r="E3" t="s">
        <v>14</v>
      </c>
      <c r="F3" s="17">
        <f>171+36</f>
        <v>207</v>
      </c>
      <c r="G3" s="12" t="s">
        <v>24</v>
      </c>
      <c r="H3" s="13">
        <v>1190</v>
      </c>
      <c r="I3"/>
      <c r="K3" s="8" t="s">
        <v>83</v>
      </c>
    </row>
    <row r="4" spans="1:12" x14ac:dyDescent="0.2">
      <c r="B4" t="s">
        <v>6</v>
      </c>
      <c r="C4" t="s">
        <v>86</v>
      </c>
      <c r="D4" t="s">
        <v>86</v>
      </c>
      <c r="E4" t="s">
        <v>88</v>
      </c>
      <c r="F4" s="8">
        <f>4+1</f>
        <v>5</v>
      </c>
      <c r="G4" s="12" t="s">
        <v>67</v>
      </c>
      <c r="H4" s="13">
        <v>3258</v>
      </c>
      <c r="I4"/>
      <c r="K4" s="8" t="s">
        <v>24</v>
      </c>
    </row>
    <row r="5" spans="1:12" x14ac:dyDescent="0.2">
      <c r="B5" t="s">
        <v>7</v>
      </c>
      <c r="C5" s="4" t="s">
        <v>85</v>
      </c>
      <c r="D5" s="4" t="s">
        <v>85</v>
      </c>
      <c r="E5" s="4" t="s">
        <v>85</v>
      </c>
      <c r="F5" s="8">
        <f>1+1</f>
        <v>2</v>
      </c>
      <c r="G5" s="12" t="s">
        <v>85</v>
      </c>
      <c r="H5" s="13">
        <v>1862</v>
      </c>
      <c r="I5"/>
      <c r="K5" s="8" t="s">
        <v>85</v>
      </c>
    </row>
    <row r="6" spans="1:12" x14ac:dyDescent="0.2">
      <c r="B6" t="s">
        <v>8</v>
      </c>
      <c r="C6" s="4" t="s">
        <v>85</v>
      </c>
      <c r="D6" s="4" t="s">
        <v>85</v>
      </c>
      <c r="E6" s="4" t="s">
        <v>85</v>
      </c>
      <c r="F6" s="8">
        <f>92+47</f>
        <v>139</v>
      </c>
      <c r="G6" s="12" t="s">
        <v>83</v>
      </c>
      <c r="H6" s="13">
        <v>1894</v>
      </c>
      <c r="I6"/>
      <c r="K6" s="8" t="s">
        <v>67</v>
      </c>
    </row>
    <row r="7" spans="1:12" x14ac:dyDescent="0.2">
      <c r="B7" t="s">
        <v>11</v>
      </c>
      <c r="C7" s="14" t="s">
        <v>83</v>
      </c>
      <c r="D7" s="14" t="s">
        <v>83</v>
      </c>
      <c r="E7" s="14" t="s">
        <v>83</v>
      </c>
      <c r="F7" s="17">
        <f>209+160</f>
        <v>369</v>
      </c>
      <c r="G7" s="12" t="s">
        <v>14</v>
      </c>
      <c r="H7" s="13">
        <v>5261</v>
      </c>
      <c r="I7"/>
      <c r="K7" s="8" t="s">
        <v>82</v>
      </c>
      <c r="L7" t="s">
        <v>9</v>
      </c>
    </row>
    <row r="8" spans="1:12" x14ac:dyDescent="0.2">
      <c r="A8" s="1" t="s">
        <v>12</v>
      </c>
      <c r="B8" s="1" t="s">
        <v>13</v>
      </c>
      <c r="C8" s="1" t="s">
        <v>14</v>
      </c>
      <c r="D8" s="1" t="s">
        <v>14</v>
      </c>
      <c r="E8" s="1" t="s">
        <v>14</v>
      </c>
      <c r="F8" s="7">
        <f>422+277</f>
        <v>699</v>
      </c>
      <c r="G8" s="12" t="s">
        <v>86</v>
      </c>
      <c r="H8" s="13">
        <v>2944</v>
      </c>
      <c r="I8"/>
      <c r="J8" s="7"/>
      <c r="K8" s="8" t="s">
        <v>86</v>
      </c>
    </row>
    <row r="9" spans="1:12" x14ac:dyDescent="0.2">
      <c r="A9" s="1"/>
      <c r="B9" s="1" t="s">
        <v>15</v>
      </c>
      <c r="C9" s="1" t="s">
        <v>942</v>
      </c>
      <c r="D9" s="1" t="s">
        <v>83</v>
      </c>
      <c r="E9" s="1" t="s">
        <v>83</v>
      </c>
      <c r="F9" s="17">
        <f>104+76</f>
        <v>180</v>
      </c>
      <c r="G9" s="12" t="s">
        <v>91</v>
      </c>
      <c r="H9" s="13">
        <v>2513</v>
      </c>
      <c r="I9"/>
      <c r="J9" s="7"/>
      <c r="K9" s="8" t="s">
        <v>64</v>
      </c>
      <c r="L9" t="s">
        <v>10</v>
      </c>
    </row>
    <row r="10" spans="1:12" x14ac:dyDescent="0.2">
      <c r="A10" s="1"/>
      <c r="B10" s="1" t="s">
        <v>16</v>
      </c>
      <c r="C10" s="1" t="s">
        <v>942</v>
      </c>
      <c r="D10" s="1" t="s">
        <v>83</v>
      </c>
      <c r="E10" s="1" t="s">
        <v>83</v>
      </c>
      <c r="F10" s="7">
        <f>25+24</f>
        <v>49</v>
      </c>
      <c r="G10" s="12" t="s">
        <v>64</v>
      </c>
      <c r="H10" s="13">
        <v>3584</v>
      </c>
      <c r="I10"/>
      <c r="J10" s="7"/>
      <c r="K10" s="8" t="s">
        <v>89</v>
      </c>
    </row>
    <row r="11" spans="1:12" x14ac:dyDescent="0.2">
      <c r="A11" s="1"/>
      <c r="B11" s="1" t="s">
        <v>17</v>
      </c>
      <c r="C11" s="14" t="s">
        <v>14</v>
      </c>
      <c r="D11" s="14" t="s">
        <v>14</v>
      </c>
      <c r="E11" s="14" t="s">
        <v>14</v>
      </c>
      <c r="F11" s="7">
        <f>135+91</f>
        <v>226</v>
      </c>
      <c r="G11" s="12" t="s">
        <v>79</v>
      </c>
      <c r="H11" s="13">
        <v>22506</v>
      </c>
      <c r="I11"/>
      <c r="J11" s="7"/>
      <c r="K11" s="8" t="s">
        <v>10</v>
      </c>
      <c r="L11" t="s">
        <v>18</v>
      </c>
    </row>
    <row r="12" spans="1:12" x14ac:dyDescent="0.2">
      <c r="A12" s="1"/>
      <c r="B12" s="1" t="s">
        <v>19</v>
      </c>
      <c r="C12" s="14" t="s">
        <v>83</v>
      </c>
      <c r="D12" s="14" t="s">
        <v>83</v>
      </c>
      <c r="E12" s="14" t="s">
        <v>83</v>
      </c>
      <c r="F12" s="7">
        <f>11+2</f>
        <v>13</v>
      </c>
      <c r="G12"/>
      <c r="H12"/>
      <c r="I12"/>
      <c r="J12" s="7"/>
      <c r="K12" s="8" t="s">
        <v>10</v>
      </c>
    </row>
    <row r="13" spans="1:12" x14ac:dyDescent="0.2">
      <c r="A13" t="s">
        <v>20</v>
      </c>
      <c r="B13" t="s">
        <v>21</v>
      </c>
      <c r="C13" t="s">
        <v>14</v>
      </c>
      <c r="D13" s="16" t="s">
        <v>14</v>
      </c>
      <c r="E13" s="16" t="s">
        <v>14</v>
      </c>
      <c r="F13" s="8">
        <f>76+67</f>
        <v>143</v>
      </c>
      <c r="G13"/>
      <c r="H13"/>
      <c r="I13"/>
      <c r="K13" s="8" t="s">
        <v>10</v>
      </c>
    </row>
    <row r="14" spans="1:12" x14ac:dyDescent="0.2">
      <c r="B14" s="2" t="s">
        <v>74</v>
      </c>
      <c r="C14" t="s">
        <v>64</v>
      </c>
      <c r="D14" s="16" t="s">
        <v>64</v>
      </c>
      <c r="E14" s="16" t="s">
        <v>88</v>
      </c>
      <c r="F14" s="8">
        <f>23+17</f>
        <v>40</v>
      </c>
      <c r="G14"/>
      <c r="H14"/>
      <c r="I14"/>
      <c r="K14" s="8" t="s">
        <v>10</v>
      </c>
      <c r="L14" t="s">
        <v>75</v>
      </c>
    </row>
    <row r="15" spans="1:12" x14ac:dyDescent="0.2">
      <c r="B15" s="2" t="s">
        <v>76</v>
      </c>
      <c r="C15" s="2" t="s">
        <v>84</v>
      </c>
      <c r="D15" s="16" t="s">
        <v>14</v>
      </c>
      <c r="E15" s="16" t="s">
        <v>14</v>
      </c>
      <c r="F15" s="10">
        <f>93+79</f>
        <v>172</v>
      </c>
      <c r="G15"/>
      <c r="H15"/>
      <c r="I15"/>
      <c r="J15" s="10"/>
      <c r="K15" s="8" t="s">
        <v>10</v>
      </c>
    </row>
    <row r="16" spans="1:12" x14ac:dyDescent="0.2">
      <c r="B16" t="s">
        <v>22</v>
      </c>
      <c r="C16" t="s">
        <v>64</v>
      </c>
      <c r="D16" s="16" t="s">
        <v>64</v>
      </c>
      <c r="E16" s="16" t="s">
        <v>88</v>
      </c>
      <c r="F16" s="8">
        <f>44+20</f>
        <v>64</v>
      </c>
      <c r="G16"/>
      <c r="H16"/>
      <c r="I16"/>
      <c r="K16" s="8" t="s">
        <v>10</v>
      </c>
    </row>
    <row r="17" spans="1:12" x14ac:dyDescent="0.2">
      <c r="B17" t="s">
        <v>23</v>
      </c>
      <c r="C17" t="s">
        <v>64</v>
      </c>
      <c r="D17" s="16" t="s">
        <v>64</v>
      </c>
      <c r="E17" s="16" t="s">
        <v>88</v>
      </c>
      <c r="F17" s="8">
        <f>2210+1270</f>
        <v>3480</v>
      </c>
      <c r="G17"/>
      <c r="H17"/>
      <c r="I17"/>
      <c r="K17" s="8" t="s">
        <v>10</v>
      </c>
    </row>
    <row r="18" spans="1:12" x14ac:dyDescent="0.2">
      <c r="B18" t="s">
        <v>24</v>
      </c>
      <c r="C18" t="s">
        <v>937</v>
      </c>
      <c r="D18" s="16" t="s">
        <v>24</v>
      </c>
      <c r="E18" s="16" t="s">
        <v>24</v>
      </c>
      <c r="F18" s="8">
        <f>524+502</f>
        <v>1026</v>
      </c>
      <c r="G18"/>
      <c r="H18"/>
      <c r="I18"/>
    </row>
    <row r="19" spans="1:12" x14ac:dyDescent="0.2">
      <c r="B19" t="s">
        <v>25</v>
      </c>
      <c r="C19" t="s">
        <v>937</v>
      </c>
      <c r="D19" s="16" t="s">
        <v>24</v>
      </c>
      <c r="E19" s="16" t="s">
        <v>24</v>
      </c>
      <c r="F19" s="8">
        <f>33+54</f>
        <v>87</v>
      </c>
      <c r="G19"/>
      <c r="H19"/>
      <c r="I19"/>
    </row>
    <row r="20" spans="1:12" x14ac:dyDescent="0.2">
      <c r="B20" t="s">
        <v>77</v>
      </c>
      <c r="C20" t="s">
        <v>950</v>
      </c>
      <c r="D20" s="16" t="s">
        <v>67</v>
      </c>
      <c r="E20" s="16" t="s">
        <v>67</v>
      </c>
      <c r="F20" s="8">
        <f>73+58</f>
        <v>131</v>
      </c>
    </row>
    <row r="21" spans="1:12" x14ac:dyDescent="0.2">
      <c r="B21" t="s">
        <v>26</v>
      </c>
      <c r="C21" t="s">
        <v>14</v>
      </c>
      <c r="D21" s="16" t="s">
        <v>14</v>
      </c>
      <c r="E21" s="16" t="s">
        <v>14</v>
      </c>
      <c r="F21" s="8">
        <f>5329-SUM(F13:F20)</f>
        <v>186</v>
      </c>
      <c r="L21" t="s">
        <v>81</v>
      </c>
    </row>
    <row r="22" spans="1:12" x14ac:dyDescent="0.2">
      <c r="A22" s="1" t="s">
        <v>27</v>
      </c>
      <c r="B22" s="1" t="s">
        <v>65</v>
      </c>
      <c r="C22" s="14" t="s">
        <v>86</v>
      </c>
      <c r="D22" s="14" t="s">
        <v>86</v>
      </c>
      <c r="E22" s="14" t="s">
        <v>88</v>
      </c>
      <c r="F22" s="7">
        <f>58+49</f>
        <v>107</v>
      </c>
      <c r="G22" s="7"/>
      <c r="H22" s="7"/>
      <c r="I22" s="7"/>
      <c r="J22" s="7"/>
      <c r="L22" s="1" t="s">
        <v>73</v>
      </c>
    </row>
    <row r="23" spans="1:12" x14ac:dyDescent="0.2">
      <c r="A23" s="1"/>
      <c r="B23" s="1" t="s">
        <v>30</v>
      </c>
      <c r="C23" s="1" t="s">
        <v>30</v>
      </c>
      <c r="D23" s="1" t="s">
        <v>83</v>
      </c>
      <c r="E23" s="1" t="s">
        <v>83</v>
      </c>
      <c r="F23" s="7">
        <f>240+156</f>
        <v>396</v>
      </c>
      <c r="G23" s="7"/>
      <c r="H23" s="7"/>
      <c r="I23" s="7"/>
      <c r="J23" s="7"/>
    </row>
    <row r="24" spans="1:12" x14ac:dyDescent="0.2">
      <c r="A24" s="1"/>
      <c r="B24" s="1" t="s">
        <v>28</v>
      </c>
      <c r="C24" s="1" t="s">
        <v>29</v>
      </c>
      <c r="D24" s="1" t="s">
        <v>67</v>
      </c>
      <c r="E24" s="1" t="s">
        <v>67</v>
      </c>
      <c r="F24" s="7">
        <f>486+280</f>
        <v>766</v>
      </c>
      <c r="G24" s="7"/>
      <c r="H24" s="7"/>
      <c r="I24" s="7"/>
      <c r="J24" s="7"/>
    </row>
    <row r="25" spans="1:12" x14ac:dyDescent="0.2">
      <c r="A25" s="1"/>
      <c r="B25" s="1" t="s">
        <v>31</v>
      </c>
      <c r="C25" s="14" t="s">
        <v>14</v>
      </c>
      <c r="D25" s="14" t="s">
        <v>14</v>
      </c>
      <c r="E25" s="14" t="s">
        <v>14</v>
      </c>
      <c r="F25" s="7">
        <f>304+160</f>
        <v>464</v>
      </c>
      <c r="G25" s="7"/>
      <c r="H25" s="7"/>
      <c r="I25" s="7"/>
      <c r="J25" s="7"/>
    </row>
    <row r="26" spans="1:12" x14ac:dyDescent="0.2">
      <c r="A26" s="1"/>
      <c r="B26" s="1" t="s">
        <v>32</v>
      </c>
      <c r="C26" s="14" t="s">
        <v>497</v>
      </c>
      <c r="D26" s="14" t="s">
        <v>86</v>
      </c>
      <c r="E26" s="14" t="s">
        <v>14</v>
      </c>
      <c r="F26" s="7">
        <f>55+10</f>
        <v>65</v>
      </c>
      <c r="G26" s="7"/>
      <c r="H26" s="7"/>
      <c r="I26" s="7"/>
      <c r="J26" s="7"/>
    </row>
    <row r="27" spans="1:12" x14ac:dyDescent="0.2">
      <c r="A27" s="1"/>
      <c r="B27" s="1" t="s">
        <v>66</v>
      </c>
      <c r="C27" s="1" t="s">
        <v>86</v>
      </c>
      <c r="D27" s="1" t="s">
        <v>86</v>
      </c>
      <c r="E27" s="1" t="s">
        <v>88</v>
      </c>
      <c r="F27" s="7">
        <f>26+10</f>
        <v>36</v>
      </c>
      <c r="G27" s="7"/>
      <c r="H27" s="7"/>
      <c r="I27" s="7"/>
      <c r="J27" s="7"/>
    </row>
    <row r="28" spans="1:12" x14ac:dyDescent="0.2">
      <c r="A28" s="1"/>
      <c r="B28" s="1" t="s">
        <v>33</v>
      </c>
      <c r="C28" s="1" t="s">
        <v>84</v>
      </c>
      <c r="D28" s="1" t="s">
        <v>14</v>
      </c>
      <c r="E28" s="1" t="s">
        <v>14</v>
      </c>
      <c r="F28" s="7">
        <v>1</v>
      </c>
      <c r="G28" s="7"/>
      <c r="H28" s="7"/>
      <c r="I28" s="7"/>
      <c r="J28" s="7"/>
    </row>
    <row r="29" spans="1:12" x14ac:dyDescent="0.2">
      <c r="A29" s="1"/>
      <c r="B29" s="1" t="s">
        <v>34</v>
      </c>
      <c r="C29" s="1" t="s">
        <v>84</v>
      </c>
      <c r="D29" s="1" t="s">
        <v>14</v>
      </c>
      <c r="E29" s="1" t="s">
        <v>14</v>
      </c>
      <c r="F29" s="7">
        <f>52+22</f>
        <v>74</v>
      </c>
      <c r="G29" s="7"/>
      <c r="H29" s="7"/>
      <c r="I29" s="7"/>
      <c r="J29" s="7"/>
    </row>
    <row r="30" spans="1:12" x14ac:dyDescent="0.2">
      <c r="A30" s="1"/>
      <c r="B30" s="1" t="s">
        <v>35</v>
      </c>
      <c r="C30" s="1" t="s">
        <v>84</v>
      </c>
      <c r="D30" s="1" t="s">
        <v>14</v>
      </c>
      <c r="E30" s="1" t="s">
        <v>14</v>
      </c>
      <c r="F30" s="7">
        <f>103+69</f>
        <v>172</v>
      </c>
      <c r="G30" s="7"/>
      <c r="H30" s="7"/>
      <c r="I30" s="7"/>
      <c r="J30" s="7"/>
    </row>
    <row r="31" spans="1:12" x14ac:dyDescent="0.2">
      <c r="A31" s="1"/>
      <c r="B31" s="1" t="s">
        <v>36</v>
      </c>
      <c r="C31" s="14" t="s">
        <v>83</v>
      </c>
      <c r="D31" s="14" t="s">
        <v>83</v>
      </c>
      <c r="E31" s="14" t="s">
        <v>83</v>
      </c>
      <c r="F31" s="17">
        <f>62+34</f>
        <v>96</v>
      </c>
      <c r="G31" s="7" t="s">
        <v>93</v>
      </c>
      <c r="H31" s="7"/>
      <c r="I31" s="7"/>
      <c r="J31" s="7"/>
    </row>
    <row r="32" spans="1:12" x14ac:dyDescent="0.2">
      <c r="A32" s="1"/>
      <c r="B32" s="1" t="s">
        <v>37</v>
      </c>
      <c r="C32" s="1" t="s">
        <v>84</v>
      </c>
      <c r="D32" s="1" t="s">
        <v>14</v>
      </c>
      <c r="E32" s="1" t="s">
        <v>14</v>
      </c>
      <c r="F32" s="7">
        <f>194+113</f>
        <v>307</v>
      </c>
      <c r="G32" s="7"/>
      <c r="H32" s="7"/>
      <c r="I32" s="7"/>
      <c r="J32" s="7"/>
    </row>
    <row r="33" spans="1:12" x14ac:dyDescent="0.2">
      <c r="A33" s="1"/>
      <c r="B33" s="1" t="s">
        <v>38</v>
      </c>
      <c r="C33" s="1" t="s">
        <v>84</v>
      </c>
      <c r="D33" s="1" t="s">
        <v>14</v>
      </c>
      <c r="E33" s="1" t="s">
        <v>14</v>
      </c>
      <c r="F33" s="7">
        <f>24+18</f>
        <v>42</v>
      </c>
      <c r="G33" s="7"/>
      <c r="H33" s="7"/>
      <c r="I33" s="7"/>
      <c r="J33" s="7"/>
    </row>
    <row r="34" spans="1:12" x14ac:dyDescent="0.2">
      <c r="A34" s="1"/>
      <c r="B34" s="1" t="s">
        <v>62</v>
      </c>
      <c r="C34" s="1" t="s">
        <v>84</v>
      </c>
      <c r="D34" s="1" t="s">
        <v>14</v>
      </c>
      <c r="E34" s="1" t="s">
        <v>14</v>
      </c>
      <c r="F34" s="7">
        <f>16+6</f>
        <v>22</v>
      </c>
      <c r="G34" s="7"/>
      <c r="H34" s="7"/>
      <c r="I34" s="7"/>
      <c r="J34" s="7"/>
    </row>
    <row r="35" spans="1:12" x14ac:dyDescent="0.2">
      <c r="A35" s="1"/>
      <c r="B35" s="1" t="s">
        <v>39</v>
      </c>
      <c r="C35" s="1" t="s">
        <v>84</v>
      </c>
      <c r="D35" s="1" t="s">
        <v>14</v>
      </c>
      <c r="E35" s="1" t="s">
        <v>14</v>
      </c>
      <c r="F35" s="7">
        <f>26+27</f>
        <v>53</v>
      </c>
      <c r="G35" s="7"/>
      <c r="H35" s="7"/>
      <c r="I35" s="7"/>
      <c r="J35" s="7"/>
    </row>
    <row r="36" spans="1:12" x14ac:dyDescent="0.2">
      <c r="A36" t="s">
        <v>40</v>
      </c>
      <c r="B36" t="s">
        <v>4</v>
      </c>
      <c r="C36" t="s">
        <v>950</v>
      </c>
      <c r="D36" s="16" t="s">
        <v>67</v>
      </c>
      <c r="E36" s="16" t="s">
        <v>67</v>
      </c>
      <c r="F36" s="8">
        <v>2361</v>
      </c>
    </row>
    <row r="37" spans="1:12" x14ac:dyDescent="0.2">
      <c r="A37" s="1" t="s">
        <v>41</v>
      </c>
      <c r="B37" s="1" t="s">
        <v>68</v>
      </c>
      <c r="C37" s="1" t="s">
        <v>14</v>
      </c>
      <c r="D37" s="1" t="s">
        <v>14</v>
      </c>
      <c r="E37" s="1" t="s">
        <v>14</v>
      </c>
      <c r="F37" s="7">
        <f>52+23</f>
        <v>75</v>
      </c>
      <c r="G37" s="7"/>
      <c r="H37" s="7"/>
      <c r="I37" s="7"/>
      <c r="J37" s="7"/>
    </row>
    <row r="38" spans="1:12" x14ac:dyDescent="0.2">
      <c r="A38" s="1"/>
      <c r="B38" s="1" t="s">
        <v>42</v>
      </c>
      <c r="C38" s="1" t="s">
        <v>82</v>
      </c>
      <c r="D38" s="1" t="s">
        <v>82</v>
      </c>
      <c r="E38" s="1" t="s">
        <v>83</v>
      </c>
      <c r="F38" s="7">
        <f>2588-SUM(F37)</f>
        <v>2513</v>
      </c>
      <c r="G38" s="7"/>
      <c r="H38" s="7"/>
      <c r="I38" s="7"/>
      <c r="J38" s="7"/>
    </row>
    <row r="39" spans="1:12" x14ac:dyDescent="0.2">
      <c r="A39" t="s">
        <v>43</v>
      </c>
      <c r="B39" s="2" t="s">
        <v>4</v>
      </c>
      <c r="C39" s="2" t="s">
        <v>14</v>
      </c>
      <c r="D39" s="1" t="s">
        <v>14</v>
      </c>
      <c r="E39" s="1" t="s">
        <v>14</v>
      </c>
      <c r="F39" s="8">
        <v>1355</v>
      </c>
      <c r="L39" t="s">
        <v>69</v>
      </c>
    </row>
    <row r="40" spans="1:12" ht="16" x14ac:dyDescent="0.2">
      <c r="A40" s="1" t="s">
        <v>70</v>
      </c>
      <c r="B40" s="1" t="s">
        <v>4</v>
      </c>
      <c r="C40" s="1" t="s">
        <v>14</v>
      </c>
      <c r="D40" s="1" t="s">
        <v>14</v>
      </c>
      <c r="E40" s="1" t="s">
        <v>14</v>
      </c>
      <c r="F40" s="9">
        <v>1133</v>
      </c>
      <c r="G40" s="9"/>
      <c r="H40" s="9"/>
      <c r="I40" s="9"/>
      <c r="J40" s="9"/>
      <c r="L40" s="3" t="s">
        <v>44</v>
      </c>
    </row>
    <row r="41" spans="1:12" x14ac:dyDescent="0.2">
      <c r="A41" s="2" t="s">
        <v>45</v>
      </c>
      <c r="B41" s="2" t="s">
        <v>4</v>
      </c>
      <c r="C41" s="2" t="s">
        <v>937</v>
      </c>
      <c r="D41" s="1" t="s">
        <v>24</v>
      </c>
      <c r="E41" s="1" t="s">
        <v>24</v>
      </c>
      <c r="F41" s="10">
        <v>77</v>
      </c>
      <c r="G41" s="10"/>
      <c r="H41" s="10"/>
      <c r="I41" s="10"/>
      <c r="J41" s="10"/>
    </row>
    <row r="42" spans="1:12" x14ac:dyDescent="0.2">
      <c r="A42" s="4" t="s">
        <v>47</v>
      </c>
      <c r="B42" s="4" t="s">
        <v>4</v>
      </c>
      <c r="C42" s="14" t="s">
        <v>83</v>
      </c>
      <c r="D42" s="14" t="s">
        <v>83</v>
      </c>
      <c r="E42" s="14" t="s">
        <v>83</v>
      </c>
      <c r="F42" s="17">
        <v>118</v>
      </c>
      <c r="G42" s="9"/>
      <c r="H42" s="9"/>
      <c r="I42" s="9"/>
      <c r="J42" s="9"/>
    </row>
    <row r="43" spans="1:12" s="2" customFormat="1" x14ac:dyDescent="0.2">
      <c r="A43" s="2" t="s">
        <v>48</v>
      </c>
      <c r="B43" s="2" t="s">
        <v>4</v>
      </c>
      <c r="C43" s="2" t="s">
        <v>14</v>
      </c>
      <c r="D43" s="15" t="s">
        <v>14</v>
      </c>
      <c r="E43" s="15" t="s">
        <v>14</v>
      </c>
      <c r="F43" s="10">
        <v>52</v>
      </c>
      <c r="G43" s="10"/>
      <c r="H43" s="10"/>
      <c r="I43" s="10"/>
      <c r="J43" s="10"/>
    </row>
    <row r="44" spans="1:12" x14ac:dyDescent="0.2">
      <c r="A44" s="4" t="s">
        <v>49</v>
      </c>
      <c r="B44" s="4" t="s">
        <v>4</v>
      </c>
      <c r="C44" s="4" t="s">
        <v>86</v>
      </c>
      <c r="D44" s="4" t="s">
        <v>86</v>
      </c>
      <c r="E44" s="4" t="s">
        <v>88</v>
      </c>
      <c r="F44" s="9">
        <v>34</v>
      </c>
      <c r="G44" s="9"/>
      <c r="H44" s="9"/>
      <c r="I44" s="9"/>
      <c r="J44" s="9"/>
      <c r="L44" t="s">
        <v>50</v>
      </c>
    </row>
    <row r="45" spans="1:12" s="2" customFormat="1" x14ac:dyDescent="0.2">
      <c r="A45" s="2" t="s">
        <v>51</v>
      </c>
      <c r="B45" s="2" t="s">
        <v>4</v>
      </c>
      <c r="C45" s="2" t="s">
        <v>14</v>
      </c>
      <c r="D45" s="15" t="s">
        <v>14</v>
      </c>
      <c r="E45" s="15" t="s">
        <v>14</v>
      </c>
      <c r="F45" s="10">
        <v>20</v>
      </c>
      <c r="G45" s="10"/>
      <c r="H45" s="10"/>
      <c r="I45" s="10"/>
      <c r="J45" s="10"/>
      <c r="L45" s="2" t="s">
        <v>71</v>
      </c>
    </row>
    <row r="46" spans="1:12" x14ac:dyDescent="0.2">
      <c r="A46" s="4" t="s">
        <v>52</v>
      </c>
      <c r="B46" s="4" t="s">
        <v>53</v>
      </c>
      <c r="C46" s="4" t="s">
        <v>54</v>
      </c>
      <c r="D46" s="4" t="s">
        <v>54</v>
      </c>
      <c r="E46" s="4" t="s">
        <v>85</v>
      </c>
      <c r="F46" s="9">
        <f>98+10</f>
        <v>108</v>
      </c>
      <c r="G46" s="9"/>
      <c r="H46" s="9"/>
      <c r="I46" s="9"/>
      <c r="J46" s="9"/>
    </row>
    <row r="47" spans="1:12" x14ac:dyDescent="0.2">
      <c r="A47" s="4"/>
      <c r="B47" s="4" t="s">
        <v>54</v>
      </c>
      <c r="C47" s="4" t="s">
        <v>54</v>
      </c>
      <c r="D47" s="4" t="s">
        <v>54</v>
      </c>
      <c r="E47" s="4" t="s">
        <v>85</v>
      </c>
      <c r="F47" s="9">
        <f>66+16</f>
        <v>82</v>
      </c>
      <c r="G47" s="9"/>
      <c r="H47" s="9"/>
      <c r="I47" s="9"/>
      <c r="J47" s="9"/>
    </row>
    <row r="48" spans="1:12" x14ac:dyDescent="0.2">
      <c r="A48" s="4"/>
      <c r="B48" s="4" t="s">
        <v>72</v>
      </c>
      <c r="C48" s="4" t="s">
        <v>63</v>
      </c>
      <c r="D48" s="4" t="s">
        <v>63</v>
      </c>
      <c r="E48" s="4" t="s">
        <v>85</v>
      </c>
      <c r="F48" s="9">
        <f>84+8</f>
        <v>92</v>
      </c>
      <c r="G48" s="9"/>
      <c r="H48" s="9"/>
      <c r="I48" s="9"/>
      <c r="J48" s="9"/>
    </row>
    <row r="49" spans="1:10" x14ac:dyDescent="0.2">
      <c r="A49" s="4"/>
      <c r="B49" s="4" t="s">
        <v>55</v>
      </c>
      <c r="C49" s="4" t="s">
        <v>63</v>
      </c>
      <c r="D49" s="4" t="s">
        <v>63</v>
      </c>
      <c r="E49" s="4" t="s">
        <v>85</v>
      </c>
      <c r="F49" s="9">
        <f>6+3</f>
        <v>9</v>
      </c>
      <c r="G49" s="9"/>
      <c r="H49" s="9"/>
      <c r="I49" s="9"/>
      <c r="J49" s="9"/>
    </row>
    <row r="50" spans="1:10" x14ac:dyDescent="0.2">
      <c r="A50" s="4"/>
      <c r="B50" s="4" t="s">
        <v>56</v>
      </c>
      <c r="C50" s="4" t="s">
        <v>63</v>
      </c>
      <c r="D50" s="4" t="s">
        <v>63</v>
      </c>
      <c r="E50" s="4" t="s">
        <v>85</v>
      </c>
      <c r="F50" s="9">
        <f>56+34</f>
        <v>90</v>
      </c>
      <c r="G50" s="9"/>
      <c r="H50" s="9"/>
      <c r="I50" s="9"/>
      <c r="J50" s="9"/>
    </row>
    <row r="51" spans="1:10" x14ac:dyDescent="0.2">
      <c r="A51" s="4"/>
      <c r="B51" s="4" t="s">
        <v>57</v>
      </c>
      <c r="C51" s="4" t="s">
        <v>63</v>
      </c>
      <c r="D51" s="4" t="s">
        <v>63</v>
      </c>
      <c r="E51" s="4" t="s">
        <v>85</v>
      </c>
      <c r="F51" s="9">
        <f>144+26</f>
        <v>170</v>
      </c>
      <c r="G51" s="9"/>
      <c r="H51" s="9"/>
      <c r="I51" s="9"/>
      <c r="J51" s="9"/>
    </row>
    <row r="52" spans="1:10" x14ac:dyDescent="0.2">
      <c r="A52" s="4"/>
      <c r="B52" s="4" t="s">
        <v>58</v>
      </c>
      <c r="C52" s="4" t="s">
        <v>85</v>
      </c>
      <c r="D52" s="4" t="s">
        <v>85</v>
      </c>
      <c r="E52" s="4" t="s">
        <v>85</v>
      </c>
      <c r="F52" s="9">
        <f>1721-SUM(F46:F51)</f>
        <v>1170</v>
      </c>
      <c r="G52" s="9"/>
      <c r="H52" s="9"/>
      <c r="I52" s="9"/>
      <c r="J52" s="9"/>
    </row>
    <row r="53" spans="1:10" x14ac:dyDescent="0.2">
      <c r="A53" s="4" t="s">
        <v>46</v>
      </c>
      <c r="B53" s="4"/>
      <c r="C53" s="4" t="s">
        <v>83</v>
      </c>
      <c r="D53" s="4" t="s">
        <v>83</v>
      </c>
      <c r="E53" s="4" t="s">
        <v>83</v>
      </c>
      <c r="F53" s="9">
        <v>466</v>
      </c>
      <c r="G53" s="9"/>
      <c r="H53" s="9"/>
      <c r="I53" s="9"/>
      <c r="J53" s="9"/>
    </row>
    <row r="54" spans="1:10" s="2" customFormat="1" x14ac:dyDescent="0.2">
      <c r="F54" s="10"/>
      <c r="G54" s="10"/>
      <c r="H54" s="10"/>
      <c r="I54" s="10"/>
      <c r="J54" s="10"/>
    </row>
  </sheetData>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H282"/>
  <sheetViews>
    <sheetView zoomScale="125" zoomScaleNormal="176" workbookViewId="0">
      <pane ySplit="1" topLeftCell="A265" activePane="bottomLeft" state="frozen"/>
      <selection pane="bottomLeft" activeCell="C245" sqref="C245"/>
    </sheetView>
  </sheetViews>
  <sheetFormatPr baseColWidth="10" defaultRowHeight="15" x14ac:dyDescent="0.2"/>
  <cols>
    <col min="1" max="2" width="50.83203125" style="44" customWidth="1"/>
    <col min="3" max="5" width="25.83203125" style="44" customWidth="1"/>
    <col min="6" max="7" width="10.83203125" style="44"/>
    <col min="8" max="8" width="14.6640625" style="44" bestFit="1" customWidth="1"/>
    <col min="9" max="16384" width="10.83203125" style="44"/>
  </cols>
  <sheetData>
    <row r="1" spans="1:8" ht="16" x14ac:dyDescent="0.2">
      <c r="A1" s="51" t="s">
        <v>59</v>
      </c>
      <c r="B1" s="28" t="s">
        <v>60</v>
      </c>
      <c r="C1" s="70" t="s">
        <v>936</v>
      </c>
      <c r="D1" s="70" t="s">
        <v>90</v>
      </c>
      <c r="E1" s="70" t="s">
        <v>92</v>
      </c>
      <c r="F1" s="28" t="s">
        <v>61</v>
      </c>
      <c r="G1" s="44">
        <f>SUM(F2:F282)</f>
        <v>166338</v>
      </c>
      <c r="H1" s="44" t="s">
        <v>1234</v>
      </c>
    </row>
    <row r="2" spans="1:8" ht="16" x14ac:dyDescent="0.2">
      <c r="A2" s="44" t="s">
        <v>99</v>
      </c>
      <c r="B2" s="29" t="s">
        <v>120</v>
      </c>
      <c r="C2" s="29" t="s">
        <v>86</v>
      </c>
      <c r="D2" s="29" t="s">
        <v>86</v>
      </c>
      <c r="E2" s="29" t="s">
        <v>88</v>
      </c>
      <c r="F2" s="29">
        <v>0</v>
      </c>
    </row>
    <row r="3" spans="1:8" ht="16" x14ac:dyDescent="0.2">
      <c r="B3" s="29" t="s">
        <v>118</v>
      </c>
      <c r="C3" s="29" t="s">
        <v>86</v>
      </c>
      <c r="D3" s="29" t="s">
        <v>86</v>
      </c>
      <c r="E3" s="29" t="s">
        <v>88</v>
      </c>
      <c r="F3" s="29">
        <v>0</v>
      </c>
    </row>
    <row r="4" spans="1:8" ht="16" x14ac:dyDescent="0.2">
      <c r="B4" s="29" t="s">
        <v>696</v>
      </c>
      <c r="C4" s="29" t="s">
        <v>86</v>
      </c>
      <c r="D4" s="29" t="s">
        <v>86</v>
      </c>
      <c r="E4" s="29" t="s">
        <v>88</v>
      </c>
      <c r="F4" s="29">
        <v>9</v>
      </c>
    </row>
    <row r="5" spans="1:8" ht="16" x14ac:dyDescent="0.2">
      <c r="B5" s="29" t="s">
        <v>697</v>
      </c>
      <c r="C5" s="29" t="s">
        <v>86</v>
      </c>
      <c r="D5" s="29" t="s">
        <v>86</v>
      </c>
      <c r="E5" s="29" t="s">
        <v>88</v>
      </c>
      <c r="F5" s="29">
        <v>12</v>
      </c>
    </row>
    <row r="6" spans="1:8" ht="16" x14ac:dyDescent="0.2">
      <c r="B6" s="29" t="s">
        <v>698</v>
      </c>
      <c r="C6" s="29" t="s">
        <v>86</v>
      </c>
      <c r="D6" s="29" t="s">
        <v>86</v>
      </c>
      <c r="E6" s="29" t="s">
        <v>88</v>
      </c>
      <c r="F6" s="29">
        <v>0</v>
      </c>
    </row>
    <row r="7" spans="1:8" ht="16" x14ac:dyDescent="0.2">
      <c r="B7" s="29" t="s">
        <v>699</v>
      </c>
      <c r="C7" s="29" t="s">
        <v>86</v>
      </c>
      <c r="D7" s="29" t="s">
        <v>86</v>
      </c>
      <c r="E7" s="29" t="s">
        <v>88</v>
      </c>
      <c r="F7" s="29">
        <v>175</v>
      </c>
    </row>
    <row r="8" spans="1:8" s="96" customFormat="1" ht="16" x14ac:dyDescent="0.2">
      <c r="B8" s="91" t="s">
        <v>213</v>
      </c>
      <c r="C8" s="91" t="s">
        <v>64</v>
      </c>
      <c r="D8" s="91" t="s">
        <v>64</v>
      </c>
      <c r="E8" s="91" t="s">
        <v>88</v>
      </c>
      <c r="F8" s="91">
        <v>239</v>
      </c>
    </row>
    <row r="9" spans="1:8" s="96" customFormat="1" ht="16" x14ac:dyDescent="0.2">
      <c r="B9" s="91" t="s">
        <v>214</v>
      </c>
      <c r="C9" s="91" t="s">
        <v>64</v>
      </c>
      <c r="D9" s="91" t="s">
        <v>64</v>
      </c>
      <c r="E9" s="91" t="s">
        <v>88</v>
      </c>
      <c r="F9" s="91">
        <v>8</v>
      </c>
    </row>
    <row r="10" spans="1:8" s="96" customFormat="1" ht="16" x14ac:dyDescent="0.2">
      <c r="B10" s="91" t="s">
        <v>215</v>
      </c>
      <c r="C10" s="91" t="s">
        <v>64</v>
      </c>
      <c r="D10" s="91" t="s">
        <v>64</v>
      </c>
      <c r="E10" s="91" t="s">
        <v>88</v>
      </c>
      <c r="F10" s="91">
        <v>1</v>
      </c>
    </row>
    <row r="11" spans="1:8" s="96" customFormat="1" ht="16" x14ac:dyDescent="0.2">
      <c r="B11" s="91" t="s">
        <v>700</v>
      </c>
      <c r="C11" s="91" t="s">
        <v>64</v>
      </c>
      <c r="D11" s="91" t="s">
        <v>64</v>
      </c>
      <c r="E11" s="91" t="s">
        <v>88</v>
      </c>
      <c r="F11" s="91">
        <v>6</v>
      </c>
    </row>
    <row r="12" spans="1:8" s="96" customFormat="1" ht="16" x14ac:dyDescent="0.2">
      <c r="B12" s="91" t="s">
        <v>212</v>
      </c>
      <c r="C12" s="91" t="s">
        <v>64</v>
      </c>
      <c r="D12" s="91" t="s">
        <v>64</v>
      </c>
      <c r="E12" s="91" t="s">
        <v>88</v>
      </c>
      <c r="F12" s="91">
        <v>17</v>
      </c>
    </row>
    <row r="13" spans="1:8" s="96" customFormat="1" ht="16" x14ac:dyDescent="0.2">
      <c r="B13" s="91" t="s">
        <v>701</v>
      </c>
      <c r="C13" s="91" t="s">
        <v>64</v>
      </c>
      <c r="D13" s="91" t="s">
        <v>64</v>
      </c>
      <c r="E13" s="91" t="s">
        <v>88</v>
      </c>
      <c r="F13" s="91">
        <v>95</v>
      </c>
    </row>
    <row r="14" spans="1:8" ht="16" x14ac:dyDescent="0.2">
      <c r="B14" s="29" t="s">
        <v>130</v>
      </c>
      <c r="C14" s="29" t="s">
        <v>86</v>
      </c>
      <c r="D14" s="29" t="s">
        <v>86</v>
      </c>
      <c r="E14" s="29" t="s">
        <v>88</v>
      </c>
      <c r="F14" s="29">
        <v>0</v>
      </c>
    </row>
    <row r="15" spans="1:8" ht="16" x14ac:dyDescent="0.2">
      <c r="B15" s="29" t="s">
        <v>134</v>
      </c>
      <c r="C15" s="29" t="s">
        <v>86</v>
      </c>
      <c r="D15" s="29" t="s">
        <v>86</v>
      </c>
      <c r="E15" s="29" t="s">
        <v>88</v>
      </c>
      <c r="F15" s="29">
        <v>0</v>
      </c>
    </row>
    <row r="16" spans="1:8" ht="16" x14ac:dyDescent="0.2">
      <c r="B16" s="29" t="s">
        <v>702</v>
      </c>
      <c r="C16" s="29" t="s">
        <v>86</v>
      </c>
      <c r="D16" s="29" t="s">
        <v>86</v>
      </c>
      <c r="E16" s="29" t="s">
        <v>88</v>
      </c>
      <c r="F16" s="29">
        <v>0</v>
      </c>
    </row>
    <row r="17" spans="2:6" ht="16" x14ac:dyDescent="0.2">
      <c r="B17" s="29" t="s">
        <v>132</v>
      </c>
      <c r="C17" s="29" t="s">
        <v>86</v>
      </c>
      <c r="D17" s="29" t="s">
        <v>86</v>
      </c>
      <c r="E17" s="29" t="s">
        <v>88</v>
      </c>
      <c r="F17" s="29">
        <v>0</v>
      </c>
    </row>
    <row r="18" spans="2:6" ht="16" x14ac:dyDescent="0.2">
      <c r="B18" s="29" t="s">
        <v>703</v>
      </c>
      <c r="C18" s="29" t="s">
        <v>86</v>
      </c>
      <c r="D18" s="29" t="s">
        <v>86</v>
      </c>
      <c r="E18" s="29" t="s">
        <v>88</v>
      </c>
      <c r="F18" s="29">
        <v>3</v>
      </c>
    </row>
    <row r="19" spans="2:6" ht="16" x14ac:dyDescent="0.2">
      <c r="B19" s="29" t="s">
        <v>128</v>
      </c>
      <c r="C19" s="29" t="s">
        <v>86</v>
      </c>
      <c r="D19" s="29" t="s">
        <v>86</v>
      </c>
      <c r="E19" s="29" t="s">
        <v>88</v>
      </c>
      <c r="F19" s="29">
        <v>3</v>
      </c>
    </row>
    <row r="20" spans="2:6" ht="16" x14ac:dyDescent="0.2">
      <c r="B20" s="29" t="s">
        <v>704</v>
      </c>
      <c r="C20" s="29" t="s">
        <v>86</v>
      </c>
      <c r="D20" s="29" t="s">
        <v>86</v>
      </c>
      <c r="E20" s="29" t="s">
        <v>88</v>
      </c>
      <c r="F20" s="29">
        <v>3</v>
      </c>
    </row>
    <row r="21" spans="2:6" ht="16" x14ac:dyDescent="0.2">
      <c r="B21" s="29" t="s">
        <v>125</v>
      </c>
      <c r="C21" s="29" t="s">
        <v>86</v>
      </c>
      <c r="D21" s="29" t="s">
        <v>86</v>
      </c>
      <c r="E21" s="29" t="s">
        <v>88</v>
      </c>
      <c r="F21" s="29">
        <v>1</v>
      </c>
    </row>
    <row r="22" spans="2:6" ht="16" x14ac:dyDescent="0.2">
      <c r="B22" s="29" t="s">
        <v>129</v>
      </c>
      <c r="C22" s="29" t="s">
        <v>30</v>
      </c>
      <c r="D22" s="29" t="s">
        <v>86</v>
      </c>
      <c r="E22" s="29" t="s">
        <v>88</v>
      </c>
      <c r="F22" s="29">
        <v>57</v>
      </c>
    </row>
    <row r="23" spans="2:6" ht="16" x14ac:dyDescent="0.2">
      <c r="B23" s="29" t="s">
        <v>133</v>
      </c>
      <c r="C23" s="29" t="s">
        <v>86</v>
      </c>
      <c r="D23" s="29" t="s">
        <v>86</v>
      </c>
      <c r="E23" s="29" t="s">
        <v>88</v>
      </c>
      <c r="F23" s="29">
        <v>1</v>
      </c>
    </row>
    <row r="24" spans="2:6" ht="16" x14ac:dyDescent="0.2">
      <c r="B24" s="29" t="s">
        <v>705</v>
      </c>
      <c r="C24" s="29" t="s">
        <v>86</v>
      </c>
      <c r="D24" s="29" t="s">
        <v>86</v>
      </c>
      <c r="E24" s="29" t="s">
        <v>88</v>
      </c>
      <c r="F24" s="29">
        <v>250</v>
      </c>
    </row>
    <row r="25" spans="2:6" ht="16" x14ac:dyDescent="0.2">
      <c r="B25" s="29" t="s">
        <v>706</v>
      </c>
      <c r="C25" s="29" t="s">
        <v>86</v>
      </c>
      <c r="D25" s="29" t="s">
        <v>86</v>
      </c>
      <c r="E25" s="29" t="s">
        <v>88</v>
      </c>
      <c r="F25" s="29">
        <v>36</v>
      </c>
    </row>
    <row r="26" spans="2:6" ht="16" x14ac:dyDescent="0.2">
      <c r="B26" s="29" t="s">
        <v>135</v>
      </c>
      <c r="C26" s="29" t="s">
        <v>86</v>
      </c>
      <c r="D26" s="29" t="s">
        <v>86</v>
      </c>
      <c r="E26" s="29" t="s">
        <v>88</v>
      </c>
      <c r="F26" s="29">
        <v>0</v>
      </c>
    </row>
    <row r="27" spans="2:6" ht="16" x14ac:dyDescent="0.2">
      <c r="B27" s="29" t="s">
        <v>136</v>
      </c>
      <c r="C27" s="29" t="s">
        <v>86</v>
      </c>
      <c r="D27" s="29" t="s">
        <v>86</v>
      </c>
      <c r="E27" s="29" t="s">
        <v>88</v>
      </c>
      <c r="F27" s="29">
        <v>17</v>
      </c>
    </row>
    <row r="28" spans="2:6" ht="16" x14ac:dyDescent="0.2">
      <c r="B28" s="29" t="s">
        <v>139</v>
      </c>
      <c r="C28" s="29" t="s">
        <v>86</v>
      </c>
      <c r="D28" s="29" t="s">
        <v>86</v>
      </c>
      <c r="E28" s="29" t="s">
        <v>88</v>
      </c>
      <c r="F28" s="29">
        <v>0</v>
      </c>
    </row>
    <row r="29" spans="2:6" ht="16" x14ac:dyDescent="0.2">
      <c r="B29" s="29" t="s">
        <v>140</v>
      </c>
      <c r="C29" s="29" t="s">
        <v>86</v>
      </c>
      <c r="D29" s="29" t="s">
        <v>86</v>
      </c>
      <c r="E29" s="29" t="s">
        <v>88</v>
      </c>
      <c r="F29" s="29">
        <v>4</v>
      </c>
    </row>
    <row r="30" spans="2:6" ht="16" x14ac:dyDescent="0.2">
      <c r="B30" s="29" t="s">
        <v>707</v>
      </c>
      <c r="C30" s="29" t="s">
        <v>86</v>
      </c>
      <c r="D30" s="29" t="s">
        <v>86</v>
      </c>
      <c r="E30" s="29" t="s">
        <v>88</v>
      </c>
      <c r="F30" s="29">
        <v>0</v>
      </c>
    </row>
    <row r="31" spans="2:6" ht="16" x14ac:dyDescent="0.2">
      <c r="B31" s="29" t="s">
        <v>708</v>
      </c>
      <c r="C31" s="29" t="s">
        <v>86</v>
      </c>
      <c r="D31" s="29" t="s">
        <v>86</v>
      </c>
      <c r="E31" s="29" t="s">
        <v>88</v>
      </c>
      <c r="F31" s="29">
        <v>34</v>
      </c>
    </row>
    <row r="32" spans="2:6" ht="16" x14ac:dyDescent="0.2">
      <c r="B32" s="29" t="s">
        <v>709</v>
      </c>
      <c r="C32" s="29" t="s">
        <v>86</v>
      </c>
      <c r="D32" s="29" t="s">
        <v>86</v>
      </c>
      <c r="E32" s="29" t="s">
        <v>88</v>
      </c>
      <c r="F32" s="29">
        <v>4</v>
      </c>
    </row>
    <row r="33" spans="2:6" ht="16" x14ac:dyDescent="0.2">
      <c r="B33" s="29" t="s">
        <v>142</v>
      </c>
      <c r="C33" s="29" t="s">
        <v>86</v>
      </c>
      <c r="D33" s="29" t="s">
        <v>86</v>
      </c>
      <c r="E33" s="29" t="s">
        <v>88</v>
      </c>
      <c r="F33" s="29">
        <v>98</v>
      </c>
    </row>
    <row r="34" spans="2:6" ht="16" x14ac:dyDescent="0.2">
      <c r="B34" s="29" t="s">
        <v>143</v>
      </c>
      <c r="C34" s="29" t="s">
        <v>86</v>
      </c>
      <c r="D34" s="29" t="s">
        <v>86</v>
      </c>
      <c r="E34" s="29" t="s">
        <v>88</v>
      </c>
      <c r="F34" s="29">
        <v>0</v>
      </c>
    </row>
    <row r="35" spans="2:6" ht="16" x14ac:dyDescent="0.2">
      <c r="B35" s="29" t="s">
        <v>710</v>
      </c>
      <c r="C35" s="29" t="s">
        <v>86</v>
      </c>
      <c r="D35" s="29" t="s">
        <v>86</v>
      </c>
      <c r="E35" s="29" t="s">
        <v>88</v>
      </c>
      <c r="F35" s="29">
        <v>67</v>
      </c>
    </row>
    <row r="36" spans="2:6" ht="16" x14ac:dyDescent="0.2">
      <c r="B36" s="29" t="s">
        <v>711</v>
      </c>
      <c r="C36" s="29" t="s">
        <v>86</v>
      </c>
      <c r="D36" s="29" t="s">
        <v>86</v>
      </c>
      <c r="E36" s="29" t="s">
        <v>88</v>
      </c>
      <c r="F36" s="29">
        <v>0</v>
      </c>
    </row>
    <row r="37" spans="2:6" ht="16" x14ac:dyDescent="0.2">
      <c r="B37" s="29" t="s">
        <v>145</v>
      </c>
      <c r="C37" s="29" t="s">
        <v>86</v>
      </c>
      <c r="D37" s="29" t="s">
        <v>86</v>
      </c>
      <c r="E37" s="29" t="s">
        <v>88</v>
      </c>
      <c r="F37" s="29">
        <v>0</v>
      </c>
    </row>
    <row r="38" spans="2:6" ht="16" x14ac:dyDescent="0.2">
      <c r="B38" s="29" t="s">
        <v>712</v>
      </c>
      <c r="C38" s="29" t="s">
        <v>86</v>
      </c>
      <c r="D38" s="29" t="s">
        <v>86</v>
      </c>
      <c r="E38" s="29" t="s">
        <v>88</v>
      </c>
      <c r="F38" s="29">
        <v>0</v>
      </c>
    </row>
    <row r="39" spans="2:6" ht="16" x14ac:dyDescent="0.2">
      <c r="B39" s="29" t="s">
        <v>509</v>
      </c>
      <c r="C39" s="29" t="s">
        <v>86</v>
      </c>
      <c r="D39" s="29" t="s">
        <v>86</v>
      </c>
      <c r="E39" s="29" t="s">
        <v>88</v>
      </c>
      <c r="F39" s="29">
        <v>0</v>
      </c>
    </row>
    <row r="40" spans="2:6" ht="16" x14ac:dyDescent="0.2">
      <c r="B40" s="29" t="s">
        <v>220</v>
      </c>
      <c r="C40" s="29" t="s">
        <v>497</v>
      </c>
      <c r="D40" s="29" t="s">
        <v>86</v>
      </c>
      <c r="E40" s="29" t="s">
        <v>88</v>
      </c>
      <c r="F40" s="29">
        <v>3</v>
      </c>
    </row>
    <row r="41" spans="2:6" ht="16" x14ac:dyDescent="0.2">
      <c r="B41" s="29" t="s">
        <v>713</v>
      </c>
      <c r="C41" s="29" t="s">
        <v>497</v>
      </c>
      <c r="D41" s="29" t="s">
        <v>86</v>
      </c>
      <c r="E41" s="29" t="s">
        <v>88</v>
      </c>
      <c r="F41" s="29">
        <v>0</v>
      </c>
    </row>
    <row r="42" spans="2:6" ht="16" x14ac:dyDescent="0.2">
      <c r="B42" s="29" t="s">
        <v>714</v>
      </c>
      <c r="C42" s="29" t="s">
        <v>497</v>
      </c>
      <c r="D42" s="29" t="s">
        <v>86</v>
      </c>
      <c r="E42" s="29" t="s">
        <v>88</v>
      </c>
      <c r="F42" s="29">
        <v>7</v>
      </c>
    </row>
    <row r="43" spans="2:6" ht="16" x14ac:dyDescent="0.2">
      <c r="B43" s="29" t="s">
        <v>223</v>
      </c>
      <c r="C43" s="29" t="s">
        <v>497</v>
      </c>
      <c r="D43" s="29" t="s">
        <v>86</v>
      </c>
      <c r="E43" s="29" t="s">
        <v>88</v>
      </c>
      <c r="F43" s="29">
        <v>33</v>
      </c>
    </row>
    <row r="44" spans="2:6" ht="16" x14ac:dyDescent="0.2">
      <c r="B44" s="29" t="s">
        <v>368</v>
      </c>
      <c r="C44" s="29" t="s">
        <v>497</v>
      </c>
      <c r="D44" s="29" t="s">
        <v>86</v>
      </c>
      <c r="E44" s="29" t="s">
        <v>88</v>
      </c>
      <c r="F44" s="29">
        <v>2</v>
      </c>
    </row>
    <row r="45" spans="2:6" ht="16" x14ac:dyDescent="0.2">
      <c r="B45" s="29" t="s">
        <v>715</v>
      </c>
      <c r="C45" s="29" t="s">
        <v>497</v>
      </c>
      <c r="D45" s="29" t="s">
        <v>86</v>
      </c>
      <c r="E45" s="29" t="s">
        <v>88</v>
      </c>
      <c r="F45" s="29">
        <v>4</v>
      </c>
    </row>
    <row r="46" spans="2:6" ht="16" x14ac:dyDescent="0.2">
      <c r="B46" s="29" t="s">
        <v>225</v>
      </c>
      <c r="C46" s="29" t="s">
        <v>497</v>
      </c>
      <c r="D46" s="29" t="s">
        <v>86</v>
      </c>
      <c r="E46" s="29" t="s">
        <v>88</v>
      </c>
      <c r="F46" s="29">
        <v>10</v>
      </c>
    </row>
    <row r="47" spans="2:6" ht="16" x14ac:dyDescent="0.2">
      <c r="B47" s="29" t="s">
        <v>716</v>
      </c>
      <c r="C47" s="29" t="s">
        <v>497</v>
      </c>
      <c r="D47" s="29" t="s">
        <v>86</v>
      </c>
      <c r="E47" s="29" t="s">
        <v>88</v>
      </c>
      <c r="F47" s="29">
        <v>2</v>
      </c>
    </row>
    <row r="48" spans="2:6" ht="16" x14ac:dyDescent="0.2">
      <c r="B48" s="29" t="s">
        <v>717</v>
      </c>
      <c r="C48" s="29" t="s">
        <v>86</v>
      </c>
      <c r="D48" s="29" t="s">
        <v>86</v>
      </c>
      <c r="E48" s="29" t="s">
        <v>88</v>
      </c>
      <c r="F48" s="29">
        <v>0</v>
      </c>
    </row>
    <row r="49" spans="1:6" ht="16" x14ac:dyDescent="0.2">
      <c r="B49" s="29" t="s">
        <v>146</v>
      </c>
      <c r="C49" s="29" t="s">
        <v>86</v>
      </c>
      <c r="D49" s="29" t="s">
        <v>86</v>
      </c>
      <c r="E49" s="29" t="s">
        <v>88</v>
      </c>
      <c r="F49" s="29">
        <v>2</v>
      </c>
    </row>
    <row r="50" spans="1:6" ht="16" x14ac:dyDescent="0.2">
      <c r="B50" s="29" t="s">
        <v>718</v>
      </c>
      <c r="C50" s="29" t="s">
        <v>86</v>
      </c>
      <c r="D50" s="29" t="s">
        <v>86</v>
      </c>
      <c r="E50" s="29" t="s">
        <v>88</v>
      </c>
      <c r="F50" s="29">
        <v>1</v>
      </c>
    </row>
    <row r="51" spans="1:6" ht="16" x14ac:dyDescent="0.2">
      <c r="B51" s="29" t="s">
        <v>719</v>
      </c>
      <c r="C51" s="29" t="s">
        <v>86</v>
      </c>
      <c r="D51" s="29" t="s">
        <v>86</v>
      </c>
      <c r="E51" s="29" t="s">
        <v>88</v>
      </c>
      <c r="F51" s="29">
        <v>0</v>
      </c>
    </row>
    <row r="52" spans="1:6" ht="16" x14ac:dyDescent="0.2">
      <c r="B52" s="29" t="s">
        <v>720</v>
      </c>
      <c r="C52" s="29" t="s">
        <v>86</v>
      </c>
      <c r="D52" s="29" t="s">
        <v>86</v>
      </c>
      <c r="E52" s="29" t="s">
        <v>88</v>
      </c>
      <c r="F52" s="29">
        <v>0</v>
      </c>
    </row>
    <row r="53" spans="1:6" ht="16" x14ac:dyDescent="0.2">
      <c r="B53" s="29" t="s">
        <v>721</v>
      </c>
      <c r="C53" s="29" t="s">
        <v>86</v>
      </c>
      <c r="D53" s="29" t="s">
        <v>86</v>
      </c>
      <c r="E53" s="29" t="s">
        <v>88</v>
      </c>
      <c r="F53" s="29">
        <v>1</v>
      </c>
    </row>
    <row r="54" spans="1:6" ht="16" x14ac:dyDescent="0.2">
      <c r="A54" s="49"/>
      <c r="B54" s="31" t="s">
        <v>722</v>
      </c>
      <c r="C54" s="31" t="s">
        <v>86</v>
      </c>
      <c r="D54" s="29" t="s">
        <v>86</v>
      </c>
      <c r="E54" s="31" t="s">
        <v>88</v>
      </c>
      <c r="F54" s="31">
        <v>100</v>
      </c>
    </row>
    <row r="55" spans="1:6" ht="16" x14ac:dyDescent="0.2">
      <c r="A55" s="44" t="s">
        <v>100</v>
      </c>
      <c r="B55" s="29" t="s">
        <v>723</v>
      </c>
      <c r="C55" s="71" t="s">
        <v>937</v>
      </c>
      <c r="D55" s="21" t="s">
        <v>937</v>
      </c>
      <c r="E55" s="72" t="s">
        <v>24</v>
      </c>
      <c r="F55" s="29">
        <v>10</v>
      </c>
    </row>
    <row r="56" spans="1:6" ht="16" x14ac:dyDescent="0.2">
      <c r="B56" s="29" t="s">
        <v>724</v>
      </c>
      <c r="C56" s="71" t="s">
        <v>937</v>
      </c>
      <c r="D56" s="71" t="s">
        <v>937</v>
      </c>
      <c r="E56" s="71" t="s">
        <v>24</v>
      </c>
      <c r="F56" s="29">
        <v>188</v>
      </c>
    </row>
    <row r="57" spans="1:6" ht="32" x14ac:dyDescent="0.2">
      <c r="B57" s="29" t="s">
        <v>725</v>
      </c>
      <c r="C57" s="71" t="s">
        <v>937</v>
      </c>
      <c r="D57" s="71" t="s">
        <v>937</v>
      </c>
      <c r="E57" s="71" t="s">
        <v>24</v>
      </c>
      <c r="F57" s="29">
        <v>218</v>
      </c>
    </row>
    <row r="58" spans="1:6" ht="16" x14ac:dyDescent="0.2">
      <c r="B58" s="29" t="s">
        <v>726</v>
      </c>
      <c r="C58" s="71" t="s">
        <v>937</v>
      </c>
      <c r="D58" s="71" t="s">
        <v>937</v>
      </c>
      <c r="E58" s="71" t="s">
        <v>24</v>
      </c>
      <c r="F58" s="29">
        <v>347</v>
      </c>
    </row>
    <row r="59" spans="1:6" ht="16" x14ac:dyDescent="0.2">
      <c r="B59" s="29" t="s">
        <v>727</v>
      </c>
      <c r="C59" s="71" t="s">
        <v>937</v>
      </c>
      <c r="D59" s="71" t="s">
        <v>937</v>
      </c>
      <c r="E59" s="71" t="s">
        <v>24</v>
      </c>
      <c r="F59" s="29">
        <v>529</v>
      </c>
    </row>
    <row r="60" spans="1:6" s="96" customFormat="1" ht="16" x14ac:dyDescent="0.2">
      <c r="B60" s="91" t="s">
        <v>728</v>
      </c>
      <c r="C60" s="105" t="s">
        <v>1228</v>
      </c>
      <c r="D60" s="91" t="s">
        <v>937</v>
      </c>
      <c r="E60" s="105" t="s">
        <v>24</v>
      </c>
      <c r="F60" s="91">
        <v>1449</v>
      </c>
    </row>
    <row r="61" spans="1:6" ht="16" x14ac:dyDescent="0.2">
      <c r="B61" s="29" t="s">
        <v>729</v>
      </c>
      <c r="C61" s="29" t="s">
        <v>1229</v>
      </c>
      <c r="D61" s="29" t="s">
        <v>937</v>
      </c>
      <c r="E61" s="29" t="s">
        <v>24</v>
      </c>
      <c r="F61" s="29">
        <v>52</v>
      </c>
    </row>
    <row r="62" spans="1:6" ht="16" x14ac:dyDescent="0.2">
      <c r="B62" s="29" t="s">
        <v>730</v>
      </c>
      <c r="C62" s="29" t="s">
        <v>1229</v>
      </c>
      <c r="D62" s="29" t="s">
        <v>937</v>
      </c>
      <c r="E62" s="29" t="s">
        <v>24</v>
      </c>
      <c r="F62" s="29">
        <v>386</v>
      </c>
    </row>
    <row r="63" spans="1:6" ht="32" x14ac:dyDescent="0.2">
      <c r="B63" s="29" t="s">
        <v>731</v>
      </c>
      <c r="C63" s="29" t="s">
        <v>1229</v>
      </c>
      <c r="D63" s="29" t="s">
        <v>937</v>
      </c>
      <c r="E63" s="29" t="s">
        <v>24</v>
      </c>
      <c r="F63" s="29">
        <v>114</v>
      </c>
    </row>
    <row r="64" spans="1:6" ht="16" x14ac:dyDescent="0.2">
      <c r="B64" s="29" t="s">
        <v>732</v>
      </c>
      <c r="C64" s="29" t="s">
        <v>1229</v>
      </c>
      <c r="D64" s="29" t="s">
        <v>937</v>
      </c>
      <c r="E64" s="29" t="s">
        <v>24</v>
      </c>
      <c r="F64" s="29">
        <v>81</v>
      </c>
    </row>
    <row r="65" spans="2:6" ht="16" x14ac:dyDescent="0.2">
      <c r="B65" s="29" t="s">
        <v>733</v>
      </c>
      <c r="C65" s="29" t="s">
        <v>1229</v>
      </c>
      <c r="D65" s="29" t="s">
        <v>937</v>
      </c>
      <c r="E65" s="29" t="s">
        <v>24</v>
      </c>
      <c r="F65" s="29">
        <v>451</v>
      </c>
    </row>
    <row r="66" spans="2:6" ht="32" x14ac:dyDescent="0.2">
      <c r="B66" s="29" t="s">
        <v>734</v>
      </c>
      <c r="C66" s="62" t="s">
        <v>1229</v>
      </c>
      <c r="D66" s="71" t="s">
        <v>937</v>
      </c>
      <c r="E66" s="29" t="s">
        <v>24</v>
      </c>
      <c r="F66" s="29">
        <v>1795</v>
      </c>
    </row>
    <row r="67" spans="2:6" ht="16" x14ac:dyDescent="0.2">
      <c r="B67" s="29" t="s">
        <v>735</v>
      </c>
      <c r="C67" s="62" t="s">
        <v>1229</v>
      </c>
      <c r="D67" s="29" t="s">
        <v>937</v>
      </c>
      <c r="E67" s="29" t="s">
        <v>24</v>
      </c>
      <c r="F67" s="29">
        <v>133</v>
      </c>
    </row>
    <row r="68" spans="2:6" ht="16" x14ac:dyDescent="0.2">
      <c r="B68" s="29" t="s">
        <v>736</v>
      </c>
      <c r="C68" s="62" t="s">
        <v>1229</v>
      </c>
      <c r="D68" s="29" t="s">
        <v>937</v>
      </c>
      <c r="E68" s="29" t="s">
        <v>24</v>
      </c>
      <c r="F68" s="29">
        <v>938</v>
      </c>
    </row>
    <row r="69" spans="2:6" s="96" customFormat="1" ht="32" x14ac:dyDescent="0.2">
      <c r="B69" s="91" t="s">
        <v>737</v>
      </c>
      <c r="C69" s="91" t="s">
        <v>1228</v>
      </c>
      <c r="D69" s="91" t="s">
        <v>937</v>
      </c>
      <c r="E69" s="91" t="s">
        <v>24</v>
      </c>
      <c r="F69" s="91">
        <v>201</v>
      </c>
    </row>
    <row r="70" spans="2:6" ht="16" x14ac:dyDescent="0.2">
      <c r="B70" s="29" t="s">
        <v>738</v>
      </c>
      <c r="C70" s="29" t="s">
        <v>937</v>
      </c>
      <c r="D70" s="29" t="s">
        <v>937</v>
      </c>
      <c r="E70" s="29" t="s">
        <v>24</v>
      </c>
      <c r="F70" s="29">
        <v>390</v>
      </c>
    </row>
    <row r="71" spans="2:6" ht="16" x14ac:dyDescent="0.2">
      <c r="B71" s="29" t="s">
        <v>739</v>
      </c>
      <c r="C71" s="29" t="s">
        <v>1225</v>
      </c>
      <c r="D71" s="29" t="s">
        <v>937</v>
      </c>
      <c r="E71" s="29" t="s">
        <v>24</v>
      </c>
      <c r="F71" s="29">
        <v>1666</v>
      </c>
    </row>
    <row r="72" spans="2:6" ht="32" x14ac:dyDescent="0.2">
      <c r="B72" s="29" t="s">
        <v>740</v>
      </c>
      <c r="C72" s="29" t="s">
        <v>937</v>
      </c>
      <c r="D72" s="29" t="s">
        <v>937</v>
      </c>
      <c r="E72" s="29" t="s">
        <v>24</v>
      </c>
      <c r="F72" s="29">
        <v>129</v>
      </c>
    </row>
    <row r="73" spans="2:6" ht="16" x14ac:dyDescent="0.2">
      <c r="B73" s="29" t="s">
        <v>741</v>
      </c>
      <c r="C73" s="29" t="s">
        <v>937</v>
      </c>
      <c r="D73" s="29" t="s">
        <v>937</v>
      </c>
      <c r="E73" s="29" t="s">
        <v>24</v>
      </c>
      <c r="F73" s="29">
        <v>248</v>
      </c>
    </row>
    <row r="74" spans="2:6" s="96" customFormat="1" ht="16" x14ac:dyDescent="0.2">
      <c r="B74" s="91" t="s">
        <v>742</v>
      </c>
      <c r="C74" s="99" t="s">
        <v>1034</v>
      </c>
      <c r="D74" s="91" t="s">
        <v>937</v>
      </c>
      <c r="E74" s="91" t="s">
        <v>24</v>
      </c>
      <c r="F74" s="91">
        <v>6160</v>
      </c>
    </row>
    <row r="75" spans="2:6" ht="16" x14ac:dyDescent="0.2">
      <c r="B75" s="29" t="s">
        <v>743</v>
      </c>
      <c r="C75" s="29" t="s">
        <v>937</v>
      </c>
      <c r="D75" s="29" t="s">
        <v>937</v>
      </c>
      <c r="E75" s="29" t="s">
        <v>24</v>
      </c>
      <c r="F75" s="29">
        <v>121</v>
      </c>
    </row>
    <row r="76" spans="2:6" ht="16" x14ac:dyDescent="0.2">
      <c r="B76" s="29" t="s">
        <v>744</v>
      </c>
      <c r="C76" s="29" t="s">
        <v>937</v>
      </c>
      <c r="D76" s="29" t="s">
        <v>937</v>
      </c>
      <c r="E76" s="29" t="s">
        <v>24</v>
      </c>
      <c r="F76" s="29">
        <v>145</v>
      </c>
    </row>
    <row r="77" spans="2:6" ht="16" x14ac:dyDescent="0.2">
      <c r="B77" s="29" t="s">
        <v>745</v>
      </c>
      <c r="C77" s="29" t="s">
        <v>937</v>
      </c>
      <c r="D77" s="29" t="s">
        <v>937</v>
      </c>
      <c r="E77" s="29" t="s">
        <v>24</v>
      </c>
      <c r="F77" s="29">
        <v>155</v>
      </c>
    </row>
    <row r="78" spans="2:6" ht="16" x14ac:dyDescent="0.2">
      <c r="B78" s="29" t="s">
        <v>746</v>
      </c>
      <c r="C78" s="29" t="s">
        <v>937</v>
      </c>
      <c r="D78" s="29" t="s">
        <v>937</v>
      </c>
      <c r="E78" s="29" t="s">
        <v>24</v>
      </c>
      <c r="F78" s="29">
        <v>467</v>
      </c>
    </row>
    <row r="79" spans="2:6" s="96" customFormat="1" ht="16" x14ac:dyDescent="0.2">
      <c r="B79" s="91" t="s">
        <v>747</v>
      </c>
      <c r="C79" s="91" t="s">
        <v>939</v>
      </c>
      <c r="D79" s="91" t="s">
        <v>937</v>
      </c>
      <c r="E79" s="91" t="s">
        <v>24</v>
      </c>
      <c r="F79" s="91">
        <v>2858</v>
      </c>
    </row>
    <row r="80" spans="2:6" s="96" customFormat="1" ht="16" x14ac:dyDescent="0.2">
      <c r="B80" s="91" t="s">
        <v>748</v>
      </c>
      <c r="C80" s="105" t="s">
        <v>937</v>
      </c>
      <c r="D80" s="105" t="s">
        <v>937</v>
      </c>
      <c r="E80" s="105" t="s">
        <v>24</v>
      </c>
      <c r="F80" s="91">
        <v>541</v>
      </c>
    </row>
    <row r="81" spans="2:6" s="96" customFormat="1" ht="16" x14ac:dyDescent="0.2">
      <c r="B81" s="91" t="s">
        <v>749</v>
      </c>
      <c r="C81" s="105" t="s">
        <v>937</v>
      </c>
      <c r="D81" s="105" t="s">
        <v>937</v>
      </c>
      <c r="E81" s="105" t="s">
        <v>24</v>
      </c>
      <c r="F81" s="91">
        <v>479</v>
      </c>
    </row>
    <row r="82" spans="2:6" s="96" customFormat="1" ht="32" x14ac:dyDescent="0.2">
      <c r="B82" s="91" t="s">
        <v>750</v>
      </c>
      <c r="C82" s="105" t="s">
        <v>937</v>
      </c>
      <c r="D82" s="105" t="s">
        <v>937</v>
      </c>
      <c r="E82" s="105" t="s">
        <v>24</v>
      </c>
      <c r="F82" s="91">
        <v>1032</v>
      </c>
    </row>
    <row r="83" spans="2:6" s="96" customFormat="1" ht="32" x14ac:dyDescent="0.2">
      <c r="B83" s="91" t="s">
        <v>751</v>
      </c>
      <c r="C83" s="105" t="s">
        <v>937</v>
      </c>
      <c r="D83" s="105" t="s">
        <v>937</v>
      </c>
      <c r="E83" s="105" t="s">
        <v>24</v>
      </c>
      <c r="F83" s="91">
        <v>64</v>
      </c>
    </row>
    <row r="84" spans="2:6" s="96" customFormat="1" ht="16" x14ac:dyDescent="0.2">
      <c r="B84" s="91" t="s">
        <v>752</v>
      </c>
      <c r="C84" s="99" t="s">
        <v>1035</v>
      </c>
      <c r="D84" s="105" t="s">
        <v>937</v>
      </c>
      <c r="E84" s="105" t="s">
        <v>24</v>
      </c>
      <c r="F84" s="91">
        <v>1449</v>
      </c>
    </row>
    <row r="85" spans="2:6" ht="32" x14ac:dyDescent="0.2">
      <c r="B85" s="29" t="s">
        <v>753</v>
      </c>
      <c r="C85" s="29" t="s">
        <v>937</v>
      </c>
      <c r="D85" s="29" t="s">
        <v>937</v>
      </c>
      <c r="E85" s="29" t="s">
        <v>24</v>
      </c>
      <c r="F85" s="29">
        <v>108</v>
      </c>
    </row>
    <row r="86" spans="2:6" ht="16" x14ac:dyDescent="0.2">
      <c r="B86" s="29" t="s">
        <v>754</v>
      </c>
      <c r="C86" s="29" t="s">
        <v>937</v>
      </c>
      <c r="D86" s="29" t="s">
        <v>937</v>
      </c>
      <c r="E86" s="29" t="s">
        <v>24</v>
      </c>
      <c r="F86" s="29">
        <v>847</v>
      </c>
    </row>
    <row r="87" spans="2:6" ht="16" x14ac:dyDescent="0.2">
      <c r="B87" s="29" t="s">
        <v>755</v>
      </c>
      <c r="C87" s="29" t="s">
        <v>937</v>
      </c>
      <c r="D87" s="29" t="s">
        <v>937</v>
      </c>
      <c r="E87" s="29" t="s">
        <v>24</v>
      </c>
      <c r="F87" s="29">
        <v>590</v>
      </c>
    </row>
    <row r="88" spans="2:6" ht="16" x14ac:dyDescent="0.2">
      <c r="B88" s="29" t="s">
        <v>756</v>
      </c>
      <c r="C88" s="71" t="s">
        <v>937</v>
      </c>
      <c r="D88" s="71" t="s">
        <v>937</v>
      </c>
      <c r="E88" s="71" t="s">
        <v>24</v>
      </c>
      <c r="F88" s="29">
        <v>43</v>
      </c>
    </row>
    <row r="89" spans="2:6" ht="16" x14ac:dyDescent="0.2">
      <c r="B89" s="29" t="s">
        <v>757</v>
      </c>
      <c r="C89" s="29" t="s">
        <v>938</v>
      </c>
      <c r="D89" s="29" t="s">
        <v>937</v>
      </c>
      <c r="E89" s="29" t="s">
        <v>24</v>
      </c>
      <c r="F89" s="29">
        <v>821</v>
      </c>
    </row>
    <row r="90" spans="2:6" ht="16" x14ac:dyDescent="0.2">
      <c r="B90" s="29" t="s">
        <v>758</v>
      </c>
      <c r="C90" s="29" t="s">
        <v>937</v>
      </c>
      <c r="D90" s="29" t="s">
        <v>937</v>
      </c>
      <c r="E90" s="29" t="s">
        <v>24</v>
      </c>
      <c r="F90" s="29">
        <v>97</v>
      </c>
    </row>
    <row r="91" spans="2:6" ht="16" x14ac:dyDescent="0.2">
      <c r="B91" s="29" t="s">
        <v>759</v>
      </c>
      <c r="C91" s="29" t="s">
        <v>937</v>
      </c>
      <c r="D91" s="29" t="s">
        <v>937</v>
      </c>
      <c r="E91" s="29" t="s">
        <v>24</v>
      </c>
      <c r="F91" s="29">
        <v>1759</v>
      </c>
    </row>
    <row r="92" spans="2:6" ht="16" x14ac:dyDescent="0.2">
      <c r="B92" s="29" t="s">
        <v>760</v>
      </c>
      <c r="C92" s="29" t="s">
        <v>538</v>
      </c>
      <c r="D92" s="29" t="s">
        <v>937</v>
      </c>
      <c r="E92" s="29" t="s">
        <v>24</v>
      </c>
      <c r="F92" s="29">
        <v>434</v>
      </c>
    </row>
    <row r="93" spans="2:6" ht="16" x14ac:dyDescent="0.2">
      <c r="B93" s="29" t="s">
        <v>761</v>
      </c>
      <c r="C93" s="29" t="s">
        <v>538</v>
      </c>
      <c r="D93" s="29" t="s">
        <v>937</v>
      </c>
      <c r="E93" s="29" t="s">
        <v>24</v>
      </c>
      <c r="F93" s="29">
        <v>622</v>
      </c>
    </row>
    <row r="94" spans="2:6" ht="16" x14ac:dyDescent="0.2">
      <c r="B94" s="29" t="s">
        <v>762</v>
      </c>
      <c r="C94" s="29" t="s">
        <v>538</v>
      </c>
      <c r="D94" s="29" t="s">
        <v>937</v>
      </c>
      <c r="E94" s="29" t="s">
        <v>24</v>
      </c>
      <c r="F94" s="29">
        <v>39</v>
      </c>
    </row>
    <row r="95" spans="2:6" ht="16" x14ac:dyDescent="0.2">
      <c r="B95" s="29" t="s">
        <v>763</v>
      </c>
      <c r="C95" s="29" t="s">
        <v>538</v>
      </c>
      <c r="D95" s="29" t="s">
        <v>937</v>
      </c>
      <c r="E95" s="29" t="s">
        <v>24</v>
      </c>
      <c r="F95" s="29">
        <v>277</v>
      </c>
    </row>
    <row r="96" spans="2:6" ht="16" x14ac:dyDescent="0.2">
      <c r="B96" s="67" t="s">
        <v>764</v>
      </c>
      <c r="C96" s="29" t="s">
        <v>937</v>
      </c>
      <c r="D96" s="55" t="s">
        <v>937</v>
      </c>
      <c r="E96" s="29" t="s">
        <v>24</v>
      </c>
      <c r="F96" s="29">
        <v>723</v>
      </c>
    </row>
    <row r="97" spans="1:6" ht="16" x14ac:dyDescent="0.2">
      <c r="B97" s="67" t="s">
        <v>262</v>
      </c>
      <c r="C97" s="29" t="s">
        <v>937</v>
      </c>
      <c r="D97" s="55" t="s">
        <v>937</v>
      </c>
      <c r="E97" s="29" t="s">
        <v>24</v>
      </c>
      <c r="F97" s="29">
        <v>284</v>
      </c>
    </row>
    <row r="98" spans="1:6" ht="16" x14ac:dyDescent="0.2">
      <c r="B98" s="67" t="s">
        <v>765</v>
      </c>
      <c r="C98" s="29" t="s">
        <v>937</v>
      </c>
      <c r="D98" s="55" t="s">
        <v>937</v>
      </c>
      <c r="E98" s="29" t="s">
        <v>24</v>
      </c>
      <c r="F98" s="29">
        <v>415</v>
      </c>
    </row>
    <row r="99" spans="1:6" ht="16" x14ac:dyDescent="0.2">
      <c r="B99" s="67" t="s">
        <v>766</v>
      </c>
      <c r="C99" s="29" t="s">
        <v>937</v>
      </c>
      <c r="D99" s="55" t="s">
        <v>937</v>
      </c>
      <c r="E99" s="29" t="s">
        <v>24</v>
      </c>
      <c r="F99" s="29">
        <v>383</v>
      </c>
    </row>
    <row r="100" spans="1:6" ht="16" x14ac:dyDescent="0.2">
      <c r="B100" s="67" t="s">
        <v>264</v>
      </c>
      <c r="C100" s="29" t="s">
        <v>946</v>
      </c>
      <c r="D100" s="55" t="s">
        <v>937</v>
      </c>
      <c r="E100" s="29" t="s">
        <v>24</v>
      </c>
      <c r="F100" s="29">
        <v>17</v>
      </c>
    </row>
    <row r="101" spans="1:6" ht="32" x14ac:dyDescent="0.2">
      <c r="B101" s="67" t="s">
        <v>767</v>
      </c>
      <c r="C101" s="29" t="s">
        <v>946</v>
      </c>
      <c r="D101" s="55" t="s">
        <v>937</v>
      </c>
      <c r="E101" s="29" t="s">
        <v>24</v>
      </c>
      <c r="F101" s="29">
        <v>82</v>
      </c>
    </row>
    <row r="102" spans="1:6" ht="16" x14ac:dyDescent="0.2">
      <c r="B102" s="67" t="s">
        <v>266</v>
      </c>
      <c r="C102" s="29" t="s">
        <v>946</v>
      </c>
      <c r="D102" s="55" t="s">
        <v>937</v>
      </c>
      <c r="E102" s="29" t="s">
        <v>24</v>
      </c>
      <c r="F102" s="29">
        <v>96</v>
      </c>
    </row>
    <row r="103" spans="1:6" ht="16" x14ac:dyDescent="0.2">
      <c r="B103" s="67" t="s">
        <v>768</v>
      </c>
      <c r="C103" s="29" t="s">
        <v>937</v>
      </c>
      <c r="D103" s="55" t="s">
        <v>937</v>
      </c>
      <c r="E103" s="29" t="s">
        <v>24</v>
      </c>
      <c r="F103" s="29">
        <v>4</v>
      </c>
    </row>
    <row r="104" spans="1:6" ht="32" x14ac:dyDescent="0.2">
      <c r="B104" s="67" t="s">
        <v>769</v>
      </c>
      <c r="C104" s="29" t="s">
        <v>937</v>
      </c>
      <c r="D104" s="55" t="s">
        <v>937</v>
      </c>
      <c r="E104" s="29" t="s">
        <v>24</v>
      </c>
      <c r="F104" s="29">
        <v>173</v>
      </c>
    </row>
    <row r="105" spans="1:6" ht="16" x14ac:dyDescent="0.2">
      <c r="A105" s="49"/>
      <c r="B105" s="31" t="s">
        <v>269</v>
      </c>
      <c r="C105" s="31" t="s">
        <v>937</v>
      </c>
      <c r="D105" s="31" t="s">
        <v>937</v>
      </c>
      <c r="E105" s="31" t="s">
        <v>24</v>
      </c>
      <c r="F105" s="31">
        <v>87</v>
      </c>
    </row>
    <row r="106" spans="1:6" ht="16" x14ac:dyDescent="0.2">
      <c r="A106" s="44" t="s">
        <v>685</v>
      </c>
      <c r="B106" s="29" t="s">
        <v>157</v>
      </c>
      <c r="C106" s="29" t="s">
        <v>83</v>
      </c>
      <c r="D106" s="29" t="s">
        <v>83</v>
      </c>
      <c r="E106" s="29" t="s">
        <v>83</v>
      </c>
      <c r="F106" s="29">
        <v>4</v>
      </c>
    </row>
    <row r="107" spans="1:6" ht="16" x14ac:dyDescent="0.2">
      <c r="B107" s="29" t="s">
        <v>158</v>
      </c>
      <c r="C107" s="29" t="s">
        <v>14</v>
      </c>
      <c r="D107" s="29" t="s">
        <v>14</v>
      </c>
      <c r="E107" s="29" t="s">
        <v>14</v>
      </c>
      <c r="F107" s="29">
        <v>27</v>
      </c>
    </row>
    <row r="108" spans="1:6" ht="16" x14ac:dyDescent="0.2">
      <c r="B108" s="29" t="s">
        <v>770</v>
      </c>
      <c r="C108" s="29" t="s">
        <v>83</v>
      </c>
      <c r="D108" s="29" t="s">
        <v>83</v>
      </c>
      <c r="E108" s="29" t="s">
        <v>83</v>
      </c>
      <c r="F108" s="29">
        <v>38</v>
      </c>
    </row>
    <row r="109" spans="1:6" s="96" customFormat="1" ht="16" x14ac:dyDescent="0.2">
      <c r="B109" s="91" t="s">
        <v>160</v>
      </c>
      <c r="C109" s="91" t="s">
        <v>21</v>
      </c>
      <c r="D109" s="91" t="s">
        <v>14</v>
      </c>
      <c r="E109" s="91" t="s">
        <v>14</v>
      </c>
      <c r="F109" s="91">
        <v>2554</v>
      </c>
    </row>
    <row r="110" spans="1:6" ht="16" x14ac:dyDescent="0.2">
      <c r="B110" s="29" t="s">
        <v>771</v>
      </c>
      <c r="C110" s="71" t="s">
        <v>83</v>
      </c>
      <c r="D110" s="71" t="s">
        <v>83</v>
      </c>
      <c r="E110" s="71" t="s">
        <v>83</v>
      </c>
      <c r="F110" s="29">
        <v>26</v>
      </c>
    </row>
    <row r="111" spans="1:6" ht="16" x14ac:dyDescent="0.2">
      <c r="B111" s="29" t="s">
        <v>161</v>
      </c>
      <c r="C111" s="71" t="s">
        <v>83</v>
      </c>
      <c r="D111" s="71" t="s">
        <v>83</v>
      </c>
      <c r="E111" s="71" t="s">
        <v>83</v>
      </c>
      <c r="F111" s="29">
        <v>11</v>
      </c>
    </row>
    <row r="112" spans="1:6" ht="16" x14ac:dyDescent="0.2">
      <c r="B112" s="29" t="s">
        <v>772</v>
      </c>
      <c r="C112" s="71" t="s">
        <v>83</v>
      </c>
      <c r="D112" s="71" t="s">
        <v>83</v>
      </c>
      <c r="E112" s="71" t="s">
        <v>83</v>
      </c>
      <c r="F112" s="29">
        <v>38</v>
      </c>
    </row>
    <row r="113" spans="1:6" ht="16" x14ac:dyDescent="0.2">
      <c r="B113" s="29" t="s">
        <v>773</v>
      </c>
      <c r="C113" s="29" t="s">
        <v>945</v>
      </c>
      <c r="D113" s="29" t="s">
        <v>83</v>
      </c>
      <c r="E113" s="29" t="s">
        <v>83</v>
      </c>
      <c r="F113" s="29">
        <v>0</v>
      </c>
    </row>
    <row r="114" spans="1:6" ht="16" x14ac:dyDescent="0.2">
      <c r="B114" s="29" t="s">
        <v>774</v>
      </c>
      <c r="C114" s="29" t="s">
        <v>945</v>
      </c>
      <c r="D114" s="29" t="s">
        <v>83</v>
      </c>
      <c r="E114" s="29" t="s">
        <v>83</v>
      </c>
      <c r="F114" s="29">
        <v>279</v>
      </c>
    </row>
    <row r="115" spans="1:6" ht="16" x14ac:dyDescent="0.2">
      <c r="B115" s="29" t="s">
        <v>952</v>
      </c>
      <c r="C115" s="29" t="s">
        <v>14</v>
      </c>
      <c r="D115" s="29" t="s">
        <v>14</v>
      </c>
      <c r="E115" s="29" t="s">
        <v>14</v>
      </c>
      <c r="F115" s="29">
        <v>56</v>
      </c>
    </row>
    <row r="116" spans="1:6" ht="16" x14ac:dyDescent="0.2">
      <c r="A116" s="49"/>
      <c r="B116" s="31" t="s">
        <v>775</v>
      </c>
      <c r="C116" s="31" t="s">
        <v>83</v>
      </c>
      <c r="D116" s="31" t="s">
        <v>83</v>
      </c>
      <c r="E116" s="31" t="s">
        <v>83</v>
      </c>
      <c r="F116" s="31">
        <v>314</v>
      </c>
    </row>
    <row r="117" spans="1:6" ht="16" x14ac:dyDescent="0.2">
      <c r="A117" s="44" t="s">
        <v>102</v>
      </c>
      <c r="B117" s="29" t="s">
        <v>776</v>
      </c>
      <c r="C117" s="29" t="s">
        <v>83</v>
      </c>
      <c r="D117" s="29" t="s">
        <v>83</v>
      </c>
      <c r="E117" s="29" t="s">
        <v>83</v>
      </c>
      <c r="F117" s="29">
        <v>38</v>
      </c>
    </row>
    <row r="118" spans="1:6" ht="16" x14ac:dyDescent="0.2">
      <c r="B118" s="29" t="s">
        <v>777</v>
      </c>
      <c r="C118" s="29" t="s">
        <v>83</v>
      </c>
      <c r="D118" s="29" t="s">
        <v>83</v>
      </c>
      <c r="E118" s="29" t="s">
        <v>83</v>
      </c>
      <c r="F118" s="29">
        <v>56</v>
      </c>
    </row>
    <row r="119" spans="1:6" ht="16" x14ac:dyDescent="0.2">
      <c r="B119" s="29" t="s">
        <v>778</v>
      </c>
      <c r="C119" s="29" t="s">
        <v>14</v>
      </c>
      <c r="D119" s="29" t="s">
        <v>14</v>
      </c>
      <c r="E119" s="29" t="s">
        <v>14</v>
      </c>
      <c r="F119" s="29">
        <v>113</v>
      </c>
    </row>
    <row r="120" spans="1:6" ht="16" x14ac:dyDescent="0.2">
      <c r="B120" s="29" t="s">
        <v>779</v>
      </c>
      <c r="C120" s="29" t="s">
        <v>83</v>
      </c>
      <c r="D120" s="29" t="s">
        <v>83</v>
      </c>
      <c r="E120" s="29" t="s">
        <v>83</v>
      </c>
      <c r="F120" s="29">
        <v>55</v>
      </c>
    </row>
    <row r="121" spans="1:6" ht="16" x14ac:dyDescent="0.2">
      <c r="B121" s="29" t="s">
        <v>166</v>
      </c>
      <c r="C121" s="29" t="s">
        <v>83</v>
      </c>
      <c r="D121" s="29" t="s">
        <v>83</v>
      </c>
      <c r="E121" s="29" t="s">
        <v>83</v>
      </c>
      <c r="F121" s="29">
        <v>53</v>
      </c>
    </row>
    <row r="122" spans="1:6" ht="16" x14ac:dyDescent="0.2">
      <c r="A122" s="49"/>
      <c r="B122" s="31" t="s">
        <v>167</v>
      </c>
      <c r="C122" s="31" t="s">
        <v>83</v>
      </c>
      <c r="D122" s="31" t="s">
        <v>83</v>
      </c>
      <c r="E122" s="31" t="s">
        <v>83</v>
      </c>
      <c r="F122" s="31">
        <v>98</v>
      </c>
    </row>
    <row r="123" spans="1:6" ht="16" x14ac:dyDescent="0.2">
      <c r="A123" s="44" t="s">
        <v>686</v>
      </c>
      <c r="B123" s="29" t="s">
        <v>780</v>
      </c>
      <c r="C123" s="29" t="s">
        <v>14</v>
      </c>
      <c r="D123" s="29" t="s">
        <v>14</v>
      </c>
      <c r="E123" s="46" t="s">
        <v>14</v>
      </c>
      <c r="F123" s="29">
        <v>48</v>
      </c>
    </row>
    <row r="124" spans="1:6" s="96" customFormat="1" ht="16" x14ac:dyDescent="0.2">
      <c r="B124" s="91" t="s">
        <v>782</v>
      </c>
      <c r="C124" s="91" t="s">
        <v>5</v>
      </c>
      <c r="D124" s="91" t="s">
        <v>14</v>
      </c>
      <c r="E124" s="91" t="s">
        <v>14</v>
      </c>
      <c r="F124" s="91">
        <v>72</v>
      </c>
    </row>
    <row r="125" spans="1:6" ht="16" x14ac:dyDescent="0.2">
      <c r="B125" s="29" t="s">
        <v>781</v>
      </c>
      <c r="C125" s="29" t="s">
        <v>14</v>
      </c>
      <c r="D125" s="29" t="s">
        <v>14</v>
      </c>
      <c r="E125" s="29" t="s">
        <v>14</v>
      </c>
      <c r="F125" s="29">
        <v>19</v>
      </c>
    </row>
    <row r="126" spans="1:6" s="96" customFormat="1" ht="16" x14ac:dyDescent="0.2">
      <c r="B126" s="91" t="s">
        <v>5</v>
      </c>
      <c r="C126" s="96" t="s">
        <v>5</v>
      </c>
      <c r="D126" s="91" t="s">
        <v>14</v>
      </c>
      <c r="E126" s="91" t="s">
        <v>14</v>
      </c>
      <c r="F126" s="91">
        <v>417</v>
      </c>
    </row>
    <row r="127" spans="1:6" ht="32" x14ac:dyDescent="0.2">
      <c r="B127" s="29" t="s">
        <v>783</v>
      </c>
      <c r="C127" s="29" t="s">
        <v>14</v>
      </c>
      <c r="D127" s="67" t="s">
        <v>14</v>
      </c>
      <c r="E127" s="29" t="s">
        <v>14</v>
      </c>
      <c r="F127" s="55">
        <v>127</v>
      </c>
    </row>
    <row r="128" spans="1:6" ht="16" x14ac:dyDescent="0.2">
      <c r="A128" s="49"/>
      <c r="B128" s="31" t="s">
        <v>784</v>
      </c>
      <c r="C128" s="31" t="s">
        <v>14</v>
      </c>
      <c r="D128" s="31" t="s">
        <v>14</v>
      </c>
      <c r="E128" s="31" t="s">
        <v>14</v>
      </c>
      <c r="F128" s="31">
        <v>11</v>
      </c>
    </row>
    <row r="129" spans="1:6" ht="16" x14ac:dyDescent="0.2">
      <c r="A129" s="44" t="s">
        <v>104</v>
      </c>
      <c r="B129" s="29" t="s">
        <v>30</v>
      </c>
      <c r="C129" s="29" t="s">
        <v>30</v>
      </c>
      <c r="D129" s="29" t="s">
        <v>83</v>
      </c>
      <c r="E129" s="29" t="s">
        <v>83</v>
      </c>
      <c r="F129" s="29">
        <v>137</v>
      </c>
    </row>
    <row r="130" spans="1:6" ht="16" x14ac:dyDescent="0.2">
      <c r="B130" s="29" t="s">
        <v>785</v>
      </c>
      <c r="C130" s="29" t="s">
        <v>84</v>
      </c>
      <c r="D130" s="29" t="s">
        <v>84</v>
      </c>
      <c r="E130" s="29" t="s">
        <v>14</v>
      </c>
      <c r="F130" s="29">
        <v>85</v>
      </c>
    </row>
    <row r="131" spans="1:6" ht="16" x14ac:dyDescent="0.2">
      <c r="B131" s="29" t="s">
        <v>174</v>
      </c>
      <c r="C131" s="29" t="s">
        <v>84</v>
      </c>
      <c r="D131" s="29" t="s">
        <v>84</v>
      </c>
      <c r="E131" s="29" t="s">
        <v>14</v>
      </c>
      <c r="F131" s="29">
        <v>157</v>
      </c>
    </row>
    <row r="132" spans="1:6" ht="16" x14ac:dyDescent="0.2">
      <c r="B132" s="29" t="s">
        <v>175</v>
      </c>
      <c r="C132" s="29" t="s">
        <v>84</v>
      </c>
      <c r="D132" s="29" t="s">
        <v>84</v>
      </c>
      <c r="E132" s="29" t="s">
        <v>14</v>
      </c>
      <c r="F132" s="29">
        <v>344</v>
      </c>
    </row>
    <row r="133" spans="1:6" ht="16" x14ac:dyDescent="0.2">
      <c r="B133" s="29" t="s">
        <v>176</v>
      </c>
      <c r="C133" s="29" t="s">
        <v>84</v>
      </c>
      <c r="D133" s="29" t="s">
        <v>84</v>
      </c>
      <c r="E133" s="29" t="s">
        <v>14</v>
      </c>
      <c r="F133" s="29">
        <v>34</v>
      </c>
    </row>
    <row r="134" spans="1:6" ht="16" x14ac:dyDescent="0.2">
      <c r="B134" s="29" t="s">
        <v>34</v>
      </c>
      <c r="C134" s="29" t="s">
        <v>84</v>
      </c>
      <c r="D134" s="29" t="s">
        <v>84</v>
      </c>
      <c r="E134" s="29" t="s">
        <v>83</v>
      </c>
      <c r="F134" s="29">
        <v>135</v>
      </c>
    </row>
    <row r="135" spans="1:6" ht="16" x14ac:dyDescent="0.2">
      <c r="B135" s="29" t="s">
        <v>177</v>
      </c>
      <c r="C135" s="71" t="s">
        <v>83</v>
      </c>
      <c r="D135" s="71" t="s">
        <v>83</v>
      </c>
      <c r="E135" s="71" t="s">
        <v>83</v>
      </c>
      <c r="F135" s="29">
        <v>0</v>
      </c>
    </row>
    <row r="136" spans="1:6" ht="16" x14ac:dyDescent="0.2">
      <c r="B136" s="29" t="s">
        <v>178</v>
      </c>
      <c r="C136" s="71" t="s">
        <v>14</v>
      </c>
      <c r="D136" s="71" t="s">
        <v>14</v>
      </c>
      <c r="E136" s="71" t="s">
        <v>14</v>
      </c>
      <c r="F136" s="29">
        <v>4</v>
      </c>
    </row>
    <row r="137" spans="1:6" ht="16" x14ac:dyDescent="0.2">
      <c r="B137" s="29" t="s">
        <v>179</v>
      </c>
      <c r="C137" s="71" t="s">
        <v>83</v>
      </c>
      <c r="D137" s="71" t="s">
        <v>83</v>
      </c>
      <c r="E137" s="71" t="s">
        <v>83</v>
      </c>
      <c r="F137" s="29">
        <v>0</v>
      </c>
    </row>
    <row r="138" spans="1:6" ht="16" x14ac:dyDescent="0.2">
      <c r="B138" s="29" t="s">
        <v>180</v>
      </c>
      <c r="C138" s="71" t="s">
        <v>86</v>
      </c>
      <c r="D138" s="71" t="s">
        <v>86</v>
      </c>
      <c r="E138" s="71" t="s">
        <v>88</v>
      </c>
      <c r="F138" s="29">
        <v>10</v>
      </c>
    </row>
    <row r="139" spans="1:6" ht="16" x14ac:dyDescent="0.2">
      <c r="A139" s="49"/>
      <c r="B139" s="31" t="s">
        <v>786</v>
      </c>
      <c r="C139" s="73" t="s">
        <v>84</v>
      </c>
      <c r="D139" s="73" t="s">
        <v>84</v>
      </c>
      <c r="E139" s="73" t="s">
        <v>83</v>
      </c>
      <c r="F139" s="31">
        <v>623</v>
      </c>
    </row>
    <row r="140" spans="1:6" ht="16" x14ac:dyDescent="0.2">
      <c r="A140" s="44" t="s">
        <v>105</v>
      </c>
      <c r="B140" s="29" t="s">
        <v>787</v>
      </c>
      <c r="C140" s="29" t="s">
        <v>950</v>
      </c>
      <c r="D140" s="29" t="s">
        <v>67</v>
      </c>
      <c r="E140" s="29" t="s">
        <v>67</v>
      </c>
      <c r="F140" s="29">
        <v>27</v>
      </c>
    </row>
    <row r="141" spans="1:6" ht="16" x14ac:dyDescent="0.2">
      <c r="B141" s="29" t="s">
        <v>276</v>
      </c>
      <c r="C141" s="29" t="s">
        <v>950</v>
      </c>
      <c r="D141" s="29" t="s">
        <v>67</v>
      </c>
      <c r="E141" s="29" t="s">
        <v>67</v>
      </c>
      <c r="F141" s="29">
        <v>503</v>
      </c>
    </row>
    <row r="142" spans="1:6" ht="16" x14ac:dyDescent="0.2">
      <c r="B142" s="29" t="s">
        <v>788</v>
      </c>
      <c r="C142" s="29" t="s">
        <v>950</v>
      </c>
      <c r="D142" s="29" t="s">
        <v>67</v>
      </c>
      <c r="E142" s="29" t="s">
        <v>67</v>
      </c>
      <c r="F142" s="29">
        <v>527</v>
      </c>
    </row>
    <row r="143" spans="1:6" ht="16" x14ac:dyDescent="0.2">
      <c r="B143" s="29" t="s">
        <v>789</v>
      </c>
      <c r="C143" s="29" t="s">
        <v>950</v>
      </c>
      <c r="D143" s="29" t="s">
        <v>67</v>
      </c>
      <c r="E143" s="29" t="s">
        <v>67</v>
      </c>
      <c r="F143" s="29">
        <v>54</v>
      </c>
    </row>
    <row r="144" spans="1:6" ht="16" x14ac:dyDescent="0.2">
      <c r="B144" s="29" t="s">
        <v>790</v>
      </c>
      <c r="C144" s="29" t="s">
        <v>950</v>
      </c>
      <c r="D144" s="29" t="s">
        <v>67</v>
      </c>
      <c r="E144" s="29" t="s">
        <v>67</v>
      </c>
      <c r="F144" s="29">
        <v>559</v>
      </c>
    </row>
    <row r="145" spans="2:6" ht="16" x14ac:dyDescent="0.2">
      <c r="B145" s="29" t="s">
        <v>791</v>
      </c>
      <c r="C145" s="29" t="s">
        <v>1236</v>
      </c>
      <c r="D145" s="29" t="s">
        <v>67</v>
      </c>
      <c r="E145" s="29" t="s">
        <v>67</v>
      </c>
      <c r="F145" s="29">
        <v>82</v>
      </c>
    </row>
    <row r="146" spans="2:6" ht="16" x14ac:dyDescent="0.2">
      <c r="B146" s="29" t="s">
        <v>792</v>
      </c>
      <c r="C146" s="29" t="s">
        <v>1236</v>
      </c>
      <c r="D146" s="29" t="s">
        <v>67</v>
      </c>
      <c r="E146" s="29" t="s">
        <v>67</v>
      </c>
      <c r="F146" s="29">
        <v>85</v>
      </c>
    </row>
    <row r="147" spans="2:6" ht="16" x14ac:dyDescent="0.2">
      <c r="B147" s="29" t="s">
        <v>793</v>
      </c>
      <c r="C147" s="29" t="s">
        <v>1236</v>
      </c>
      <c r="D147" s="29" t="s">
        <v>67</v>
      </c>
      <c r="E147" s="29" t="s">
        <v>67</v>
      </c>
      <c r="F147" s="29">
        <v>681</v>
      </c>
    </row>
    <row r="148" spans="2:6" ht="16" x14ac:dyDescent="0.2">
      <c r="B148" s="29" t="s">
        <v>794</v>
      </c>
      <c r="C148" s="29" t="s">
        <v>1236</v>
      </c>
      <c r="D148" s="29" t="s">
        <v>67</v>
      </c>
      <c r="E148" s="29" t="s">
        <v>67</v>
      </c>
      <c r="F148" s="29">
        <v>351</v>
      </c>
    </row>
    <row r="149" spans="2:6" ht="16" x14ac:dyDescent="0.2">
      <c r="B149" s="29" t="s">
        <v>795</v>
      </c>
      <c r="C149" s="29" t="s">
        <v>1236</v>
      </c>
      <c r="D149" s="29" t="s">
        <v>67</v>
      </c>
      <c r="E149" s="29" t="s">
        <v>67</v>
      </c>
      <c r="F149" s="29">
        <v>261</v>
      </c>
    </row>
    <row r="150" spans="2:6" ht="16" x14ac:dyDescent="0.2">
      <c r="B150" s="29" t="s">
        <v>796</v>
      </c>
      <c r="C150" s="29" t="s">
        <v>1235</v>
      </c>
      <c r="D150" s="29" t="s">
        <v>67</v>
      </c>
      <c r="E150" s="29" t="s">
        <v>67</v>
      </c>
      <c r="F150" s="29">
        <v>26521</v>
      </c>
    </row>
    <row r="151" spans="2:6" ht="16" x14ac:dyDescent="0.2">
      <c r="B151" s="29" t="s">
        <v>797</v>
      </c>
      <c r="C151" s="29" t="s">
        <v>1235</v>
      </c>
      <c r="D151" s="29" t="s">
        <v>67</v>
      </c>
      <c r="E151" s="29" t="s">
        <v>67</v>
      </c>
      <c r="F151" s="29">
        <v>272</v>
      </c>
    </row>
    <row r="152" spans="2:6" ht="16" x14ac:dyDescent="0.2">
      <c r="B152" s="29" t="s">
        <v>798</v>
      </c>
      <c r="C152" s="29" t="s">
        <v>1235</v>
      </c>
      <c r="D152" s="29" t="s">
        <v>67</v>
      </c>
      <c r="E152" s="29" t="s">
        <v>67</v>
      </c>
      <c r="F152" s="29">
        <v>29392</v>
      </c>
    </row>
    <row r="153" spans="2:6" ht="16" x14ac:dyDescent="0.2">
      <c r="B153" s="29" t="s">
        <v>562</v>
      </c>
      <c r="C153" s="29" t="s">
        <v>1235</v>
      </c>
      <c r="D153" s="29" t="s">
        <v>67</v>
      </c>
      <c r="E153" s="29" t="s">
        <v>67</v>
      </c>
      <c r="F153" s="29">
        <v>9</v>
      </c>
    </row>
    <row r="154" spans="2:6" ht="16" x14ac:dyDescent="0.2">
      <c r="B154" s="29" t="s">
        <v>799</v>
      </c>
      <c r="C154" s="29" t="s">
        <v>950</v>
      </c>
      <c r="D154" s="29" t="s">
        <v>67</v>
      </c>
      <c r="E154" s="29" t="s">
        <v>67</v>
      </c>
      <c r="F154" s="29">
        <v>60</v>
      </c>
    </row>
    <row r="155" spans="2:6" ht="16" x14ac:dyDescent="0.2">
      <c r="B155" s="29" t="s">
        <v>286</v>
      </c>
      <c r="C155" s="29" t="s">
        <v>950</v>
      </c>
      <c r="D155" s="29" t="s">
        <v>67</v>
      </c>
      <c r="E155" s="29" t="s">
        <v>67</v>
      </c>
      <c r="F155" s="29">
        <v>63</v>
      </c>
    </row>
    <row r="156" spans="2:6" ht="16" x14ac:dyDescent="0.2">
      <c r="B156" s="29" t="s">
        <v>800</v>
      </c>
      <c r="C156" s="29" t="s">
        <v>950</v>
      </c>
      <c r="D156" s="29" t="s">
        <v>67</v>
      </c>
      <c r="E156" s="29" t="s">
        <v>67</v>
      </c>
      <c r="F156" s="29">
        <v>8</v>
      </c>
    </row>
    <row r="157" spans="2:6" ht="16" x14ac:dyDescent="0.2">
      <c r="B157" s="29" t="s">
        <v>801</v>
      </c>
      <c r="C157" s="29" t="s">
        <v>950</v>
      </c>
      <c r="D157" s="29" t="s">
        <v>67</v>
      </c>
      <c r="E157" s="29" t="s">
        <v>67</v>
      </c>
      <c r="F157" s="29">
        <v>35</v>
      </c>
    </row>
    <row r="158" spans="2:6" ht="16" x14ac:dyDescent="0.2">
      <c r="B158" s="29" t="s">
        <v>802</v>
      </c>
      <c r="C158" s="29" t="s">
        <v>950</v>
      </c>
      <c r="D158" s="29" t="s">
        <v>67</v>
      </c>
      <c r="E158" s="29" t="s">
        <v>67</v>
      </c>
      <c r="F158" s="29">
        <v>73</v>
      </c>
    </row>
    <row r="159" spans="2:6" ht="16" x14ac:dyDescent="0.2">
      <c r="B159" s="29" t="s">
        <v>803</v>
      </c>
      <c r="C159" s="29" t="s">
        <v>950</v>
      </c>
      <c r="D159" s="29" t="s">
        <v>67</v>
      </c>
      <c r="E159" s="29" t="s">
        <v>67</v>
      </c>
      <c r="F159" s="29">
        <v>901</v>
      </c>
    </row>
    <row r="160" spans="2:6" ht="16" x14ac:dyDescent="0.2">
      <c r="B160" s="29" t="s">
        <v>804</v>
      </c>
      <c r="C160" s="29" t="s">
        <v>950</v>
      </c>
      <c r="D160" s="29" t="s">
        <v>67</v>
      </c>
      <c r="E160" s="29" t="s">
        <v>67</v>
      </c>
      <c r="F160" s="29">
        <v>306</v>
      </c>
    </row>
    <row r="161" spans="1:6" ht="16" x14ac:dyDescent="0.2">
      <c r="B161" s="29" t="s">
        <v>805</v>
      </c>
      <c r="C161" s="29" t="s">
        <v>950</v>
      </c>
      <c r="D161" s="29" t="s">
        <v>67</v>
      </c>
      <c r="E161" s="29" t="s">
        <v>67</v>
      </c>
      <c r="F161" s="29">
        <v>473</v>
      </c>
    </row>
    <row r="162" spans="1:6" s="96" customFormat="1" ht="16" x14ac:dyDescent="0.2">
      <c r="A162" s="92"/>
      <c r="B162" s="91" t="s">
        <v>919</v>
      </c>
      <c r="C162" s="91" t="s">
        <v>29</v>
      </c>
      <c r="D162" s="91" t="s">
        <v>67</v>
      </c>
      <c r="E162" s="91" t="s">
        <v>67</v>
      </c>
      <c r="F162" s="91">
        <v>992</v>
      </c>
    </row>
    <row r="163" spans="1:6" s="96" customFormat="1" ht="16" x14ac:dyDescent="0.2">
      <c r="A163" s="92"/>
      <c r="B163" s="91" t="s">
        <v>273</v>
      </c>
      <c r="C163" s="91" t="s">
        <v>29</v>
      </c>
      <c r="D163" s="91" t="s">
        <v>67</v>
      </c>
      <c r="E163" s="91" t="s">
        <v>67</v>
      </c>
      <c r="F163" s="91">
        <v>2675</v>
      </c>
    </row>
    <row r="164" spans="1:6" s="96" customFormat="1" ht="16" x14ac:dyDescent="0.2">
      <c r="A164" s="92"/>
      <c r="B164" s="91" t="s">
        <v>920</v>
      </c>
      <c r="C164" s="91" t="s">
        <v>29</v>
      </c>
      <c r="D164" s="91" t="s">
        <v>67</v>
      </c>
      <c r="E164" s="91" t="s">
        <v>67</v>
      </c>
      <c r="F164" s="91">
        <v>5549</v>
      </c>
    </row>
    <row r="165" spans="1:6" s="96" customFormat="1" ht="16" x14ac:dyDescent="0.2">
      <c r="A165" s="92"/>
      <c r="B165" s="91" t="s">
        <v>921</v>
      </c>
      <c r="C165" s="91" t="s">
        <v>29</v>
      </c>
      <c r="D165" s="91" t="s">
        <v>67</v>
      </c>
      <c r="E165" s="91" t="s">
        <v>67</v>
      </c>
      <c r="F165" s="91">
        <v>65</v>
      </c>
    </row>
    <row r="166" spans="1:6" ht="16" x14ac:dyDescent="0.2">
      <c r="A166" s="55"/>
      <c r="B166" s="29" t="s">
        <v>922</v>
      </c>
      <c r="C166" s="29" t="s">
        <v>950</v>
      </c>
      <c r="D166" s="29" t="s">
        <v>67</v>
      </c>
      <c r="E166" s="29" t="s">
        <v>67</v>
      </c>
      <c r="F166" s="29">
        <v>375</v>
      </c>
    </row>
    <row r="167" spans="1:6" ht="16" x14ac:dyDescent="0.2">
      <c r="A167" s="55"/>
      <c r="B167" s="29" t="s">
        <v>923</v>
      </c>
      <c r="C167" s="29" t="s">
        <v>950</v>
      </c>
      <c r="D167" s="29" t="s">
        <v>67</v>
      </c>
      <c r="E167" s="29" t="s">
        <v>67</v>
      </c>
      <c r="F167" s="29">
        <v>4145</v>
      </c>
    </row>
    <row r="168" spans="1:6" ht="16" x14ac:dyDescent="0.2">
      <c r="A168" s="55"/>
      <c r="B168" s="29" t="s">
        <v>924</v>
      </c>
      <c r="C168" s="29" t="s">
        <v>950</v>
      </c>
      <c r="D168" s="29" t="s">
        <v>67</v>
      </c>
      <c r="E168" s="29" t="s">
        <v>67</v>
      </c>
      <c r="F168" s="29">
        <v>4292</v>
      </c>
    </row>
    <row r="169" spans="1:6" ht="16" x14ac:dyDescent="0.2">
      <c r="B169" s="29" t="s">
        <v>806</v>
      </c>
      <c r="C169" s="29" t="s">
        <v>1236</v>
      </c>
      <c r="D169" s="29" t="s">
        <v>67</v>
      </c>
      <c r="E169" s="29" t="s">
        <v>67</v>
      </c>
      <c r="F169" s="29">
        <v>2702</v>
      </c>
    </row>
    <row r="170" spans="1:6" ht="16" x14ac:dyDescent="0.2">
      <c r="B170" s="29" t="s">
        <v>807</v>
      </c>
      <c r="C170" s="29" t="s">
        <v>950</v>
      </c>
      <c r="D170" s="29" t="s">
        <v>67</v>
      </c>
      <c r="E170" s="29" t="s">
        <v>67</v>
      </c>
      <c r="F170" s="29">
        <v>1517</v>
      </c>
    </row>
    <row r="171" spans="1:6" ht="16" x14ac:dyDescent="0.2">
      <c r="B171" s="29" t="s">
        <v>614</v>
      </c>
      <c r="C171" s="29" t="s">
        <v>950</v>
      </c>
      <c r="D171" s="29" t="s">
        <v>67</v>
      </c>
      <c r="E171" s="29" t="s">
        <v>67</v>
      </c>
      <c r="F171" s="29">
        <v>191</v>
      </c>
    </row>
    <row r="172" spans="1:6" ht="16" x14ac:dyDescent="0.2">
      <c r="B172" s="29" t="s">
        <v>808</v>
      </c>
      <c r="C172" s="29" t="s">
        <v>950</v>
      </c>
      <c r="D172" s="29" t="s">
        <v>67</v>
      </c>
      <c r="E172" s="29" t="s">
        <v>67</v>
      </c>
      <c r="F172" s="29">
        <v>748</v>
      </c>
    </row>
    <row r="173" spans="1:6" ht="16" x14ac:dyDescent="0.2">
      <c r="B173" s="29" t="s">
        <v>809</v>
      </c>
      <c r="C173" s="29" t="s">
        <v>950</v>
      </c>
      <c r="D173" s="29" t="s">
        <v>67</v>
      </c>
      <c r="E173" s="29" t="s">
        <v>67</v>
      </c>
      <c r="F173" s="29">
        <v>1043</v>
      </c>
    </row>
    <row r="174" spans="1:6" ht="16" x14ac:dyDescent="0.2">
      <c r="A174" s="49"/>
      <c r="B174" s="31" t="s">
        <v>810</v>
      </c>
      <c r="C174" s="31" t="s">
        <v>950</v>
      </c>
      <c r="D174" s="31" t="s">
        <v>67</v>
      </c>
      <c r="E174" s="31" t="s">
        <v>67</v>
      </c>
      <c r="F174" s="31">
        <v>121</v>
      </c>
    </row>
    <row r="175" spans="1:6" ht="16" x14ac:dyDescent="0.2">
      <c r="A175" s="44" t="s">
        <v>106</v>
      </c>
      <c r="B175" s="29" t="s">
        <v>187</v>
      </c>
      <c r="C175" s="29" t="s">
        <v>86</v>
      </c>
      <c r="D175" s="29" t="s">
        <v>86</v>
      </c>
      <c r="E175" s="44" t="s">
        <v>88</v>
      </c>
      <c r="F175" s="29">
        <v>41</v>
      </c>
    </row>
    <row r="176" spans="1:6" ht="16" x14ac:dyDescent="0.2">
      <c r="B176" s="29" t="s">
        <v>811</v>
      </c>
      <c r="C176" s="29" t="s">
        <v>1227</v>
      </c>
      <c r="D176" s="29" t="s">
        <v>83</v>
      </c>
      <c r="E176" s="29" t="s">
        <v>83</v>
      </c>
      <c r="F176" s="29">
        <v>111</v>
      </c>
    </row>
    <row r="177" spans="1:6" s="96" customFormat="1" ht="16" x14ac:dyDescent="0.2">
      <c r="B177" s="91" t="s">
        <v>188</v>
      </c>
      <c r="C177" s="91" t="s">
        <v>86</v>
      </c>
      <c r="D177" s="91" t="s">
        <v>86</v>
      </c>
      <c r="E177" s="91" t="s">
        <v>88</v>
      </c>
      <c r="F177" s="91">
        <v>145</v>
      </c>
    </row>
    <row r="178" spans="1:6" s="96" customFormat="1" ht="16" x14ac:dyDescent="0.2">
      <c r="B178" s="91" t="s">
        <v>812</v>
      </c>
      <c r="C178" s="91" t="s">
        <v>82</v>
      </c>
      <c r="D178" s="91" t="s">
        <v>82</v>
      </c>
      <c r="E178" s="91" t="s">
        <v>88</v>
      </c>
      <c r="F178" s="91">
        <v>114</v>
      </c>
    </row>
    <row r="179" spans="1:6" s="96" customFormat="1" ht="16" x14ac:dyDescent="0.2">
      <c r="B179" s="91" t="s">
        <v>813</v>
      </c>
      <c r="C179" s="91" t="s">
        <v>82</v>
      </c>
      <c r="D179" s="91" t="s">
        <v>82</v>
      </c>
      <c r="E179" s="91" t="s">
        <v>88</v>
      </c>
      <c r="F179" s="91">
        <v>573</v>
      </c>
    </row>
    <row r="180" spans="1:6" s="96" customFormat="1" ht="16" x14ac:dyDescent="0.2">
      <c r="B180" s="91" t="s">
        <v>814</v>
      </c>
      <c r="C180" s="91" t="s">
        <v>82</v>
      </c>
      <c r="D180" s="91" t="s">
        <v>82</v>
      </c>
      <c r="E180" s="91" t="s">
        <v>83</v>
      </c>
      <c r="F180" s="91">
        <v>493</v>
      </c>
    </row>
    <row r="181" spans="1:6" s="96" customFormat="1" ht="16" x14ac:dyDescent="0.2">
      <c r="B181" s="91" t="s">
        <v>815</v>
      </c>
      <c r="C181" s="91" t="s">
        <v>82</v>
      </c>
      <c r="D181" s="91" t="s">
        <v>82</v>
      </c>
      <c r="E181" s="91" t="s">
        <v>88</v>
      </c>
      <c r="F181" s="91">
        <v>1756</v>
      </c>
    </row>
    <row r="182" spans="1:6" s="96" customFormat="1" ht="16" x14ac:dyDescent="0.2">
      <c r="B182" s="91" t="s">
        <v>816</v>
      </c>
      <c r="C182" s="91" t="s">
        <v>82</v>
      </c>
      <c r="D182" s="91" t="s">
        <v>82</v>
      </c>
      <c r="E182" s="91" t="s">
        <v>88</v>
      </c>
      <c r="F182" s="91">
        <v>1463</v>
      </c>
    </row>
    <row r="183" spans="1:6" ht="16" x14ac:dyDescent="0.2">
      <c r="B183" s="29" t="s">
        <v>817</v>
      </c>
      <c r="C183" s="29" t="s">
        <v>14</v>
      </c>
      <c r="D183" s="29" t="s">
        <v>14</v>
      </c>
      <c r="E183" s="29" t="s">
        <v>14</v>
      </c>
      <c r="F183" s="29">
        <v>75</v>
      </c>
    </row>
    <row r="184" spans="1:6" ht="16" x14ac:dyDescent="0.2">
      <c r="B184" s="29" t="s">
        <v>570</v>
      </c>
      <c r="C184" s="29" t="s">
        <v>14</v>
      </c>
      <c r="D184" s="29" t="s">
        <v>14</v>
      </c>
      <c r="E184" s="29" t="s">
        <v>14</v>
      </c>
      <c r="F184" s="29">
        <v>483</v>
      </c>
    </row>
    <row r="185" spans="1:6" ht="16" x14ac:dyDescent="0.2">
      <c r="B185" s="29" t="s">
        <v>818</v>
      </c>
      <c r="C185" s="29" t="s">
        <v>14</v>
      </c>
      <c r="D185" s="29" t="s">
        <v>14</v>
      </c>
      <c r="E185" s="29" t="s">
        <v>14</v>
      </c>
      <c r="F185" s="29">
        <v>2402</v>
      </c>
    </row>
    <row r="186" spans="1:6" ht="16" x14ac:dyDescent="0.2">
      <c r="B186" s="29" t="s">
        <v>68</v>
      </c>
      <c r="C186" s="29" t="s">
        <v>14</v>
      </c>
      <c r="D186" s="29" t="s">
        <v>14</v>
      </c>
      <c r="E186" s="29" t="s">
        <v>14</v>
      </c>
      <c r="F186" s="29">
        <v>202</v>
      </c>
    </row>
    <row r="187" spans="1:6" ht="16" x14ac:dyDescent="0.2">
      <c r="B187" s="29" t="s">
        <v>191</v>
      </c>
      <c r="C187" s="71" t="s">
        <v>1227</v>
      </c>
      <c r="D187" s="71" t="s">
        <v>83</v>
      </c>
      <c r="E187" s="71" t="s">
        <v>83</v>
      </c>
      <c r="F187" s="29">
        <v>3</v>
      </c>
    </row>
    <row r="188" spans="1:6" ht="16" x14ac:dyDescent="0.2">
      <c r="B188" s="29" t="s">
        <v>819</v>
      </c>
      <c r="C188" s="71" t="s">
        <v>1227</v>
      </c>
      <c r="D188" s="71" t="s">
        <v>83</v>
      </c>
      <c r="E188" s="71" t="s">
        <v>83</v>
      </c>
      <c r="F188" s="29">
        <v>131</v>
      </c>
    </row>
    <row r="189" spans="1:6" ht="16" x14ac:dyDescent="0.2">
      <c r="B189" s="29" t="s">
        <v>193</v>
      </c>
      <c r="C189" s="71" t="s">
        <v>1227</v>
      </c>
      <c r="D189" s="71" t="s">
        <v>83</v>
      </c>
      <c r="E189" s="71" t="s">
        <v>83</v>
      </c>
      <c r="F189" s="29">
        <v>38</v>
      </c>
    </row>
    <row r="190" spans="1:6" s="96" customFormat="1" ht="16" x14ac:dyDescent="0.2">
      <c r="B190" s="91" t="s">
        <v>822</v>
      </c>
      <c r="C190" s="91" t="s">
        <v>82</v>
      </c>
      <c r="D190" s="91" t="s">
        <v>82</v>
      </c>
      <c r="E190" s="91" t="s">
        <v>88</v>
      </c>
      <c r="F190" s="91">
        <v>296</v>
      </c>
    </row>
    <row r="191" spans="1:6" ht="16" x14ac:dyDescent="0.2">
      <c r="B191" s="29" t="s">
        <v>820</v>
      </c>
      <c r="C191" s="29" t="s">
        <v>14</v>
      </c>
      <c r="D191" s="29" t="s">
        <v>14</v>
      </c>
      <c r="E191" s="29" t="s">
        <v>14</v>
      </c>
      <c r="F191" s="29">
        <v>116</v>
      </c>
    </row>
    <row r="192" spans="1:6" ht="16" x14ac:dyDescent="0.2">
      <c r="A192" s="49"/>
      <c r="B192" s="31" t="s">
        <v>821</v>
      </c>
      <c r="C192" s="31" t="s">
        <v>1227</v>
      </c>
      <c r="D192" s="31" t="s">
        <v>83</v>
      </c>
      <c r="E192" s="31" t="s">
        <v>83</v>
      </c>
      <c r="F192" s="31">
        <v>898</v>
      </c>
    </row>
    <row r="193" spans="1:6" ht="16" x14ac:dyDescent="0.2">
      <c r="A193" s="44" t="s">
        <v>107</v>
      </c>
      <c r="B193" s="29" t="s">
        <v>195</v>
      </c>
      <c r="C193" s="71" t="s">
        <v>83</v>
      </c>
      <c r="D193" s="71" t="s">
        <v>83</v>
      </c>
      <c r="E193" s="71" t="s">
        <v>83</v>
      </c>
      <c r="F193" s="29">
        <v>4</v>
      </c>
    </row>
    <row r="194" spans="1:6" ht="16" x14ac:dyDescent="0.2">
      <c r="B194" s="29" t="s">
        <v>823</v>
      </c>
      <c r="C194" s="71" t="s">
        <v>953</v>
      </c>
      <c r="D194" s="71" t="s">
        <v>83</v>
      </c>
      <c r="E194" s="71" t="s">
        <v>83</v>
      </c>
      <c r="F194" s="29">
        <v>341</v>
      </c>
    </row>
    <row r="195" spans="1:6" ht="16" x14ac:dyDescent="0.2">
      <c r="B195" s="29" t="s">
        <v>369</v>
      </c>
      <c r="C195" s="71" t="s">
        <v>953</v>
      </c>
      <c r="D195" s="71" t="s">
        <v>83</v>
      </c>
      <c r="E195" s="71" t="s">
        <v>83</v>
      </c>
      <c r="F195" s="29">
        <v>434</v>
      </c>
    </row>
    <row r="196" spans="1:6" ht="16" x14ac:dyDescent="0.2">
      <c r="B196" s="29" t="s">
        <v>824</v>
      </c>
      <c r="C196" s="71" t="s">
        <v>953</v>
      </c>
      <c r="D196" s="71" t="s">
        <v>83</v>
      </c>
      <c r="E196" s="71" t="s">
        <v>83</v>
      </c>
      <c r="F196" s="29">
        <v>98</v>
      </c>
    </row>
    <row r="197" spans="1:6" ht="16" x14ac:dyDescent="0.2">
      <c r="B197" s="29" t="s">
        <v>370</v>
      </c>
      <c r="C197" s="71" t="s">
        <v>953</v>
      </c>
      <c r="D197" s="71" t="s">
        <v>83</v>
      </c>
      <c r="E197" s="71" t="s">
        <v>83</v>
      </c>
      <c r="F197" s="29">
        <v>56</v>
      </c>
    </row>
    <row r="198" spans="1:6" ht="16" x14ac:dyDescent="0.2">
      <c r="B198" s="29" t="s">
        <v>197</v>
      </c>
      <c r="C198" s="71" t="s">
        <v>953</v>
      </c>
      <c r="D198" s="71" t="s">
        <v>83</v>
      </c>
      <c r="E198" s="71" t="s">
        <v>83</v>
      </c>
      <c r="F198" s="29">
        <v>116</v>
      </c>
    </row>
    <row r="199" spans="1:6" ht="16" x14ac:dyDescent="0.2">
      <c r="B199" s="29" t="s">
        <v>198</v>
      </c>
      <c r="C199" s="71" t="s">
        <v>953</v>
      </c>
      <c r="D199" s="71" t="s">
        <v>83</v>
      </c>
      <c r="E199" s="71" t="s">
        <v>83</v>
      </c>
      <c r="F199" s="29">
        <v>563</v>
      </c>
    </row>
    <row r="200" spans="1:6" ht="32" x14ac:dyDescent="0.2">
      <c r="B200" s="29" t="s">
        <v>825</v>
      </c>
      <c r="C200" s="71" t="s">
        <v>953</v>
      </c>
      <c r="D200" s="29" t="s">
        <v>83</v>
      </c>
      <c r="E200" s="29" t="s">
        <v>83</v>
      </c>
      <c r="F200" s="29">
        <v>1</v>
      </c>
    </row>
    <row r="201" spans="1:6" ht="16" x14ac:dyDescent="0.2">
      <c r="B201" s="29" t="s">
        <v>826</v>
      </c>
      <c r="C201" s="29" t="s">
        <v>14</v>
      </c>
      <c r="D201" s="29" t="s">
        <v>14</v>
      </c>
      <c r="E201" s="29" t="s">
        <v>14</v>
      </c>
      <c r="F201" s="29">
        <v>319</v>
      </c>
    </row>
    <row r="202" spans="1:6" ht="16" x14ac:dyDescent="0.2">
      <c r="B202" s="29" t="s">
        <v>827</v>
      </c>
      <c r="C202" s="29" t="s">
        <v>14</v>
      </c>
      <c r="D202" s="29" t="s">
        <v>14</v>
      </c>
      <c r="E202" s="29" t="s">
        <v>14</v>
      </c>
      <c r="F202" s="29">
        <v>106</v>
      </c>
    </row>
    <row r="203" spans="1:6" s="96" customFormat="1" ht="16" x14ac:dyDescent="0.2">
      <c r="B203" s="91" t="s">
        <v>828</v>
      </c>
      <c r="C203" s="91" t="s">
        <v>5</v>
      </c>
      <c r="D203" s="91" t="s">
        <v>5</v>
      </c>
      <c r="E203" s="91" t="s">
        <v>14</v>
      </c>
      <c r="F203" s="91">
        <v>1938</v>
      </c>
    </row>
    <row r="204" spans="1:6" ht="16" x14ac:dyDescent="0.2">
      <c r="B204" s="29" t="s">
        <v>829</v>
      </c>
      <c r="C204" s="29" t="s">
        <v>1036</v>
      </c>
      <c r="D204" s="29" t="s">
        <v>14</v>
      </c>
      <c r="E204" s="29" t="s">
        <v>14</v>
      </c>
      <c r="F204" s="29">
        <v>1044</v>
      </c>
    </row>
    <row r="205" spans="1:6" ht="16" x14ac:dyDescent="0.2">
      <c r="B205" s="29" t="s">
        <v>830</v>
      </c>
      <c r="C205" s="29" t="s">
        <v>1036</v>
      </c>
      <c r="D205" s="29" t="s">
        <v>14</v>
      </c>
      <c r="E205" s="29" t="s">
        <v>14</v>
      </c>
      <c r="F205" s="29">
        <v>1419</v>
      </c>
    </row>
    <row r="206" spans="1:6" ht="16" x14ac:dyDescent="0.2">
      <c r="B206" s="29" t="s">
        <v>831</v>
      </c>
      <c r="C206" s="29" t="s">
        <v>1036</v>
      </c>
      <c r="D206" s="71" t="s">
        <v>14</v>
      </c>
      <c r="E206" s="29" t="s">
        <v>14</v>
      </c>
      <c r="F206" s="29">
        <v>304</v>
      </c>
    </row>
    <row r="207" spans="1:6" ht="16" x14ac:dyDescent="0.2">
      <c r="A207" s="49"/>
      <c r="B207" s="31" t="s">
        <v>203</v>
      </c>
      <c r="C207" s="73" t="s">
        <v>953</v>
      </c>
      <c r="D207" s="73" t="s">
        <v>83</v>
      </c>
      <c r="E207" s="73" t="s">
        <v>83</v>
      </c>
      <c r="F207" s="31">
        <v>1343</v>
      </c>
    </row>
    <row r="208" spans="1:6" ht="16" x14ac:dyDescent="0.2">
      <c r="A208" s="44" t="s">
        <v>688</v>
      </c>
      <c r="B208" s="29" t="s">
        <v>303</v>
      </c>
      <c r="C208" s="29" t="s">
        <v>940</v>
      </c>
      <c r="D208" s="29" t="s">
        <v>83</v>
      </c>
      <c r="E208" s="29" t="s">
        <v>83</v>
      </c>
      <c r="F208" s="29">
        <v>51</v>
      </c>
    </row>
    <row r="209" spans="1:6" ht="16" x14ac:dyDescent="0.2">
      <c r="B209" s="29" t="s">
        <v>832</v>
      </c>
      <c r="C209" s="29" t="s">
        <v>940</v>
      </c>
      <c r="D209" s="29" t="s">
        <v>14</v>
      </c>
      <c r="E209" s="29" t="s">
        <v>14</v>
      </c>
      <c r="F209" s="29">
        <v>35</v>
      </c>
    </row>
    <row r="210" spans="1:6" ht="16" x14ac:dyDescent="0.2">
      <c r="B210" s="29" t="s">
        <v>833</v>
      </c>
      <c r="C210" s="29" t="s">
        <v>940</v>
      </c>
      <c r="D210" s="29" t="s">
        <v>14</v>
      </c>
      <c r="E210" s="29" t="s">
        <v>14</v>
      </c>
      <c r="F210" s="29">
        <v>478</v>
      </c>
    </row>
    <row r="211" spans="1:6" ht="16" x14ac:dyDescent="0.2">
      <c r="B211" s="29" t="s">
        <v>204</v>
      </c>
      <c r="C211" s="29" t="s">
        <v>940</v>
      </c>
      <c r="D211" s="29" t="s">
        <v>86</v>
      </c>
      <c r="E211" s="29" t="s">
        <v>88</v>
      </c>
      <c r="F211" s="29">
        <v>607</v>
      </c>
    </row>
    <row r="212" spans="1:6" ht="16" x14ac:dyDescent="0.2">
      <c r="B212" s="29" t="s">
        <v>205</v>
      </c>
      <c r="C212" s="29" t="s">
        <v>941</v>
      </c>
      <c r="D212" s="29" t="s">
        <v>83</v>
      </c>
      <c r="E212" s="29" t="s">
        <v>83</v>
      </c>
      <c r="F212" s="29">
        <v>73</v>
      </c>
    </row>
    <row r="213" spans="1:6" ht="16" x14ac:dyDescent="0.2">
      <c r="B213" s="29" t="s">
        <v>206</v>
      </c>
      <c r="C213" s="29" t="s">
        <v>941</v>
      </c>
      <c r="D213" s="29" t="s">
        <v>83</v>
      </c>
      <c r="E213" s="29" t="s">
        <v>83</v>
      </c>
      <c r="F213" s="29">
        <v>493</v>
      </c>
    </row>
    <row r="214" spans="1:6" ht="16" x14ac:dyDescent="0.2">
      <c r="B214" s="29" t="s">
        <v>207</v>
      </c>
      <c r="C214" s="29" t="s">
        <v>941</v>
      </c>
      <c r="D214" s="29" t="s">
        <v>14</v>
      </c>
      <c r="E214" s="29" t="s">
        <v>83</v>
      </c>
      <c r="F214" s="29">
        <v>174</v>
      </c>
    </row>
    <row r="215" spans="1:6" ht="16" x14ac:dyDescent="0.2">
      <c r="B215" s="29" t="s">
        <v>209</v>
      </c>
      <c r="C215" s="29" t="s">
        <v>941</v>
      </c>
      <c r="D215" s="29" t="s">
        <v>83</v>
      </c>
      <c r="E215" s="29" t="s">
        <v>83</v>
      </c>
      <c r="F215" s="29">
        <v>2</v>
      </c>
    </row>
    <row r="216" spans="1:6" ht="16" x14ac:dyDescent="0.2">
      <c r="A216" s="49"/>
      <c r="B216" s="31" t="s">
        <v>834</v>
      </c>
      <c r="C216" s="31" t="s">
        <v>941</v>
      </c>
      <c r="D216" s="31" t="s">
        <v>83</v>
      </c>
      <c r="E216" s="31" t="s">
        <v>83</v>
      </c>
      <c r="F216" s="31">
        <v>107</v>
      </c>
    </row>
    <row r="217" spans="1:6" ht="16" x14ac:dyDescent="0.2">
      <c r="A217" s="44" t="s">
        <v>689</v>
      </c>
      <c r="B217" s="29" t="s">
        <v>309</v>
      </c>
      <c r="C217" s="29" t="s">
        <v>942</v>
      </c>
      <c r="D217" s="29" t="s">
        <v>942</v>
      </c>
      <c r="E217" s="29" t="s">
        <v>83</v>
      </c>
      <c r="F217" s="29">
        <v>5</v>
      </c>
    </row>
    <row r="218" spans="1:6" ht="32" x14ac:dyDescent="0.2">
      <c r="B218" s="29" t="s">
        <v>835</v>
      </c>
      <c r="C218" s="29" t="s">
        <v>942</v>
      </c>
      <c r="D218" s="29" t="s">
        <v>942</v>
      </c>
      <c r="E218" s="29" t="s">
        <v>83</v>
      </c>
      <c r="F218" s="29">
        <v>13</v>
      </c>
    </row>
    <row r="219" spans="1:6" ht="16" x14ac:dyDescent="0.2">
      <c r="B219" s="29" t="s">
        <v>308</v>
      </c>
      <c r="C219" s="29" t="s">
        <v>942</v>
      </c>
      <c r="D219" s="29" t="s">
        <v>942</v>
      </c>
      <c r="E219" s="29" t="s">
        <v>83</v>
      </c>
      <c r="F219" s="29">
        <v>7</v>
      </c>
    </row>
    <row r="220" spans="1:6" ht="16" x14ac:dyDescent="0.2">
      <c r="B220" s="29" t="s">
        <v>836</v>
      </c>
      <c r="C220" s="29" t="s">
        <v>942</v>
      </c>
      <c r="D220" s="29" t="s">
        <v>942</v>
      </c>
      <c r="E220" s="29" t="s">
        <v>83</v>
      </c>
      <c r="F220" s="29">
        <v>1</v>
      </c>
    </row>
    <row r="221" spans="1:6" ht="16" x14ac:dyDescent="0.2">
      <c r="B221" s="29" t="s">
        <v>837</v>
      </c>
      <c r="C221" s="29" t="s">
        <v>942</v>
      </c>
      <c r="D221" s="29" t="s">
        <v>942</v>
      </c>
      <c r="E221" s="29" t="s">
        <v>83</v>
      </c>
      <c r="F221" s="29">
        <v>4</v>
      </c>
    </row>
    <row r="222" spans="1:6" ht="16" x14ac:dyDescent="0.2">
      <c r="B222" s="29" t="s">
        <v>838</v>
      </c>
      <c r="C222" s="29" t="s">
        <v>942</v>
      </c>
      <c r="D222" s="29" t="s">
        <v>942</v>
      </c>
      <c r="E222" s="29" t="s">
        <v>83</v>
      </c>
      <c r="F222" s="29">
        <v>0</v>
      </c>
    </row>
    <row r="223" spans="1:6" ht="16" x14ac:dyDescent="0.2">
      <c r="B223" s="29" t="s">
        <v>839</v>
      </c>
      <c r="C223" s="29" t="s">
        <v>942</v>
      </c>
      <c r="D223" s="29" t="s">
        <v>942</v>
      </c>
      <c r="E223" s="29" t="s">
        <v>83</v>
      </c>
      <c r="F223" s="29">
        <v>2</v>
      </c>
    </row>
    <row r="224" spans="1:6" ht="16" x14ac:dyDescent="0.2">
      <c r="B224" s="29" t="s">
        <v>840</v>
      </c>
      <c r="C224" s="29" t="s">
        <v>942</v>
      </c>
      <c r="D224" s="29" t="s">
        <v>942</v>
      </c>
      <c r="E224" s="29" t="s">
        <v>88</v>
      </c>
      <c r="F224" s="29">
        <v>16</v>
      </c>
    </row>
    <row r="225" spans="1:6" ht="32" x14ac:dyDescent="0.2">
      <c r="B225" s="29" t="s">
        <v>841</v>
      </c>
      <c r="C225" s="29" t="s">
        <v>942</v>
      </c>
      <c r="D225" s="29" t="s">
        <v>942</v>
      </c>
      <c r="E225" s="29" t="s">
        <v>83</v>
      </c>
      <c r="F225" s="29">
        <v>17</v>
      </c>
    </row>
    <row r="226" spans="1:6" ht="16" x14ac:dyDescent="0.2">
      <c r="A226" s="49"/>
      <c r="B226" s="31" t="s">
        <v>842</v>
      </c>
      <c r="C226" s="31" t="s">
        <v>942</v>
      </c>
      <c r="D226" s="31" t="s">
        <v>942</v>
      </c>
      <c r="E226" s="31" t="s">
        <v>83</v>
      </c>
      <c r="F226" s="31">
        <v>0</v>
      </c>
    </row>
    <row r="227" spans="1:6" ht="16" x14ac:dyDescent="0.2">
      <c r="A227" s="44" t="s">
        <v>690</v>
      </c>
      <c r="B227" s="29" t="s">
        <v>314</v>
      </c>
      <c r="C227" s="71" t="s">
        <v>86</v>
      </c>
      <c r="D227" s="71" t="s">
        <v>86</v>
      </c>
      <c r="E227" s="71" t="s">
        <v>88</v>
      </c>
      <c r="F227" s="29">
        <v>30</v>
      </c>
    </row>
    <row r="228" spans="1:6" ht="16" x14ac:dyDescent="0.2">
      <c r="A228" s="49"/>
      <c r="B228" s="31" t="s">
        <v>315</v>
      </c>
      <c r="C228" s="73" t="s">
        <v>83</v>
      </c>
      <c r="D228" s="73" t="s">
        <v>83</v>
      </c>
      <c r="E228" s="73" t="s">
        <v>83</v>
      </c>
      <c r="F228" s="31">
        <v>71</v>
      </c>
    </row>
    <row r="229" spans="1:6" ht="16" x14ac:dyDescent="0.2">
      <c r="A229" s="44" t="s">
        <v>691</v>
      </c>
      <c r="B229" s="29" t="s">
        <v>316</v>
      </c>
      <c r="C229" s="71" t="s">
        <v>14</v>
      </c>
      <c r="D229" s="71" t="s">
        <v>14</v>
      </c>
      <c r="E229" s="71" t="s">
        <v>14</v>
      </c>
      <c r="F229" s="29">
        <v>181</v>
      </c>
    </row>
    <row r="230" spans="1:6" ht="16" x14ac:dyDescent="0.2">
      <c r="B230" s="29" t="s">
        <v>843</v>
      </c>
      <c r="C230" s="44" t="s">
        <v>14</v>
      </c>
      <c r="D230" s="29" t="s">
        <v>14</v>
      </c>
      <c r="E230" s="29" t="s">
        <v>14</v>
      </c>
      <c r="F230" s="29">
        <v>14</v>
      </c>
    </row>
    <row r="231" spans="1:6" ht="16" x14ac:dyDescent="0.2">
      <c r="B231" s="29" t="s">
        <v>318</v>
      </c>
      <c r="C231" s="71" t="s">
        <v>86</v>
      </c>
      <c r="D231" s="71" t="s">
        <v>86</v>
      </c>
      <c r="E231" s="71" t="s">
        <v>88</v>
      </c>
      <c r="F231" s="29">
        <v>12</v>
      </c>
    </row>
    <row r="232" spans="1:6" ht="16" x14ac:dyDescent="0.2">
      <c r="B232" s="29" t="s">
        <v>844</v>
      </c>
      <c r="C232" s="71" t="s">
        <v>14</v>
      </c>
      <c r="D232" s="71" t="s">
        <v>14</v>
      </c>
      <c r="E232" s="71" t="s">
        <v>14</v>
      </c>
      <c r="F232" s="29">
        <v>14</v>
      </c>
    </row>
    <row r="233" spans="1:6" ht="16" x14ac:dyDescent="0.2">
      <c r="A233" s="49"/>
      <c r="B233" s="31" t="s">
        <v>845</v>
      </c>
      <c r="C233" s="73" t="s">
        <v>83</v>
      </c>
      <c r="D233" s="73" t="s">
        <v>83</v>
      </c>
      <c r="E233" s="73" t="s">
        <v>83</v>
      </c>
      <c r="F233" s="31">
        <v>217</v>
      </c>
    </row>
    <row r="234" spans="1:6" ht="16" x14ac:dyDescent="0.2">
      <c r="A234" s="44" t="s">
        <v>692</v>
      </c>
      <c r="B234" s="29" t="s">
        <v>846</v>
      </c>
      <c r="C234" s="71" t="s">
        <v>14</v>
      </c>
      <c r="D234" s="71" t="s">
        <v>14</v>
      </c>
      <c r="E234" s="71" t="s">
        <v>14</v>
      </c>
      <c r="F234" s="29">
        <v>59</v>
      </c>
    </row>
    <row r="235" spans="1:6" ht="32" x14ac:dyDescent="0.2">
      <c r="B235" s="29" t="s">
        <v>847</v>
      </c>
      <c r="C235" s="71" t="s">
        <v>14</v>
      </c>
      <c r="D235" s="71" t="s">
        <v>14</v>
      </c>
      <c r="E235" s="71" t="s">
        <v>14</v>
      </c>
      <c r="F235" s="29">
        <v>234</v>
      </c>
    </row>
    <row r="236" spans="1:6" ht="16" x14ac:dyDescent="0.2">
      <c r="B236" s="29" t="s">
        <v>848</v>
      </c>
      <c r="C236" s="71" t="s">
        <v>14</v>
      </c>
      <c r="D236" s="71" t="s">
        <v>14</v>
      </c>
      <c r="E236" s="71" t="s">
        <v>14</v>
      </c>
      <c r="F236" s="29">
        <v>630</v>
      </c>
    </row>
    <row r="237" spans="1:6" ht="16" x14ac:dyDescent="0.2">
      <c r="B237" s="67" t="s">
        <v>849</v>
      </c>
      <c r="C237" s="74" t="s">
        <v>14</v>
      </c>
      <c r="D237" s="20" t="s">
        <v>14</v>
      </c>
      <c r="E237" s="71" t="s">
        <v>14</v>
      </c>
      <c r="F237" s="55">
        <v>153</v>
      </c>
    </row>
    <row r="238" spans="1:6" ht="16" x14ac:dyDescent="0.2">
      <c r="B238" s="67" t="s">
        <v>850</v>
      </c>
      <c r="C238" s="74" t="s">
        <v>14</v>
      </c>
      <c r="D238" s="20" t="s">
        <v>14</v>
      </c>
      <c r="E238" s="71" t="s">
        <v>14</v>
      </c>
      <c r="F238" s="55">
        <v>6</v>
      </c>
    </row>
    <row r="239" spans="1:6" ht="16" x14ac:dyDescent="0.2">
      <c r="A239" s="49"/>
      <c r="B239" s="68" t="s">
        <v>851</v>
      </c>
      <c r="C239" s="75" t="s">
        <v>14</v>
      </c>
      <c r="D239" s="22" t="s">
        <v>14</v>
      </c>
      <c r="E239" s="73" t="s">
        <v>14</v>
      </c>
      <c r="F239" s="59">
        <v>463</v>
      </c>
    </row>
    <row r="240" spans="1:6" ht="16" x14ac:dyDescent="0.2">
      <c r="A240" s="45" t="s">
        <v>693</v>
      </c>
      <c r="B240" s="50" t="s">
        <v>693</v>
      </c>
      <c r="C240" s="31" t="s">
        <v>942</v>
      </c>
      <c r="D240" s="31" t="s">
        <v>942</v>
      </c>
      <c r="E240" s="31" t="s">
        <v>83</v>
      </c>
      <c r="F240" s="28">
        <v>3497</v>
      </c>
    </row>
    <row r="241" spans="1:6" ht="16" x14ac:dyDescent="0.2">
      <c r="A241" s="44" t="s">
        <v>694</v>
      </c>
      <c r="B241" s="29" t="s">
        <v>331</v>
      </c>
      <c r="C241" s="29" t="s">
        <v>14</v>
      </c>
      <c r="D241" s="29" t="s">
        <v>14</v>
      </c>
      <c r="E241" s="29" t="s">
        <v>14</v>
      </c>
      <c r="F241" s="29">
        <v>38</v>
      </c>
    </row>
    <row r="242" spans="1:6" ht="16" x14ac:dyDescent="0.2">
      <c r="A242" s="49"/>
      <c r="B242" s="31" t="s">
        <v>852</v>
      </c>
      <c r="C242" s="31" t="s">
        <v>83</v>
      </c>
      <c r="D242" s="31" t="s">
        <v>83</v>
      </c>
      <c r="E242" s="31" t="s">
        <v>83</v>
      </c>
      <c r="F242" s="31">
        <v>439</v>
      </c>
    </row>
    <row r="243" spans="1:6" ht="16" x14ac:dyDescent="0.2">
      <c r="A243" s="44" t="s">
        <v>115</v>
      </c>
      <c r="B243" s="29" t="s">
        <v>333</v>
      </c>
      <c r="C243" s="29" t="s">
        <v>85</v>
      </c>
      <c r="D243" s="29" t="s">
        <v>85</v>
      </c>
      <c r="E243" s="46" t="s">
        <v>85</v>
      </c>
      <c r="F243" s="29">
        <v>71</v>
      </c>
    </row>
    <row r="244" spans="1:6" s="96" customFormat="1" ht="16" x14ac:dyDescent="0.2">
      <c r="B244" s="91" t="s">
        <v>853</v>
      </c>
      <c r="C244" s="91" t="s">
        <v>949</v>
      </c>
      <c r="D244" s="91" t="s">
        <v>85</v>
      </c>
      <c r="E244" s="91" t="s">
        <v>85</v>
      </c>
      <c r="F244" s="91">
        <v>88</v>
      </c>
    </row>
    <row r="245" spans="1:6" s="96" customFormat="1" ht="32" x14ac:dyDescent="0.2">
      <c r="B245" s="91" t="s">
        <v>854</v>
      </c>
      <c r="C245" s="91" t="s">
        <v>949</v>
      </c>
      <c r="D245" s="91" t="s">
        <v>85</v>
      </c>
      <c r="E245" s="91" t="s">
        <v>85</v>
      </c>
      <c r="F245" s="91">
        <v>2059</v>
      </c>
    </row>
    <row r="246" spans="1:6" s="96" customFormat="1" ht="16" x14ac:dyDescent="0.2">
      <c r="B246" s="91" t="s">
        <v>855</v>
      </c>
      <c r="C246" s="91" t="s">
        <v>949</v>
      </c>
      <c r="D246" s="91" t="s">
        <v>85</v>
      </c>
      <c r="E246" s="91" t="s">
        <v>85</v>
      </c>
      <c r="F246" s="91">
        <v>890</v>
      </c>
    </row>
    <row r="247" spans="1:6" s="96" customFormat="1" ht="16" x14ac:dyDescent="0.2">
      <c r="B247" s="91" t="s">
        <v>856</v>
      </c>
      <c r="C247" s="91" t="s">
        <v>949</v>
      </c>
      <c r="D247" s="91" t="s">
        <v>85</v>
      </c>
      <c r="E247" s="91" t="s">
        <v>85</v>
      </c>
      <c r="F247" s="91">
        <v>819</v>
      </c>
    </row>
    <row r="248" spans="1:6" s="96" customFormat="1" ht="16" x14ac:dyDescent="0.2">
      <c r="B248" s="91" t="s">
        <v>857</v>
      </c>
      <c r="C248" s="91" t="s">
        <v>949</v>
      </c>
      <c r="D248" s="91" t="s">
        <v>85</v>
      </c>
      <c r="E248" s="91" t="s">
        <v>85</v>
      </c>
      <c r="F248" s="91">
        <v>1077</v>
      </c>
    </row>
    <row r="249" spans="1:6" s="96" customFormat="1" ht="16" x14ac:dyDescent="0.2">
      <c r="B249" s="91" t="s">
        <v>858</v>
      </c>
      <c r="C249" s="91" t="s">
        <v>949</v>
      </c>
      <c r="D249" s="91" t="s">
        <v>85</v>
      </c>
      <c r="E249" s="91" t="s">
        <v>85</v>
      </c>
      <c r="F249" s="91">
        <v>152</v>
      </c>
    </row>
    <row r="250" spans="1:6" s="96" customFormat="1" ht="16" x14ac:dyDescent="0.2">
      <c r="B250" s="91" t="s">
        <v>859</v>
      </c>
      <c r="C250" s="91" t="s">
        <v>949</v>
      </c>
      <c r="D250" s="91" t="s">
        <v>85</v>
      </c>
      <c r="E250" s="91" t="s">
        <v>85</v>
      </c>
      <c r="F250" s="91">
        <v>161</v>
      </c>
    </row>
    <row r="251" spans="1:6" s="96" customFormat="1" ht="16" x14ac:dyDescent="0.2">
      <c r="B251" s="91" t="s">
        <v>860</v>
      </c>
      <c r="C251" s="91" t="s">
        <v>949</v>
      </c>
      <c r="D251" s="91" t="s">
        <v>85</v>
      </c>
      <c r="E251" s="91" t="s">
        <v>85</v>
      </c>
      <c r="F251" s="91">
        <v>32</v>
      </c>
    </row>
    <row r="252" spans="1:6" ht="16" x14ac:dyDescent="0.2">
      <c r="B252" s="29" t="s">
        <v>861</v>
      </c>
      <c r="C252" s="29" t="s">
        <v>85</v>
      </c>
      <c r="D252" s="29" t="s">
        <v>85</v>
      </c>
      <c r="E252" s="29" t="s">
        <v>85</v>
      </c>
      <c r="F252" s="29">
        <v>111</v>
      </c>
    </row>
    <row r="253" spans="1:6" ht="16" x14ac:dyDescent="0.2">
      <c r="B253" s="29" t="s">
        <v>862</v>
      </c>
      <c r="C253" s="29" t="s">
        <v>85</v>
      </c>
      <c r="D253" s="29" t="s">
        <v>85</v>
      </c>
      <c r="E253" s="29" t="s">
        <v>85</v>
      </c>
      <c r="F253" s="29">
        <v>275</v>
      </c>
    </row>
    <row r="254" spans="1:6" ht="16" x14ac:dyDescent="0.2">
      <c r="B254" s="29" t="s">
        <v>863</v>
      </c>
      <c r="C254" s="29" t="s">
        <v>85</v>
      </c>
      <c r="D254" s="29" t="s">
        <v>85</v>
      </c>
      <c r="E254" s="29" t="s">
        <v>85</v>
      </c>
      <c r="F254" s="29">
        <v>728</v>
      </c>
    </row>
    <row r="255" spans="1:6" ht="16" x14ac:dyDescent="0.2">
      <c r="B255" s="29" t="s">
        <v>864</v>
      </c>
      <c r="C255" s="29" t="s">
        <v>85</v>
      </c>
      <c r="D255" s="29" t="s">
        <v>85</v>
      </c>
      <c r="E255" s="29" t="s">
        <v>85</v>
      </c>
      <c r="F255" s="29">
        <v>290</v>
      </c>
    </row>
    <row r="256" spans="1:6" ht="16" x14ac:dyDescent="0.2">
      <c r="B256" s="29" t="s">
        <v>344</v>
      </c>
      <c r="C256" s="29" t="s">
        <v>85</v>
      </c>
      <c r="D256" s="29" t="s">
        <v>85</v>
      </c>
      <c r="E256" s="29" t="s">
        <v>85</v>
      </c>
      <c r="F256" s="29">
        <v>98</v>
      </c>
    </row>
    <row r="257" spans="2:6" ht="16" x14ac:dyDescent="0.2">
      <c r="B257" s="29" t="s">
        <v>345</v>
      </c>
      <c r="C257" s="29" t="s">
        <v>85</v>
      </c>
      <c r="D257" s="29" t="s">
        <v>85</v>
      </c>
      <c r="E257" s="29" t="s">
        <v>85</v>
      </c>
      <c r="F257" s="29">
        <v>453</v>
      </c>
    </row>
    <row r="258" spans="2:6" ht="16" x14ac:dyDescent="0.2">
      <c r="B258" s="29" t="s">
        <v>346</v>
      </c>
      <c r="C258" s="29" t="s">
        <v>85</v>
      </c>
      <c r="D258" s="29" t="s">
        <v>85</v>
      </c>
      <c r="E258" s="29" t="s">
        <v>85</v>
      </c>
      <c r="F258" s="29">
        <v>75</v>
      </c>
    </row>
    <row r="259" spans="2:6" ht="16" x14ac:dyDescent="0.2">
      <c r="B259" s="29" t="s">
        <v>865</v>
      </c>
      <c r="C259" s="29" t="s">
        <v>85</v>
      </c>
      <c r="D259" s="29" t="s">
        <v>85</v>
      </c>
      <c r="E259" s="29" t="s">
        <v>85</v>
      </c>
      <c r="F259" s="29">
        <v>1152</v>
      </c>
    </row>
    <row r="260" spans="2:6" ht="16" x14ac:dyDescent="0.2">
      <c r="B260" s="29" t="s">
        <v>866</v>
      </c>
      <c r="C260" s="29" t="s">
        <v>85</v>
      </c>
      <c r="D260" s="29" t="s">
        <v>85</v>
      </c>
      <c r="E260" s="29" t="s">
        <v>85</v>
      </c>
      <c r="F260" s="29">
        <v>535</v>
      </c>
    </row>
    <row r="261" spans="2:6" ht="16" x14ac:dyDescent="0.2">
      <c r="B261" s="29" t="s">
        <v>867</v>
      </c>
      <c r="C261" s="29" t="s">
        <v>85</v>
      </c>
      <c r="D261" s="29" t="s">
        <v>85</v>
      </c>
      <c r="E261" s="29" t="s">
        <v>85</v>
      </c>
      <c r="F261" s="29">
        <v>679</v>
      </c>
    </row>
    <row r="262" spans="2:6" ht="32" x14ac:dyDescent="0.2">
      <c r="B262" s="29" t="s">
        <v>868</v>
      </c>
      <c r="C262" s="29" t="s">
        <v>85</v>
      </c>
      <c r="D262" s="29" t="s">
        <v>85</v>
      </c>
      <c r="E262" s="29" t="s">
        <v>85</v>
      </c>
      <c r="F262" s="29">
        <v>288</v>
      </c>
    </row>
    <row r="263" spans="2:6" ht="16" x14ac:dyDescent="0.2">
      <c r="B263" s="29" t="s">
        <v>869</v>
      </c>
      <c r="C263" s="29" t="s">
        <v>85</v>
      </c>
      <c r="D263" s="29" t="s">
        <v>85</v>
      </c>
      <c r="E263" s="29" t="s">
        <v>85</v>
      </c>
      <c r="F263" s="29">
        <v>179</v>
      </c>
    </row>
    <row r="264" spans="2:6" ht="16" x14ac:dyDescent="0.2">
      <c r="B264" s="29" t="s">
        <v>870</v>
      </c>
      <c r="C264" s="29" t="s">
        <v>85</v>
      </c>
      <c r="D264" s="29" t="s">
        <v>85</v>
      </c>
      <c r="E264" s="29" t="s">
        <v>85</v>
      </c>
      <c r="F264" s="29">
        <v>8</v>
      </c>
    </row>
    <row r="265" spans="2:6" ht="16" x14ac:dyDescent="0.2">
      <c r="B265" s="29" t="s">
        <v>871</v>
      </c>
      <c r="C265" s="29" t="s">
        <v>85</v>
      </c>
      <c r="D265" s="29" t="s">
        <v>85</v>
      </c>
      <c r="E265" s="29" t="s">
        <v>85</v>
      </c>
      <c r="F265" s="29">
        <v>47</v>
      </c>
    </row>
    <row r="266" spans="2:6" ht="32" x14ac:dyDescent="0.2">
      <c r="B266" s="29" t="s">
        <v>872</v>
      </c>
      <c r="C266" s="29" t="s">
        <v>85</v>
      </c>
      <c r="D266" s="29" t="s">
        <v>85</v>
      </c>
      <c r="E266" s="29" t="s">
        <v>85</v>
      </c>
      <c r="F266" s="29">
        <v>31</v>
      </c>
    </row>
    <row r="267" spans="2:6" ht="16" x14ac:dyDescent="0.2">
      <c r="B267" s="29" t="s">
        <v>350</v>
      </c>
      <c r="C267" s="29" t="s">
        <v>85</v>
      </c>
      <c r="D267" s="29" t="s">
        <v>85</v>
      </c>
      <c r="E267" s="29" t="s">
        <v>85</v>
      </c>
      <c r="F267" s="29">
        <v>76</v>
      </c>
    </row>
    <row r="268" spans="2:6" ht="16" x14ac:dyDescent="0.2">
      <c r="B268" s="29" t="s">
        <v>873</v>
      </c>
      <c r="C268" s="29" t="s">
        <v>85</v>
      </c>
      <c r="D268" s="29" t="s">
        <v>85</v>
      </c>
      <c r="E268" s="29" t="s">
        <v>85</v>
      </c>
      <c r="F268" s="29">
        <v>222</v>
      </c>
    </row>
    <row r="269" spans="2:6" ht="16" x14ac:dyDescent="0.2">
      <c r="B269" s="29" t="s">
        <v>874</v>
      </c>
      <c r="C269" s="29" t="s">
        <v>85</v>
      </c>
      <c r="D269" s="29" t="s">
        <v>85</v>
      </c>
      <c r="E269" s="29" t="s">
        <v>85</v>
      </c>
      <c r="F269" s="29">
        <v>597</v>
      </c>
    </row>
    <row r="270" spans="2:6" ht="16" x14ac:dyDescent="0.2">
      <c r="B270" s="29" t="s">
        <v>358</v>
      </c>
      <c r="C270" s="29" t="s">
        <v>85</v>
      </c>
      <c r="D270" s="29" t="s">
        <v>85</v>
      </c>
      <c r="E270" s="29" t="s">
        <v>85</v>
      </c>
      <c r="F270" s="29">
        <v>439</v>
      </c>
    </row>
    <row r="271" spans="2:6" s="96" customFormat="1" ht="16" x14ac:dyDescent="0.2">
      <c r="B271" s="91" t="s">
        <v>875</v>
      </c>
      <c r="C271" s="91" t="s">
        <v>63</v>
      </c>
      <c r="D271" s="91" t="s">
        <v>63</v>
      </c>
      <c r="E271" s="91" t="s">
        <v>85</v>
      </c>
      <c r="F271" s="91">
        <v>1433</v>
      </c>
    </row>
    <row r="272" spans="2:6" s="96" customFormat="1" ht="16" x14ac:dyDescent="0.2">
      <c r="B272" s="91" t="s">
        <v>876</v>
      </c>
      <c r="C272" s="91" t="s">
        <v>63</v>
      </c>
      <c r="D272" s="91" t="s">
        <v>63</v>
      </c>
      <c r="E272" s="91" t="s">
        <v>85</v>
      </c>
      <c r="F272" s="91">
        <v>261</v>
      </c>
    </row>
    <row r="273" spans="1:6" s="96" customFormat="1" ht="16" x14ac:dyDescent="0.2">
      <c r="B273" s="91" t="s">
        <v>948</v>
      </c>
      <c r="C273" s="91" t="s">
        <v>63</v>
      </c>
      <c r="D273" s="91" t="s">
        <v>63</v>
      </c>
      <c r="E273" s="91" t="s">
        <v>85</v>
      </c>
      <c r="F273" s="91">
        <v>387</v>
      </c>
    </row>
    <row r="274" spans="1:6" s="96" customFormat="1" ht="16" x14ac:dyDescent="0.2">
      <c r="B274" s="91" t="s">
        <v>947</v>
      </c>
      <c r="C274" s="91" t="s">
        <v>63</v>
      </c>
      <c r="D274" s="91" t="s">
        <v>63</v>
      </c>
      <c r="E274" s="91" t="s">
        <v>85</v>
      </c>
      <c r="F274" s="91">
        <v>1320</v>
      </c>
    </row>
    <row r="275" spans="1:6" s="96" customFormat="1" ht="16" x14ac:dyDescent="0.2">
      <c r="B275" s="91" t="s">
        <v>362</v>
      </c>
      <c r="C275" s="91" t="s">
        <v>63</v>
      </c>
      <c r="D275" s="91" t="s">
        <v>63</v>
      </c>
      <c r="E275" s="91" t="s">
        <v>85</v>
      </c>
      <c r="F275" s="91">
        <v>306</v>
      </c>
    </row>
    <row r="276" spans="1:6" s="96" customFormat="1" ht="16" x14ac:dyDescent="0.2">
      <c r="B276" s="102" t="s">
        <v>877</v>
      </c>
      <c r="C276" s="102" t="s">
        <v>54</v>
      </c>
      <c r="D276" s="102" t="s">
        <v>54</v>
      </c>
      <c r="E276" s="91" t="s">
        <v>85</v>
      </c>
      <c r="F276" s="91">
        <v>761</v>
      </c>
    </row>
    <row r="277" spans="1:6" s="96" customFormat="1" ht="16" x14ac:dyDescent="0.2">
      <c r="B277" s="102" t="s">
        <v>879</v>
      </c>
      <c r="C277" s="102" t="s">
        <v>54</v>
      </c>
      <c r="D277" s="102" t="s">
        <v>54</v>
      </c>
      <c r="E277" s="91" t="s">
        <v>85</v>
      </c>
      <c r="F277" s="91">
        <v>272</v>
      </c>
    </row>
    <row r="278" spans="1:6" s="96" customFormat="1" ht="16" x14ac:dyDescent="0.2">
      <c r="B278" s="102" t="s">
        <v>364</v>
      </c>
      <c r="C278" s="102" t="s">
        <v>54</v>
      </c>
      <c r="D278" s="102" t="s">
        <v>54</v>
      </c>
      <c r="E278" s="91" t="s">
        <v>85</v>
      </c>
      <c r="F278" s="91">
        <v>333</v>
      </c>
    </row>
    <row r="279" spans="1:6" s="96" customFormat="1" ht="16" x14ac:dyDescent="0.2">
      <c r="B279" s="102" t="s">
        <v>880</v>
      </c>
      <c r="C279" s="102" t="s">
        <v>54</v>
      </c>
      <c r="D279" s="102" t="s">
        <v>54</v>
      </c>
      <c r="E279" s="91" t="s">
        <v>85</v>
      </c>
      <c r="F279" s="91">
        <v>0</v>
      </c>
    </row>
    <row r="280" spans="1:6" s="96" customFormat="1" ht="16" x14ac:dyDescent="0.2">
      <c r="B280" s="102" t="s">
        <v>881</v>
      </c>
      <c r="C280" s="102" t="s">
        <v>54</v>
      </c>
      <c r="D280" s="102" t="s">
        <v>54</v>
      </c>
      <c r="E280" s="91" t="s">
        <v>85</v>
      </c>
      <c r="F280" s="91">
        <v>41</v>
      </c>
    </row>
    <row r="281" spans="1:6" ht="32" x14ac:dyDescent="0.2">
      <c r="B281" s="29" t="s">
        <v>882</v>
      </c>
      <c r="C281" s="29" t="s">
        <v>85</v>
      </c>
      <c r="D281" s="29" t="s">
        <v>85</v>
      </c>
      <c r="E281" s="29" t="s">
        <v>85</v>
      </c>
      <c r="F281" s="29">
        <v>373</v>
      </c>
    </row>
    <row r="282" spans="1:6" ht="16" x14ac:dyDescent="0.2">
      <c r="A282" s="49"/>
      <c r="B282" s="31" t="s">
        <v>883</v>
      </c>
      <c r="C282" s="31" t="s">
        <v>85</v>
      </c>
      <c r="D282" s="31" t="s">
        <v>85</v>
      </c>
      <c r="E282" s="31" t="s">
        <v>85</v>
      </c>
      <c r="F282" s="31">
        <v>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H1"/>
  <sheetViews>
    <sheetView zoomScale="214" workbookViewId="0">
      <selection activeCell="A15" sqref="A15"/>
    </sheetView>
  </sheetViews>
  <sheetFormatPr baseColWidth="10" defaultRowHeight="15" x14ac:dyDescent="0.2"/>
  <cols>
    <col min="1" max="2" width="50.83203125" customWidth="1"/>
    <col min="3" max="5" width="25.83203125" customWidth="1"/>
    <col min="8" max="8" width="14.6640625" bestFit="1" customWidth="1"/>
  </cols>
  <sheetData>
    <row r="1" spans="1:8" ht="16" x14ac:dyDescent="0.2">
      <c r="A1" s="19" t="s">
        <v>59</v>
      </c>
      <c r="B1" s="19" t="s">
        <v>60</v>
      </c>
      <c r="C1" s="19"/>
      <c r="D1" s="19"/>
      <c r="E1" s="19"/>
      <c r="F1" s="19" t="s">
        <v>61</v>
      </c>
      <c r="H1" s="44" t="s">
        <v>1234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H283"/>
  <sheetViews>
    <sheetView zoomScaleNormal="100" workbookViewId="0">
      <pane ySplit="1" topLeftCell="A266" activePane="bottomLeft" state="frozen"/>
      <selection pane="bottomLeft" activeCell="C274" sqref="C274"/>
    </sheetView>
  </sheetViews>
  <sheetFormatPr baseColWidth="10" defaultRowHeight="15" x14ac:dyDescent="0.2"/>
  <cols>
    <col min="1" max="2" width="50.83203125" style="44" customWidth="1"/>
    <col min="3" max="5" width="25.83203125" style="44" customWidth="1"/>
    <col min="6" max="7" width="10.83203125" style="44"/>
    <col min="8" max="8" width="14.6640625" style="44" bestFit="1" customWidth="1"/>
    <col min="9" max="16384" width="10.83203125" style="44"/>
  </cols>
  <sheetData>
    <row r="1" spans="1:8" ht="16" x14ac:dyDescent="0.2">
      <c r="A1" s="28" t="s">
        <v>59</v>
      </c>
      <c r="B1" s="45" t="s">
        <v>60</v>
      </c>
      <c r="C1" s="51" t="s">
        <v>936</v>
      </c>
      <c r="D1" s="28" t="s">
        <v>90</v>
      </c>
      <c r="E1" s="50" t="s">
        <v>92</v>
      </c>
      <c r="F1" s="28" t="s">
        <v>61</v>
      </c>
      <c r="G1" s="44">
        <f>SUM(F2:F283)</f>
        <v>214369</v>
      </c>
      <c r="H1" s="44" t="s">
        <v>1234</v>
      </c>
    </row>
    <row r="2" spans="1:8" ht="16" x14ac:dyDescent="0.2">
      <c r="A2" s="29" t="s">
        <v>1043</v>
      </c>
      <c r="B2" s="46" t="s">
        <v>1044</v>
      </c>
      <c r="C2" s="29" t="s">
        <v>86</v>
      </c>
      <c r="D2" s="29" t="s">
        <v>86</v>
      </c>
      <c r="E2" s="29" t="s">
        <v>88</v>
      </c>
      <c r="F2" s="29">
        <v>0</v>
      </c>
    </row>
    <row r="3" spans="1:8" ht="16" x14ac:dyDescent="0.2">
      <c r="A3" s="29"/>
      <c r="B3" s="29" t="s">
        <v>1045</v>
      </c>
      <c r="C3" s="44" t="s">
        <v>86</v>
      </c>
      <c r="D3" s="29" t="s">
        <v>86</v>
      </c>
      <c r="E3" s="44" t="s">
        <v>88</v>
      </c>
      <c r="F3" s="29">
        <v>4</v>
      </c>
    </row>
    <row r="4" spans="1:8" ht="32" x14ac:dyDescent="0.2">
      <c r="A4" s="29"/>
      <c r="B4" s="29" t="s">
        <v>1046</v>
      </c>
      <c r="C4" s="44" t="s">
        <v>86</v>
      </c>
      <c r="D4" s="29" t="s">
        <v>86</v>
      </c>
      <c r="E4" s="44" t="s">
        <v>88</v>
      </c>
      <c r="F4" s="29">
        <v>8</v>
      </c>
    </row>
    <row r="5" spans="1:8" ht="16" x14ac:dyDescent="0.2">
      <c r="A5" s="29"/>
      <c r="B5" s="29" t="s">
        <v>1047</v>
      </c>
      <c r="C5" s="44" t="s">
        <v>86</v>
      </c>
      <c r="D5" s="29" t="s">
        <v>86</v>
      </c>
      <c r="E5" s="44" t="s">
        <v>88</v>
      </c>
      <c r="F5" s="29">
        <v>2</v>
      </c>
    </row>
    <row r="6" spans="1:8" ht="16" x14ac:dyDescent="0.2">
      <c r="A6" s="29"/>
      <c r="B6" s="29" t="s">
        <v>1048</v>
      </c>
      <c r="C6" s="44" t="s">
        <v>86</v>
      </c>
      <c r="D6" s="29" t="s">
        <v>86</v>
      </c>
      <c r="E6" s="44" t="s">
        <v>88</v>
      </c>
      <c r="F6" s="29">
        <v>23</v>
      </c>
    </row>
    <row r="7" spans="1:8" ht="16" x14ac:dyDescent="0.2">
      <c r="A7" s="29"/>
      <c r="B7" s="29" t="s">
        <v>1049</v>
      </c>
      <c r="C7" s="44" t="s">
        <v>86</v>
      </c>
      <c r="D7" s="29" t="s">
        <v>86</v>
      </c>
      <c r="E7" s="44" t="s">
        <v>88</v>
      </c>
      <c r="F7" s="29">
        <v>25</v>
      </c>
    </row>
    <row r="8" spans="1:8" s="96" customFormat="1" ht="16" x14ac:dyDescent="0.2">
      <c r="A8" s="91"/>
      <c r="B8" s="91" t="s">
        <v>213</v>
      </c>
      <c r="C8" s="91" t="s">
        <v>64</v>
      </c>
      <c r="D8" s="91" t="s">
        <v>64</v>
      </c>
      <c r="E8" s="91" t="s">
        <v>88</v>
      </c>
      <c r="F8" s="91">
        <v>163</v>
      </c>
    </row>
    <row r="9" spans="1:8" s="96" customFormat="1" ht="16" x14ac:dyDescent="0.2">
      <c r="A9" s="91"/>
      <c r="B9" s="91" t="s">
        <v>1050</v>
      </c>
      <c r="C9" s="91" t="s">
        <v>64</v>
      </c>
      <c r="D9" s="91" t="s">
        <v>64</v>
      </c>
      <c r="E9" s="91" t="s">
        <v>88</v>
      </c>
      <c r="F9" s="91">
        <v>48</v>
      </c>
    </row>
    <row r="10" spans="1:8" ht="17" x14ac:dyDescent="0.2">
      <c r="A10" s="29"/>
      <c r="B10" s="29" t="s">
        <v>702</v>
      </c>
      <c r="C10" s="77" t="s">
        <v>86</v>
      </c>
      <c r="D10" s="78" t="s">
        <v>86</v>
      </c>
      <c r="E10" s="78" t="s">
        <v>88</v>
      </c>
      <c r="F10" s="29">
        <v>0</v>
      </c>
    </row>
    <row r="11" spans="1:8" ht="17" x14ac:dyDescent="0.2">
      <c r="A11" s="29"/>
      <c r="B11" s="29" t="s">
        <v>703</v>
      </c>
      <c r="C11" s="77" t="s">
        <v>86</v>
      </c>
      <c r="D11" s="78" t="s">
        <v>86</v>
      </c>
      <c r="E11" s="78" t="s">
        <v>88</v>
      </c>
      <c r="F11" s="29">
        <v>0</v>
      </c>
    </row>
    <row r="12" spans="1:8" ht="17" x14ac:dyDescent="0.2">
      <c r="A12" s="29"/>
      <c r="B12" s="29" t="s">
        <v>128</v>
      </c>
      <c r="C12" s="77" t="s">
        <v>86</v>
      </c>
      <c r="D12" s="78" t="s">
        <v>86</v>
      </c>
      <c r="E12" s="78" t="s">
        <v>88</v>
      </c>
      <c r="F12" s="29">
        <v>1</v>
      </c>
    </row>
    <row r="13" spans="1:8" ht="17" x14ac:dyDescent="0.2">
      <c r="A13" s="29"/>
      <c r="B13" s="29" t="s">
        <v>1051</v>
      </c>
      <c r="C13" s="77" t="s">
        <v>86</v>
      </c>
      <c r="D13" s="78" t="s">
        <v>86</v>
      </c>
      <c r="E13" s="78" t="s">
        <v>88</v>
      </c>
      <c r="F13" s="29">
        <v>3</v>
      </c>
    </row>
    <row r="14" spans="1:8" ht="16" x14ac:dyDescent="0.2">
      <c r="A14" s="29"/>
      <c r="B14" s="29" t="s">
        <v>1052</v>
      </c>
      <c r="C14" s="44" t="s">
        <v>30</v>
      </c>
      <c r="D14" s="29" t="s">
        <v>86</v>
      </c>
      <c r="E14" s="44" t="s">
        <v>88</v>
      </c>
      <c r="F14" s="29">
        <v>45</v>
      </c>
    </row>
    <row r="15" spans="1:8" ht="17" x14ac:dyDescent="0.2">
      <c r="A15" s="29"/>
      <c r="B15" s="29" t="s">
        <v>133</v>
      </c>
      <c r="C15" s="77" t="s">
        <v>86</v>
      </c>
      <c r="D15" s="78" t="s">
        <v>86</v>
      </c>
      <c r="E15" s="78" t="s">
        <v>88</v>
      </c>
      <c r="F15" s="29">
        <v>2</v>
      </c>
    </row>
    <row r="16" spans="1:8" ht="16" x14ac:dyDescent="0.2">
      <c r="A16" s="29"/>
      <c r="B16" s="29" t="s">
        <v>705</v>
      </c>
      <c r="C16" s="44" t="s">
        <v>86</v>
      </c>
      <c r="D16" s="29" t="s">
        <v>86</v>
      </c>
      <c r="E16" s="44" t="s">
        <v>88</v>
      </c>
      <c r="F16" s="29">
        <v>644</v>
      </c>
    </row>
    <row r="17" spans="1:6" ht="16" x14ac:dyDescent="0.2">
      <c r="A17" s="29"/>
      <c r="B17" s="29" t="s">
        <v>1053</v>
      </c>
      <c r="C17" s="44" t="s">
        <v>86</v>
      </c>
      <c r="D17" s="29" t="s">
        <v>86</v>
      </c>
      <c r="E17" s="44" t="s">
        <v>88</v>
      </c>
      <c r="F17" s="29">
        <v>121</v>
      </c>
    </row>
    <row r="18" spans="1:6" ht="16" x14ac:dyDescent="0.2">
      <c r="A18" s="29"/>
      <c r="B18" s="29" t="s">
        <v>135</v>
      </c>
      <c r="C18" s="44" t="s">
        <v>86</v>
      </c>
      <c r="D18" s="29" t="s">
        <v>86</v>
      </c>
      <c r="E18" s="44" t="s">
        <v>88</v>
      </c>
      <c r="F18" s="29">
        <v>0</v>
      </c>
    </row>
    <row r="19" spans="1:6" ht="17" x14ac:dyDescent="0.2">
      <c r="A19" s="29"/>
      <c r="B19" s="29" t="s">
        <v>139</v>
      </c>
      <c r="C19" s="77" t="s">
        <v>86</v>
      </c>
      <c r="D19" s="78" t="s">
        <v>86</v>
      </c>
      <c r="E19" s="78" t="s">
        <v>88</v>
      </c>
      <c r="F19" s="29">
        <v>0</v>
      </c>
    </row>
    <row r="20" spans="1:6" ht="17" x14ac:dyDescent="0.2">
      <c r="A20" s="29"/>
      <c r="B20" s="29" t="s">
        <v>140</v>
      </c>
      <c r="C20" s="77" t="s">
        <v>86</v>
      </c>
      <c r="D20" s="78" t="s">
        <v>86</v>
      </c>
      <c r="E20" s="78" t="s">
        <v>88</v>
      </c>
      <c r="F20" s="29">
        <v>36</v>
      </c>
    </row>
    <row r="21" spans="1:6" ht="16" x14ac:dyDescent="0.2">
      <c r="A21" s="29"/>
      <c r="B21" s="29" t="s">
        <v>1054</v>
      </c>
      <c r="C21" s="44" t="s">
        <v>86</v>
      </c>
      <c r="D21" s="29" t="s">
        <v>86</v>
      </c>
      <c r="E21" s="44" t="s">
        <v>88</v>
      </c>
      <c r="F21" s="29">
        <v>8</v>
      </c>
    </row>
    <row r="22" spans="1:6" ht="16" x14ac:dyDescent="0.2">
      <c r="A22" s="29"/>
      <c r="B22" s="29" t="s">
        <v>1055</v>
      </c>
      <c r="C22" s="44" t="s">
        <v>86</v>
      </c>
      <c r="D22" s="29" t="s">
        <v>86</v>
      </c>
      <c r="E22" s="44" t="s">
        <v>88</v>
      </c>
      <c r="F22" s="29">
        <v>0</v>
      </c>
    </row>
    <row r="23" spans="1:6" ht="16" x14ac:dyDescent="0.2">
      <c r="A23" s="29"/>
      <c r="B23" s="29" t="s">
        <v>1056</v>
      </c>
      <c r="C23" s="44" t="s">
        <v>86</v>
      </c>
      <c r="D23" s="29" t="s">
        <v>86</v>
      </c>
      <c r="E23" s="44" t="s">
        <v>88</v>
      </c>
      <c r="F23" s="29">
        <v>266</v>
      </c>
    </row>
    <row r="24" spans="1:6" ht="16" x14ac:dyDescent="0.2">
      <c r="A24" s="29"/>
      <c r="B24" s="29" t="s">
        <v>710</v>
      </c>
      <c r="C24" s="44" t="s">
        <v>86</v>
      </c>
      <c r="D24" s="29" t="s">
        <v>86</v>
      </c>
      <c r="E24" s="44" t="s">
        <v>88</v>
      </c>
      <c r="F24" s="29">
        <v>5236</v>
      </c>
    </row>
    <row r="25" spans="1:6" ht="16" x14ac:dyDescent="0.2">
      <c r="A25" s="29"/>
      <c r="B25" s="29" t="s">
        <v>711</v>
      </c>
      <c r="C25" s="44" t="s">
        <v>86</v>
      </c>
      <c r="D25" s="29" t="s">
        <v>86</v>
      </c>
      <c r="E25" s="44" t="s">
        <v>88</v>
      </c>
      <c r="F25" s="29">
        <v>1</v>
      </c>
    </row>
    <row r="26" spans="1:6" ht="16" x14ac:dyDescent="0.2">
      <c r="A26" s="29"/>
      <c r="B26" s="29" t="s">
        <v>145</v>
      </c>
      <c r="C26" s="29" t="s">
        <v>86</v>
      </c>
      <c r="D26" s="29" t="s">
        <v>86</v>
      </c>
      <c r="E26" s="29" t="s">
        <v>88</v>
      </c>
      <c r="F26" s="29">
        <v>0</v>
      </c>
    </row>
    <row r="27" spans="1:6" ht="16" x14ac:dyDescent="0.2">
      <c r="A27" s="29"/>
      <c r="B27" s="29" t="s">
        <v>1057</v>
      </c>
      <c r="C27" s="44" t="s">
        <v>86</v>
      </c>
      <c r="D27" s="29" t="s">
        <v>86</v>
      </c>
      <c r="E27" s="44" t="s">
        <v>88</v>
      </c>
      <c r="F27" s="29">
        <v>2</v>
      </c>
    </row>
    <row r="28" spans="1:6" ht="16" x14ac:dyDescent="0.2">
      <c r="A28" s="29"/>
      <c r="B28" s="29" t="s">
        <v>1058</v>
      </c>
      <c r="C28" s="29" t="s">
        <v>497</v>
      </c>
      <c r="D28" s="29" t="s">
        <v>86</v>
      </c>
      <c r="E28" s="29" t="s">
        <v>88</v>
      </c>
      <c r="F28" s="29">
        <v>2</v>
      </c>
    </row>
    <row r="29" spans="1:6" ht="16" x14ac:dyDescent="0.2">
      <c r="A29" s="29"/>
      <c r="B29" s="29" t="s">
        <v>1059</v>
      </c>
      <c r="C29" s="29" t="s">
        <v>497</v>
      </c>
      <c r="D29" s="29" t="s">
        <v>86</v>
      </c>
      <c r="E29" s="29" t="s">
        <v>88</v>
      </c>
      <c r="F29" s="29">
        <v>6</v>
      </c>
    </row>
    <row r="30" spans="1:6" ht="16" x14ac:dyDescent="0.2">
      <c r="A30" s="29"/>
      <c r="B30" s="29" t="s">
        <v>716</v>
      </c>
      <c r="C30" s="29" t="s">
        <v>497</v>
      </c>
      <c r="D30" s="29" t="s">
        <v>86</v>
      </c>
      <c r="E30" s="29" t="s">
        <v>88</v>
      </c>
      <c r="F30" s="29">
        <v>1</v>
      </c>
    </row>
    <row r="31" spans="1:6" ht="16" x14ac:dyDescent="0.2">
      <c r="A31" s="29"/>
      <c r="B31" s="29" t="s">
        <v>717</v>
      </c>
      <c r="C31" s="44" t="s">
        <v>86</v>
      </c>
      <c r="D31" s="29" t="s">
        <v>86</v>
      </c>
      <c r="E31" s="44" t="s">
        <v>88</v>
      </c>
      <c r="F31" s="29">
        <v>1</v>
      </c>
    </row>
    <row r="32" spans="1:6" ht="16" x14ac:dyDescent="0.2">
      <c r="A32" s="29"/>
      <c r="B32" s="29" t="s">
        <v>1060</v>
      </c>
      <c r="C32" s="44" t="s">
        <v>86</v>
      </c>
      <c r="D32" s="29" t="s">
        <v>86</v>
      </c>
      <c r="E32" s="44" t="s">
        <v>88</v>
      </c>
      <c r="F32" s="29">
        <v>0</v>
      </c>
    </row>
    <row r="33" spans="1:6" ht="16" x14ac:dyDescent="0.2">
      <c r="A33" s="29"/>
      <c r="B33" s="29" t="s">
        <v>516</v>
      </c>
      <c r="C33" s="44" t="s">
        <v>86</v>
      </c>
      <c r="D33" s="29" t="s">
        <v>86</v>
      </c>
      <c r="E33" s="44" t="s">
        <v>88</v>
      </c>
      <c r="F33" s="29">
        <v>270</v>
      </c>
    </row>
    <row r="34" spans="1:6" ht="16" x14ac:dyDescent="0.2">
      <c r="A34" s="29"/>
      <c r="B34" s="29" t="s">
        <v>1061</v>
      </c>
      <c r="C34" s="44" t="s">
        <v>86</v>
      </c>
      <c r="D34" s="29" t="s">
        <v>86</v>
      </c>
      <c r="E34" s="44" t="s">
        <v>88</v>
      </c>
      <c r="F34" s="29">
        <v>10</v>
      </c>
    </row>
    <row r="35" spans="1:6" s="96" customFormat="1" ht="16" x14ac:dyDescent="0.2">
      <c r="A35" s="91"/>
      <c r="B35" s="91" t="s">
        <v>1062</v>
      </c>
      <c r="C35" s="96" t="s">
        <v>64</v>
      </c>
      <c r="D35" s="91" t="s">
        <v>64</v>
      </c>
      <c r="E35" s="96" t="s">
        <v>88</v>
      </c>
      <c r="F35" s="91">
        <v>15</v>
      </c>
    </row>
    <row r="36" spans="1:6" ht="16" x14ac:dyDescent="0.2">
      <c r="A36" s="29"/>
      <c r="B36" s="29" t="s">
        <v>136</v>
      </c>
      <c r="C36" s="44" t="s">
        <v>86</v>
      </c>
      <c r="D36" s="29" t="s">
        <v>86</v>
      </c>
      <c r="E36" s="44" t="s">
        <v>88</v>
      </c>
      <c r="F36" s="29">
        <v>20</v>
      </c>
    </row>
    <row r="37" spans="1:6" ht="32" x14ac:dyDescent="0.2">
      <c r="A37" s="31"/>
      <c r="B37" s="31" t="s">
        <v>1063</v>
      </c>
      <c r="C37" s="49" t="s">
        <v>86</v>
      </c>
      <c r="D37" s="31" t="s">
        <v>86</v>
      </c>
      <c r="E37" s="49" t="s">
        <v>88</v>
      </c>
      <c r="F37" s="31">
        <v>127</v>
      </c>
    </row>
    <row r="38" spans="1:6" ht="16" x14ac:dyDescent="0.2">
      <c r="A38" s="29" t="s">
        <v>100</v>
      </c>
      <c r="B38" s="29" t="s">
        <v>723</v>
      </c>
      <c r="C38" s="71" t="s">
        <v>937</v>
      </c>
      <c r="D38" s="21" t="s">
        <v>937</v>
      </c>
      <c r="E38" s="72" t="s">
        <v>24</v>
      </c>
      <c r="F38" s="29">
        <v>9</v>
      </c>
    </row>
    <row r="39" spans="1:6" ht="16" x14ac:dyDescent="0.2">
      <c r="A39" s="29"/>
      <c r="B39" s="29" t="s">
        <v>724</v>
      </c>
      <c r="C39" s="36" t="s">
        <v>937</v>
      </c>
      <c r="D39" s="20" t="s">
        <v>937</v>
      </c>
      <c r="E39" s="71" t="s">
        <v>24</v>
      </c>
      <c r="F39" s="55">
        <v>230</v>
      </c>
    </row>
    <row r="40" spans="1:6" ht="16" x14ac:dyDescent="0.2">
      <c r="A40" s="29"/>
      <c r="B40" s="29" t="s">
        <v>726</v>
      </c>
      <c r="C40" s="71" t="s">
        <v>937</v>
      </c>
      <c r="D40" s="20" t="s">
        <v>937</v>
      </c>
      <c r="E40" s="71" t="s">
        <v>24</v>
      </c>
      <c r="F40" s="29">
        <v>399</v>
      </c>
    </row>
    <row r="41" spans="1:6" ht="32" x14ac:dyDescent="0.2">
      <c r="A41" s="29"/>
      <c r="B41" s="29" t="s">
        <v>1064</v>
      </c>
      <c r="C41" s="71" t="s">
        <v>937</v>
      </c>
      <c r="D41" s="71" t="s">
        <v>937</v>
      </c>
      <c r="E41" s="71" t="s">
        <v>24</v>
      </c>
      <c r="F41" s="29">
        <v>250</v>
      </c>
    </row>
    <row r="42" spans="1:6" ht="16" x14ac:dyDescent="0.2">
      <c r="A42" s="29"/>
      <c r="B42" s="29" t="s">
        <v>727</v>
      </c>
      <c r="C42" s="44" t="s">
        <v>937</v>
      </c>
      <c r="D42" s="29" t="s">
        <v>937</v>
      </c>
      <c r="E42" s="44" t="s">
        <v>24</v>
      </c>
      <c r="F42" s="29">
        <v>894</v>
      </c>
    </row>
    <row r="43" spans="1:6" s="96" customFormat="1" ht="16" x14ac:dyDescent="0.2">
      <c r="A43" s="91"/>
      <c r="B43" s="91" t="s">
        <v>728</v>
      </c>
      <c r="C43" s="96" t="s">
        <v>1228</v>
      </c>
      <c r="D43" s="91" t="s">
        <v>937</v>
      </c>
      <c r="E43" s="96" t="s">
        <v>24</v>
      </c>
      <c r="F43" s="91">
        <v>1593</v>
      </c>
    </row>
    <row r="44" spans="1:6" ht="16" x14ac:dyDescent="0.2">
      <c r="A44" s="29"/>
      <c r="B44" s="29" t="s">
        <v>729</v>
      </c>
      <c r="C44" s="62" t="s">
        <v>1229</v>
      </c>
      <c r="D44" s="29" t="s">
        <v>937</v>
      </c>
      <c r="E44" s="44" t="s">
        <v>24</v>
      </c>
      <c r="F44" s="29">
        <v>122</v>
      </c>
    </row>
    <row r="45" spans="1:6" ht="32" x14ac:dyDescent="0.2">
      <c r="A45" s="29"/>
      <c r="B45" s="29" t="s">
        <v>1065</v>
      </c>
      <c r="C45" s="44" t="s">
        <v>1229</v>
      </c>
      <c r="D45" s="29" t="s">
        <v>937</v>
      </c>
      <c r="E45" s="44" t="s">
        <v>24</v>
      </c>
      <c r="F45" s="29">
        <v>46</v>
      </c>
    </row>
    <row r="46" spans="1:6" ht="16" x14ac:dyDescent="0.2">
      <c r="A46" s="29"/>
      <c r="B46" s="29" t="s">
        <v>732</v>
      </c>
      <c r="C46" s="44" t="s">
        <v>1229</v>
      </c>
      <c r="D46" s="29" t="s">
        <v>937</v>
      </c>
      <c r="E46" s="44" t="s">
        <v>24</v>
      </c>
      <c r="F46" s="29">
        <v>85</v>
      </c>
    </row>
    <row r="47" spans="1:6" ht="16" x14ac:dyDescent="0.2">
      <c r="A47" s="29"/>
      <c r="B47" s="29" t="s">
        <v>733</v>
      </c>
      <c r="C47" s="44" t="s">
        <v>1229</v>
      </c>
      <c r="D47" s="29" t="s">
        <v>937</v>
      </c>
      <c r="E47" s="44" t="s">
        <v>24</v>
      </c>
      <c r="F47" s="29">
        <v>241</v>
      </c>
    </row>
    <row r="48" spans="1:6" ht="16" x14ac:dyDescent="0.2">
      <c r="A48" s="29"/>
      <c r="B48" s="29" t="s">
        <v>730</v>
      </c>
      <c r="C48" s="44" t="s">
        <v>1229</v>
      </c>
      <c r="D48" s="29" t="s">
        <v>937</v>
      </c>
      <c r="E48" s="44" t="s">
        <v>24</v>
      </c>
      <c r="F48" s="29">
        <v>454</v>
      </c>
    </row>
    <row r="49" spans="1:6" ht="16" x14ac:dyDescent="0.2">
      <c r="A49" s="29"/>
      <c r="B49" s="29" t="s">
        <v>1066</v>
      </c>
      <c r="C49" s="44" t="s">
        <v>1229</v>
      </c>
      <c r="D49" s="29" t="s">
        <v>937</v>
      </c>
      <c r="E49" s="44" t="s">
        <v>24</v>
      </c>
      <c r="F49" s="29">
        <v>3475</v>
      </c>
    </row>
    <row r="50" spans="1:6" ht="32" x14ac:dyDescent="0.2">
      <c r="A50" s="29"/>
      <c r="B50" s="29" t="s">
        <v>1067</v>
      </c>
      <c r="C50" s="62" t="s">
        <v>1229</v>
      </c>
      <c r="D50" s="29" t="s">
        <v>937</v>
      </c>
      <c r="E50" s="44" t="s">
        <v>24</v>
      </c>
      <c r="F50" s="29">
        <v>844</v>
      </c>
    </row>
    <row r="51" spans="1:6" s="96" customFormat="1" ht="16" x14ac:dyDescent="0.2">
      <c r="A51" s="91"/>
      <c r="B51" s="91" t="s">
        <v>1068</v>
      </c>
      <c r="C51" s="96" t="s">
        <v>1228</v>
      </c>
      <c r="D51" s="91" t="s">
        <v>937</v>
      </c>
      <c r="E51" s="96" t="s">
        <v>24</v>
      </c>
      <c r="F51" s="91">
        <v>546</v>
      </c>
    </row>
    <row r="52" spans="1:6" s="96" customFormat="1" ht="16" x14ac:dyDescent="0.2">
      <c r="A52" s="91"/>
      <c r="B52" s="91" t="s">
        <v>1069</v>
      </c>
      <c r="C52" s="96" t="s">
        <v>1228</v>
      </c>
      <c r="D52" s="91" t="s">
        <v>937</v>
      </c>
      <c r="E52" s="96" t="s">
        <v>24</v>
      </c>
      <c r="F52" s="91">
        <v>168</v>
      </c>
    </row>
    <row r="53" spans="1:6" s="96" customFormat="1" ht="32" x14ac:dyDescent="0.2">
      <c r="A53" s="91"/>
      <c r="B53" s="91" t="s">
        <v>1070</v>
      </c>
      <c r="C53" s="96" t="s">
        <v>1228</v>
      </c>
      <c r="D53" s="91" t="s">
        <v>937</v>
      </c>
      <c r="E53" s="96" t="s">
        <v>24</v>
      </c>
      <c r="F53" s="91">
        <v>274</v>
      </c>
    </row>
    <row r="54" spans="1:6" ht="16" x14ac:dyDescent="0.2">
      <c r="A54" s="29"/>
      <c r="B54" s="29" t="s">
        <v>1071</v>
      </c>
      <c r="C54" s="44" t="s">
        <v>937</v>
      </c>
      <c r="D54" s="29" t="s">
        <v>937</v>
      </c>
      <c r="E54" s="44" t="s">
        <v>24</v>
      </c>
      <c r="F54" s="29">
        <v>351</v>
      </c>
    </row>
    <row r="55" spans="1:6" ht="16" x14ac:dyDescent="0.2">
      <c r="A55" s="29"/>
      <c r="B55" s="29" t="s">
        <v>739</v>
      </c>
      <c r="C55" s="44" t="s">
        <v>1225</v>
      </c>
      <c r="D55" s="29" t="s">
        <v>937</v>
      </c>
      <c r="E55" s="44" t="s">
        <v>24</v>
      </c>
      <c r="F55" s="29">
        <v>2537</v>
      </c>
    </row>
    <row r="56" spans="1:6" ht="48" x14ac:dyDescent="0.2">
      <c r="A56" s="29"/>
      <c r="B56" s="29" t="s">
        <v>1072</v>
      </c>
      <c r="C56" s="44" t="s">
        <v>83</v>
      </c>
      <c r="D56" s="29" t="s">
        <v>937</v>
      </c>
      <c r="E56" s="44" t="s">
        <v>24</v>
      </c>
      <c r="F56" s="29">
        <v>141</v>
      </c>
    </row>
    <row r="57" spans="1:6" ht="16" x14ac:dyDescent="0.2">
      <c r="A57" s="29"/>
      <c r="B57" s="29" t="s">
        <v>741</v>
      </c>
      <c r="C57" s="44" t="s">
        <v>937</v>
      </c>
      <c r="D57" s="29" t="s">
        <v>937</v>
      </c>
      <c r="E57" s="44" t="s">
        <v>24</v>
      </c>
      <c r="F57" s="29">
        <v>315</v>
      </c>
    </row>
    <row r="58" spans="1:6" s="96" customFormat="1" ht="16" x14ac:dyDescent="0.2">
      <c r="A58" s="91"/>
      <c r="B58" s="91" t="s">
        <v>742</v>
      </c>
      <c r="C58" s="96" t="s">
        <v>1034</v>
      </c>
      <c r="D58" s="91" t="s">
        <v>937</v>
      </c>
      <c r="E58" s="96" t="s">
        <v>24</v>
      </c>
      <c r="F58" s="91">
        <v>13306</v>
      </c>
    </row>
    <row r="59" spans="1:6" ht="32" x14ac:dyDescent="0.2">
      <c r="A59" s="29"/>
      <c r="B59" s="29" t="s">
        <v>1073</v>
      </c>
      <c r="C59" s="44" t="s">
        <v>937</v>
      </c>
      <c r="D59" s="29" t="s">
        <v>937</v>
      </c>
      <c r="E59" s="44" t="s">
        <v>24</v>
      </c>
      <c r="F59" s="29">
        <v>137</v>
      </c>
    </row>
    <row r="60" spans="1:6" ht="16" x14ac:dyDescent="0.2">
      <c r="A60" s="29"/>
      <c r="B60" s="29" t="s">
        <v>1074</v>
      </c>
      <c r="C60" s="79" t="s">
        <v>937</v>
      </c>
      <c r="D60" s="29" t="s">
        <v>937</v>
      </c>
      <c r="E60" s="44" t="s">
        <v>24</v>
      </c>
      <c r="F60" s="29">
        <v>95</v>
      </c>
    </row>
    <row r="61" spans="1:6" ht="16" x14ac:dyDescent="0.2">
      <c r="A61" s="29"/>
      <c r="B61" s="29" t="s">
        <v>745</v>
      </c>
      <c r="C61" s="79" t="s">
        <v>937</v>
      </c>
      <c r="D61" s="29" t="s">
        <v>937</v>
      </c>
      <c r="E61" s="44" t="s">
        <v>24</v>
      </c>
      <c r="F61" s="29">
        <v>342</v>
      </c>
    </row>
    <row r="62" spans="1:6" ht="16" x14ac:dyDescent="0.2">
      <c r="A62" s="29"/>
      <c r="B62" s="29" t="s">
        <v>1075</v>
      </c>
      <c r="C62" s="79" t="s">
        <v>937</v>
      </c>
      <c r="D62" s="29" t="s">
        <v>937</v>
      </c>
      <c r="E62" s="44" t="s">
        <v>24</v>
      </c>
      <c r="F62" s="29">
        <v>784</v>
      </c>
    </row>
    <row r="63" spans="1:6" ht="16" x14ac:dyDescent="0.2">
      <c r="A63" s="29"/>
      <c r="B63" s="29" t="s">
        <v>1076</v>
      </c>
      <c r="C63" s="79" t="s">
        <v>937</v>
      </c>
      <c r="D63" s="29" t="s">
        <v>937</v>
      </c>
      <c r="E63" s="44" t="s">
        <v>24</v>
      </c>
      <c r="F63" s="29">
        <v>188</v>
      </c>
    </row>
    <row r="64" spans="1:6" s="96" customFormat="1" ht="16" x14ac:dyDescent="0.2">
      <c r="A64" s="91"/>
      <c r="B64" s="91" t="s">
        <v>1077</v>
      </c>
      <c r="C64" s="96" t="s">
        <v>939</v>
      </c>
      <c r="D64" s="91" t="s">
        <v>937</v>
      </c>
      <c r="E64" s="96" t="s">
        <v>24</v>
      </c>
      <c r="F64" s="91">
        <v>4300</v>
      </c>
    </row>
    <row r="65" spans="1:6" s="96" customFormat="1" ht="16" x14ac:dyDescent="0.2">
      <c r="A65" s="91"/>
      <c r="B65" s="91" t="s">
        <v>1078</v>
      </c>
      <c r="C65" s="96" t="s">
        <v>939</v>
      </c>
      <c r="D65" s="91" t="s">
        <v>937</v>
      </c>
      <c r="E65" s="96" t="s">
        <v>24</v>
      </c>
      <c r="F65" s="91">
        <v>18</v>
      </c>
    </row>
    <row r="66" spans="1:6" s="96" customFormat="1" ht="16" x14ac:dyDescent="0.2">
      <c r="A66" s="91"/>
      <c r="B66" s="91" t="s">
        <v>748</v>
      </c>
      <c r="C66" s="106" t="s">
        <v>937</v>
      </c>
      <c r="D66" s="91" t="s">
        <v>937</v>
      </c>
      <c r="E66" s="96" t="s">
        <v>24</v>
      </c>
      <c r="F66" s="91">
        <v>468</v>
      </c>
    </row>
    <row r="67" spans="1:6" s="96" customFormat="1" ht="16" x14ac:dyDescent="0.2">
      <c r="A67" s="91"/>
      <c r="B67" s="91" t="s">
        <v>749</v>
      </c>
      <c r="C67" s="106" t="s">
        <v>937</v>
      </c>
      <c r="D67" s="91" t="s">
        <v>937</v>
      </c>
      <c r="E67" s="96" t="s">
        <v>24</v>
      </c>
      <c r="F67" s="91">
        <v>571</v>
      </c>
    </row>
    <row r="68" spans="1:6" s="96" customFormat="1" ht="16" x14ac:dyDescent="0.2">
      <c r="A68" s="91"/>
      <c r="B68" s="91" t="s">
        <v>1079</v>
      </c>
      <c r="C68" s="106" t="s">
        <v>937</v>
      </c>
      <c r="D68" s="91" t="s">
        <v>937</v>
      </c>
      <c r="E68" s="96" t="s">
        <v>24</v>
      </c>
      <c r="F68" s="91">
        <v>1338</v>
      </c>
    </row>
    <row r="69" spans="1:6" s="96" customFormat="1" ht="32" x14ac:dyDescent="0.2">
      <c r="A69" s="91"/>
      <c r="B69" s="91" t="s">
        <v>751</v>
      </c>
      <c r="C69" s="106" t="s">
        <v>937</v>
      </c>
      <c r="D69" s="91" t="s">
        <v>937</v>
      </c>
      <c r="E69" s="96" t="s">
        <v>24</v>
      </c>
      <c r="F69" s="91">
        <v>88</v>
      </c>
    </row>
    <row r="70" spans="1:6" s="96" customFormat="1" ht="16" x14ac:dyDescent="0.2">
      <c r="A70" s="91"/>
      <c r="B70" s="91" t="s">
        <v>752</v>
      </c>
      <c r="C70" s="99" t="s">
        <v>1035</v>
      </c>
      <c r="D70" s="91" t="s">
        <v>937</v>
      </c>
      <c r="E70" s="96" t="s">
        <v>24</v>
      </c>
      <c r="F70" s="91">
        <v>3002</v>
      </c>
    </row>
    <row r="71" spans="1:6" ht="16" x14ac:dyDescent="0.2">
      <c r="A71" s="29"/>
      <c r="B71" s="29" t="s">
        <v>1080</v>
      </c>
      <c r="C71" s="79" t="s">
        <v>937</v>
      </c>
      <c r="D71" s="29" t="s">
        <v>937</v>
      </c>
      <c r="E71" s="44" t="s">
        <v>24</v>
      </c>
      <c r="F71" s="29">
        <v>53</v>
      </c>
    </row>
    <row r="72" spans="1:6" ht="16" x14ac:dyDescent="0.2">
      <c r="A72" s="29"/>
      <c r="B72" s="29" t="s">
        <v>1081</v>
      </c>
      <c r="C72" s="79" t="s">
        <v>937</v>
      </c>
      <c r="D72" s="29" t="s">
        <v>937</v>
      </c>
      <c r="E72" s="44" t="s">
        <v>24</v>
      </c>
      <c r="F72" s="29">
        <v>11</v>
      </c>
    </row>
    <row r="73" spans="1:6" ht="16" x14ac:dyDescent="0.2">
      <c r="A73" s="29"/>
      <c r="B73" s="29" t="s">
        <v>754</v>
      </c>
      <c r="C73" s="79" t="s">
        <v>937</v>
      </c>
      <c r="D73" s="29" t="s">
        <v>937</v>
      </c>
      <c r="E73" s="44" t="s">
        <v>24</v>
      </c>
      <c r="F73" s="29">
        <v>960</v>
      </c>
    </row>
    <row r="74" spans="1:6" ht="32" x14ac:dyDescent="0.2">
      <c r="A74" s="29"/>
      <c r="B74" s="29" t="s">
        <v>1082</v>
      </c>
      <c r="C74" s="79" t="s">
        <v>937</v>
      </c>
      <c r="D74" s="29" t="s">
        <v>937</v>
      </c>
      <c r="E74" s="44" t="s">
        <v>24</v>
      </c>
      <c r="F74" s="29">
        <v>950</v>
      </c>
    </row>
    <row r="75" spans="1:6" ht="16" x14ac:dyDescent="0.2">
      <c r="A75" s="29"/>
      <c r="B75" s="29" t="s">
        <v>756</v>
      </c>
      <c r="C75" s="79" t="s">
        <v>937</v>
      </c>
      <c r="D75" s="29" t="s">
        <v>937</v>
      </c>
      <c r="E75" s="44" t="s">
        <v>24</v>
      </c>
      <c r="F75" s="29">
        <v>22</v>
      </c>
    </row>
    <row r="76" spans="1:6" ht="16" x14ac:dyDescent="0.2">
      <c r="A76" s="29"/>
      <c r="B76" s="29" t="s">
        <v>1083</v>
      </c>
      <c r="C76" s="44" t="s">
        <v>938</v>
      </c>
      <c r="D76" s="29" t="s">
        <v>937</v>
      </c>
      <c r="E76" s="44" t="s">
        <v>24</v>
      </c>
      <c r="F76" s="29">
        <v>1163</v>
      </c>
    </row>
    <row r="77" spans="1:6" ht="32" x14ac:dyDescent="0.2">
      <c r="A77" s="29"/>
      <c r="B77" s="29" t="s">
        <v>1084</v>
      </c>
      <c r="C77" s="79" t="s">
        <v>937</v>
      </c>
      <c r="D77" s="29" t="s">
        <v>937</v>
      </c>
      <c r="E77" s="44" t="s">
        <v>24</v>
      </c>
      <c r="F77" s="29">
        <v>31</v>
      </c>
    </row>
    <row r="78" spans="1:6" ht="32" x14ac:dyDescent="0.2">
      <c r="A78" s="29"/>
      <c r="B78" s="29" t="s">
        <v>1085</v>
      </c>
      <c r="C78" s="79" t="s">
        <v>937</v>
      </c>
      <c r="D78" s="29" t="s">
        <v>937</v>
      </c>
      <c r="E78" s="44" t="s">
        <v>24</v>
      </c>
      <c r="F78" s="29">
        <v>171</v>
      </c>
    </row>
    <row r="79" spans="1:6" ht="16" x14ac:dyDescent="0.2">
      <c r="A79" s="29"/>
      <c r="B79" s="29" t="s">
        <v>1086</v>
      </c>
      <c r="C79" s="44" t="s">
        <v>937</v>
      </c>
      <c r="D79" s="29" t="s">
        <v>937</v>
      </c>
      <c r="E79" s="44" t="s">
        <v>24</v>
      </c>
      <c r="F79" s="29">
        <v>3181</v>
      </c>
    </row>
    <row r="80" spans="1:6" ht="16" x14ac:dyDescent="0.2">
      <c r="A80" s="29"/>
      <c r="B80" s="29" t="s">
        <v>261</v>
      </c>
      <c r="C80" s="79" t="s">
        <v>937</v>
      </c>
      <c r="D80" s="29" t="s">
        <v>937</v>
      </c>
      <c r="E80" s="44" t="s">
        <v>24</v>
      </c>
      <c r="F80" s="29">
        <v>211</v>
      </c>
    </row>
    <row r="81" spans="1:6" ht="16" x14ac:dyDescent="0.2">
      <c r="A81" s="29"/>
      <c r="B81" s="29" t="s">
        <v>262</v>
      </c>
      <c r="C81" s="44" t="s">
        <v>937</v>
      </c>
      <c r="D81" s="29" t="s">
        <v>937</v>
      </c>
      <c r="E81" s="44" t="s">
        <v>24</v>
      </c>
      <c r="F81" s="29">
        <v>172</v>
      </c>
    </row>
    <row r="82" spans="1:6" ht="16" x14ac:dyDescent="0.2">
      <c r="A82" s="29"/>
      <c r="B82" s="29" t="s">
        <v>1224</v>
      </c>
      <c r="C82" s="44" t="s">
        <v>937</v>
      </c>
      <c r="D82" s="29" t="s">
        <v>937</v>
      </c>
      <c r="E82" s="44" t="s">
        <v>24</v>
      </c>
      <c r="F82" s="29">
        <v>1594</v>
      </c>
    </row>
    <row r="83" spans="1:6" ht="16" x14ac:dyDescent="0.2">
      <c r="A83" s="29"/>
      <c r="B83" s="29" t="s">
        <v>1087</v>
      </c>
      <c r="C83" s="44" t="s">
        <v>937</v>
      </c>
      <c r="D83" s="29" t="s">
        <v>937</v>
      </c>
      <c r="E83" s="44" t="s">
        <v>24</v>
      </c>
      <c r="F83" s="29">
        <v>866</v>
      </c>
    </row>
    <row r="84" spans="1:6" ht="16" x14ac:dyDescent="0.2">
      <c r="A84" s="29"/>
      <c r="B84" s="29" t="s">
        <v>1088</v>
      </c>
      <c r="C84" s="29" t="s">
        <v>538</v>
      </c>
      <c r="D84" s="29" t="s">
        <v>937</v>
      </c>
      <c r="E84" s="29" t="s">
        <v>24</v>
      </c>
      <c r="F84" s="29">
        <v>602</v>
      </c>
    </row>
    <row r="85" spans="1:6" ht="16" x14ac:dyDescent="0.2">
      <c r="A85" s="29"/>
      <c r="B85" s="29" t="s">
        <v>761</v>
      </c>
      <c r="C85" s="29" t="s">
        <v>538</v>
      </c>
      <c r="D85" s="29" t="s">
        <v>937</v>
      </c>
      <c r="E85" s="29" t="s">
        <v>24</v>
      </c>
      <c r="F85" s="29">
        <v>824</v>
      </c>
    </row>
    <row r="86" spans="1:6" ht="16" x14ac:dyDescent="0.2">
      <c r="A86" s="29"/>
      <c r="B86" s="29" t="s">
        <v>762</v>
      </c>
      <c r="C86" s="29" t="s">
        <v>538</v>
      </c>
      <c r="D86" s="29" t="s">
        <v>937</v>
      </c>
      <c r="E86" s="29" t="s">
        <v>24</v>
      </c>
      <c r="F86" s="29">
        <v>27</v>
      </c>
    </row>
    <row r="87" spans="1:6" ht="16" x14ac:dyDescent="0.2">
      <c r="A87" s="29"/>
      <c r="B87" s="29" t="s">
        <v>763</v>
      </c>
      <c r="C87" s="44" t="s">
        <v>538</v>
      </c>
      <c r="D87" s="29" t="s">
        <v>937</v>
      </c>
      <c r="E87" s="44" t="s">
        <v>24</v>
      </c>
      <c r="F87" s="29">
        <v>537</v>
      </c>
    </row>
    <row r="88" spans="1:6" ht="16" x14ac:dyDescent="0.2">
      <c r="A88" s="29"/>
      <c r="B88" s="29" t="s">
        <v>264</v>
      </c>
      <c r="C88" s="44" t="s">
        <v>946</v>
      </c>
      <c r="D88" s="29" t="s">
        <v>937</v>
      </c>
      <c r="E88" s="44" t="s">
        <v>24</v>
      </c>
      <c r="F88" s="29">
        <v>8</v>
      </c>
    </row>
    <row r="89" spans="1:6" ht="32" x14ac:dyDescent="0.2">
      <c r="A89" s="29"/>
      <c r="B89" s="29" t="s">
        <v>767</v>
      </c>
      <c r="C89" s="44" t="s">
        <v>946</v>
      </c>
      <c r="D89" s="29" t="s">
        <v>937</v>
      </c>
      <c r="E89" s="44" t="s">
        <v>24</v>
      </c>
      <c r="F89" s="29">
        <v>96</v>
      </c>
    </row>
    <row r="90" spans="1:6" ht="16" x14ac:dyDescent="0.2">
      <c r="A90" s="29"/>
      <c r="B90" s="29" t="s">
        <v>1089</v>
      </c>
      <c r="C90" s="44" t="s">
        <v>946</v>
      </c>
      <c r="D90" s="29" t="s">
        <v>937</v>
      </c>
      <c r="E90" s="44" t="s">
        <v>24</v>
      </c>
      <c r="F90" s="29">
        <v>74</v>
      </c>
    </row>
    <row r="91" spans="1:6" ht="16" x14ac:dyDescent="0.2">
      <c r="A91" s="29"/>
      <c r="B91" s="29" t="s">
        <v>1090</v>
      </c>
      <c r="C91" s="44" t="s">
        <v>937</v>
      </c>
      <c r="D91" s="29" t="s">
        <v>937</v>
      </c>
      <c r="E91" s="44" t="s">
        <v>24</v>
      </c>
      <c r="F91" s="29">
        <v>1</v>
      </c>
    </row>
    <row r="92" spans="1:6" ht="16" x14ac:dyDescent="0.2">
      <c r="A92" s="29"/>
      <c r="B92" s="29" t="s">
        <v>1091</v>
      </c>
      <c r="C92" s="44" t="s">
        <v>937</v>
      </c>
      <c r="D92" s="29" t="s">
        <v>937</v>
      </c>
      <c r="E92" s="44" t="s">
        <v>24</v>
      </c>
      <c r="F92" s="29">
        <v>0</v>
      </c>
    </row>
    <row r="93" spans="1:6" ht="16" x14ac:dyDescent="0.2">
      <c r="A93" s="29"/>
      <c r="B93" s="29" t="s">
        <v>1092</v>
      </c>
      <c r="C93" s="44" t="s">
        <v>937</v>
      </c>
      <c r="D93" s="29" t="s">
        <v>937</v>
      </c>
      <c r="E93" s="44" t="s">
        <v>24</v>
      </c>
      <c r="F93" s="29">
        <v>139</v>
      </c>
    </row>
    <row r="94" spans="1:6" ht="16" x14ac:dyDescent="0.2">
      <c r="A94" s="31"/>
      <c r="B94" s="31" t="s">
        <v>1093</v>
      </c>
      <c r="C94" s="49" t="s">
        <v>937</v>
      </c>
      <c r="D94" s="31" t="s">
        <v>937</v>
      </c>
      <c r="E94" s="31" t="s">
        <v>24</v>
      </c>
      <c r="F94" s="31">
        <v>352</v>
      </c>
    </row>
    <row r="95" spans="1:6" ht="32" x14ac:dyDescent="0.2">
      <c r="A95" s="29" t="s">
        <v>1099</v>
      </c>
      <c r="B95" s="29" t="s">
        <v>1094</v>
      </c>
      <c r="C95" s="71" t="s">
        <v>83</v>
      </c>
      <c r="D95" s="71" t="s">
        <v>83</v>
      </c>
      <c r="E95" s="71" t="s">
        <v>83</v>
      </c>
      <c r="F95" s="29">
        <v>45</v>
      </c>
    </row>
    <row r="96" spans="1:6" s="96" customFormat="1" ht="16" x14ac:dyDescent="0.2">
      <c r="A96" s="91"/>
      <c r="B96" s="91" t="s">
        <v>160</v>
      </c>
      <c r="C96" s="96" t="s">
        <v>21</v>
      </c>
      <c r="D96" s="91" t="s">
        <v>14</v>
      </c>
      <c r="E96" s="96" t="s">
        <v>14</v>
      </c>
      <c r="F96" s="91">
        <v>3376</v>
      </c>
    </row>
    <row r="97" spans="1:6" ht="16" x14ac:dyDescent="0.2">
      <c r="A97" s="29"/>
      <c r="B97" s="29" t="s">
        <v>1095</v>
      </c>
      <c r="C97" s="71" t="s">
        <v>83</v>
      </c>
      <c r="D97" s="71" t="s">
        <v>83</v>
      </c>
      <c r="E97" s="71" t="s">
        <v>83</v>
      </c>
      <c r="F97" s="29">
        <v>20</v>
      </c>
    </row>
    <row r="98" spans="1:6" ht="16" x14ac:dyDescent="0.2">
      <c r="A98" s="29"/>
      <c r="B98" s="29" t="s">
        <v>1096</v>
      </c>
      <c r="C98" s="71" t="s">
        <v>83</v>
      </c>
      <c r="D98" s="71" t="s">
        <v>83</v>
      </c>
      <c r="E98" s="71" t="s">
        <v>83</v>
      </c>
      <c r="F98" s="29">
        <v>1</v>
      </c>
    </row>
    <row r="99" spans="1:6" ht="16" x14ac:dyDescent="0.2">
      <c r="A99" s="29"/>
      <c r="B99" s="29" t="s">
        <v>162</v>
      </c>
      <c r="C99" s="71" t="s">
        <v>83</v>
      </c>
      <c r="D99" s="71" t="s">
        <v>83</v>
      </c>
      <c r="E99" s="71" t="s">
        <v>83</v>
      </c>
      <c r="F99" s="29">
        <v>22</v>
      </c>
    </row>
    <row r="100" spans="1:6" ht="16" x14ac:dyDescent="0.2">
      <c r="A100" s="29"/>
      <c r="B100" s="29" t="s">
        <v>952</v>
      </c>
      <c r="C100" s="44" t="s">
        <v>14</v>
      </c>
      <c r="D100" s="29" t="s">
        <v>14</v>
      </c>
      <c r="E100" s="44" t="s">
        <v>14</v>
      </c>
      <c r="F100" s="29">
        <v>38</v>
      </c>
    </row>
    <row r="101" spans="1:6" ht="16" x14ac:dyDescent="0.2">
      <c r="A101" s="29"/>
      <c r="B101" s="29" t="s">
        <v>1097</v>
      </c>
      <c r="C101" s="71" t="s">
        <v>14</v>
      </c>
      <c r="D101" s="71" t="s">
        <v>14</v>
      </c>
      <c r="E101" s="71" t="s">
        <v>14</v>
      </c>
      <c r="F101" s="29">
        <v>81</v>
      </c>
    </row>
    <row r="102" spans="1:6" ht="32" x14ac:dyDescent="0.2">
      <c r="A102" s="29"/>
      <c r="B102" s="29" t="s">
        <v>1098</v>
      </c>
      <c r="C102" s="71" t="s">
        <v>83</v>
      </c>
      <c r="D102" s="71" t="s">
        <v>83</v>
      </c>
      <c r="E102" s="71" t="s">
        <v>83</v>
      </c>
      <c r="F102" s="29">
        <v>818</v>
      </c>
    </row>
    <row r="103" spans="1:6" ht="16" x14ac:dyDescent="0.2">
      <c r="A103" s="29"/>
      <c r="B103" s="29" t="s">
        <v>1100</v>
      </c>
      <c r="C103" s="29" t="s">
        <v>945</v>
      </c>
      <c r="D103" s="29" t="s">
        <v>83</v>
      </c>
      <c r="E103" s="29" t="s">
        <v>83</v>
      </c>
      <c r="F103" s="29">
        <v>18</v>
      </c>
    </row>
    <row r="104" spans="1:6" ht="16" x14ac:dyDescent="0.2">
      <c r="A104" s="29"/>
      <c r="B104" s="29" t="s">
        <v>1101</v>
      </c>
      <c r="C104" s="29" t="s">
        <v>945</v>
      </c>
      <c r="D104" s="29" t="s">
        <v>83</v>
      </c>
      <c r="E104" s="29" t="s">
        <v>83</v>
      </c>
      <c r="F104" s="29">
        <v>121</v>
      </c>
    </row>
    <row r="105" spans="1:6" ht="16" x14ac:dyDescent="0.2">
      <c r="A105" s="31"/>
      <c r="B105" s="31" t="s">
        <v>1102</v>
      </c>
      <c r="C105" s="31" t="s">
        <v>945</v>
      </c>
      <c r="D105" s="31" t="s">
        <v>83</v>
      </c>
      <c r="E105" s="31" t="s">
        <v>83</v>
      </c>
      <c r="F105" s="31">
        <v>11</v>
      </c>
    </row>
    <row r="106" spans="1:6" ht="16" x14ac:dyDescent="0.2">
      <c r="A106" s="29" t="s">
        <v>1103</v>
      </c>
      <c r="B106" s="29" t="s">
        <v>776</v>
      </c>
      <c r="C106" s="29" t="s">
        <v>83</v>
      </c>
      <c r="D106" s="29" t="s">
        <v>83</v>
      </c>
      <c r="E106" s="29" t="s">
        <v>83</v>
      </c>
      <c r="F106" s="29">
        <v>12</v>
      </c>
    </row>
    <row r="107" spans="1:6" ht="16" x14ac:dyDescent="0.2">
      <c r="A107" s="29"/>
      <c r="B107" s="29" t="s">
        <v>777</v>
      </c>
      <c r="C107" s="29" t="s">
        <v>83</v>
      </c>
      <c r="D107" s="29" t="s">
        <v>83</v>
      </c>
      <c r="E107" s="29" t="s">
        <v>83</v>
      </c>
      <c r="F107" s="29">
        <v>80</v>
      </c>
    </row>
    <row r="108" spans="1:6" ht="16" x14ac:dyDescent="0.2">
      <c r="A108" s="29"/>
      <c r="B108" s="29" t="s">
        <v>1104</v>
      </c>
      <c r="C108" s="29" t="s">
        <v>14</v>
      </c>
      <c r="D108" s="29" t="s">
        <v>14</v>
      </c>
      <c r="E108" s="29" t="s">
        <v>14</v>
      </c>
      <c r="F108" s="29">
        <v>99</v>
      </c>
    </row>
    <row r="109" spans="1:6" ht="16" x14ac:dyDescent="0.2">
      <c r="A109" s="29"/>
      <c r="B109" s="29" t="s">
        <v>779</v>
      </c>
      <c r="C109" s="29" t="s">
        <v>83</v>
      </c>
      <c r="D109" s="29" t="s">
        <v>83</v>
      </c>
      <c r="E109" s="29" t="s">
        <v>83</v>
      </c>
      <c r="F109" s="29">
        <v>84</v>
      </c>
    </row>
    <row r="110" spans="1:6" ht="16" x14ac:dyDescent="0.2">
      <c r="A110" s="29"/>
      <c r="B110" s="29" t="s">
        <v>166</v>
      </c>
      <c r="C110" s="29" t="s">
        <v>83</v>
      </c>
      <c r="D110" s="29" t="s">
        <v>83</v>
      </c>
      <c r="E110" s="29" t="s">
        <v>83</v>
      </c>
      <c r="F110" s="29">
        <v>64</v>
      </c>
    </row>
    <row r="111" spans="1:6" ht="16" x14ac:dyDescent="0.2">
      <c r="A111" s="31"/>
      <c r="B111" s="31" t="s">
        <v>167</v>
      </c>
      <c r="C111" s="31" t="s">
        <v>83</v>
      </c>
      <c r="D111" s="31" t="s">
        <v>83</v>
      </c>
      <c r="E111" s="31" t="s">
        <v>83</v>
      </c>
      <c r="F111" s="31">
        <v>392</v>
      </c>
    </row>
    <row r="112" spans="1:6" ht="16" x14ac:dyDescent="0.2">
      <c r="A112" s="29" t="s">
        <v>686</v>
      </c>
      <c r="B112" s="29" t="s">
        <v>1105</v>
      </c>
      <c r="C112" s="29" t="s">
        <v>14</v>
      </c>
      <c r="D112" s="29" t="s">
        <v>14</v>
      </c>
      <c r="E112" s="46" t="s">
        <v>14</v>
      </c>
      <c r="F112" s="29">
        <v>848</v>
      </c>
    </row>
    <row r="113" spans="1:6" s="96" customFormat="1" ht="16" x14ac:dyDescent="0.2">
      <c r="A113" s="91"/>
      <c r="B113" s="91" t="s">
        <v>782</v>
      </c>
      <c r="C113" s="91" t="s">
        <v>5</v>
      </c>
      <c r="D113" s="91" t="s">
        <v>14</v>
      </c>
      <c r="E113" s="91" t="s">
        <v>14</v>
      </c>
      <c r="F113" s="91">
        <v>44</v>
      </c>
    </row>
    <row r="114" spans="1:6" ht="16" x14ac:dyDescent="0.2">
      <c r="A114" s="29"/>
      <c r="B114" s="29" t="s">
        <v>781</v>
      </c>
      <c r="C114" s="29" t="s">
        <v>14</v>
      </c>
      <c r="D114" s="29" t="s">
        <v>14</v>
      </c>
      <c r="E114" s="29" t="s">
        <v>14</v>
      </c>
      <c r="F114" s="29">
        <v>249</v>
      </c>
    </row>
    <row r="115" spans="1:6" s="96" customFormat="1" ht="16" x14ac:dyDescent="0.2">
      <c r="A115" s="91"/>
      <c r="B115" s="91" t="s">
        <v>1106</v>
      </c>
      <c r="C115" s="96" t="s">
        <v>5</v>
      </c>
      <c r="D115" s="91" t="s">
        <v>14</v>
      </c>
      <c r="E115" s="91" t="s">
        <v>14</v>
      </c>
      <c r="F115" s="91">
        <v>469</v>
      </c>
    </row>
    <row r="116" spans="1:6" ht="16" x14ac:dyDescent="0.2">
      <c r="A116" s="29"/>
      <c r="B116" s="29" t="s">
        <v>1107</v>
      </c>
      <c r="C116" s="44" t="s">
        <v>14</v>
      </c>
      <c r="D116" s="29" t="s">
        <v>14</v>
      </c>
      <c r="E116" s="29" t="s">
        <v>14</v>
      </c>
      <c r="F116" s="29">
        <v>160</v>
      </c>
    </row>
    <row r="117" spans="1:6" ht="16" x14ac:dyDescent="0.2">
      <c r="A117" s="29"/>
      <c r="B117" s="29" t="s">
        <v>1108</v>
      </c>
      <c r="C117" s="44" t="s">
        <v>14</v>
      </c>
      <c r="D117" s="29" t="s">
        <v>14</v>
      </c>
      <c r="E117" s="29" t="s">
        <v>14</v>
      </c>
      <c r="F117" s="29">
        <v>543</v>
      </c>
    </row>
    <row r="118" spans="1:6" ht="16" x14ac:dyDescent="0.2">
      <c r="A118" s="31"/>
      <c r="B118" s="31" t="s">
        <v>784</v>
      </c>
      <c r="C118" s="49" t="s">
        <v>14</v>
      </c>
      <c r="D118" s="31" t="s">
        <v>14</v>
      </c>
      <c r="E118" s="49" t="s">
        <v>14</v>
      </c>
      <c r="F118" s="31">
        <v>37</v>
      </c>
    </row>
    <row r="119" spans="1:6" ht="16" x14ac:dyDescent="0.2">
      <c r="A119" s="29" t="s">
        <v>104</v>
      </c>
      <c r="B119" s="29" t="s">
        <v>30</v>
      </c>
      <c r="C119" s="44" t="s">
        <v>30</v>
      </c>
      <c r="D119" s="29" t="s">
        <v>83</v>
      </c>
      <c r="E119" s="44" t="s">
        <v>83</v>
      </c>
      <c r="F119" s="29">
        <v>129</v>
      </c>
    </row>
    <row r="120" spans="1:6" ht="16" x14ac:dyDescent="0.2">
      <c r="A120" s="29"/>
      <c r="B120" s="29" t="s">
        <v>1109</v>
      </c>
      <c r="C120" s="29" t="s">
        <v>84</v>
      </c>
      <c r="D120" s="29" t="s">
        <v>84</v>
      </c>
      <c r="E120" s="29" t="s">
        <v>14</v>
      </c>
      <c r="F120" s="29">
        <v>753</v>
      </c>
    </row>
    <row r="121" spans="1:6" ht="32" x14ac:dyDescent="0.2">
      <c r="A121" s="29"/>
      <c r="B121" s="29" t="s">
        <v>1110</v>
      </c>
      <c r="C121" s="44" t="s">
        <v>84</v>
      </c>
      <c r="D121" s="29" t="s">
        <v>84</v>
      </c>
      <c r="E121" s="29" t="s">
        <v>14</v>
      </c>
      <c r="F121" s="29">
        <v>1832</v>
      </c>
    </row>
    <row r="122" spans="1:6" ht="16" x14ac:dyDescent="0.2">
      <c r="A122" s="29"/>
      <c r="B122" s="29" t="s">
        <v>174</v>
      </c>
      <c r="C122" s="29" t="s">
        <v>84</v>
      </c>
      <c r="D122" s="29" t="s">
        <v>84</v>
      </c>
      <c r="E122" s="29" t="s">
        <v>14</v>
      </c>
      <c r="F122" s="29">
        <v>157</v>
      </c>
    </row>
    <row r="123" spans="1:6" ht="16" x14ac:dyDescent="0.2">
      <c r="A123" s="29"/>
      <c r="B123" s="29" t="s">
        <v>1111</v>
      </c>
      <c r="C123" s="29" t="s">
        <v>84</v>
      </c>
      <c r="D123" s="29" t="s">
        <v>84</v>
      </c>
      <c r="E123" s="29" t="s">
        <v>14</v>
      </c>
      <c r="F123" s="29">
        <v>70</v>
      </c>
    </row>
    <row r="124" spans="1:6" ht="16" x14ac:dyDescent="0.2">
      <c r="A124" s="29"/>
      <c r="B124" s="29" t="s">
        <v>34</v>
      </c>
      <c r="C124" s="29" t="s">
        <v>84</v>
      </c>
      <c r="D124" s="29" t="s">
        <v>84</v>
      </c>
      <c r="E124" s="29" t="s">
        <v>83</v>
      </c>
      <c r="F124" s="29">
        <v>136</v>
      </c>
    </row>
    <row r="125" spans="1:6" ht="16" x14ac:dyDescent="0.2">
      <c r="A125" s="29"/>
      <c r="B125" s="29" t="s">
        <v>557</v>
      </c>
      <c r="C125" s="29" t="s">
        <v>84</v>
      </c>
      <c r="D125" s="29" t="s">
        <v>84</v>
      </c>
      <c r="E125" s="29" t="s">
        <v>83</v>
      </c>
      <c r="F125" s="29">
        <v>543</v>
      </c>
    </row>
    <row r="126" spans="1:6" ht="16" x14ac:dyDescent="0.2">
      <c r="A126" s="29"/>
      <c r="B126" s="29" t="s">
        <v>1112</v>
      </c>
      <c r="C126" s="44" t="s">
        <v>83</v>
      </c>
      <c r="D126" s="29" t="s">
        <v>83</v>
      </c>
      <c r="E126" s="44" t="s">
        <v>83</v>
      </c>
      <c r="F126" s="29">
        <v>2</v>
      </c>
    </row>
    <row r="127" spans="1:6" ht="16" x14ac:dyDescent="0.2">
      <c r="A127" s="31"/>
      <c r="B127" s="31" t="s">
        <v>1113</v>
      </c>
      <c r="C127" s="49" t="s">
        <v>83</v>
      </c>
      <c r="D127" s="31" t="s">
        <v>83</v>
      </c>
      <c r="E127" s="49" t="s">
        <v>83</v>
      </c>
      <c r="F127" s="31">
        <v>8</v>
      </c>
    </row>
    <row r="128" spans="1:6" ht="16" x14ac:dyDescent="0.2">
      <c r="A128" s="29" t="s">
        <v>105</v>
      </c>
      <c r="B128" s="29" t="s">
        <v>1114</v>
      </c>
      <c r="C128" s="29" t="s">
        <v>950</v>
      </c>
      <c r="D128" s="46" t="s">
        <v>67</v>
      </c>
      <c r="E128" s="29" t="s">
        <v>67</v>
      </c>
      <c r="F128" s="29">
        <v>11</v>
      </c>
    </row>
    <row r="129" spans="1:6" ht="16" x14ac:dyDescent="0.2">
      <c r="A129" s="29"/>
      <c r="B129" s="29" t="s">
        <v>1115</v>
      </c>
      <c r="C129" s="29" t="s">
        <v>950</v>
      </c>
      <c r="D129" s="29" t="s">
        <v>67</v>
      </c>
      <c r="E129" s="44" t="s">
        <v>67</v>
      </c>
      <c r="F129" s="29">
        <v>349</v>
      </c>
    </row>
    <row r="130" spans="1:6" ht="16" x14ac:dyDescent="0.2">
      <c r="A130" s="29"/>
      <c r="B130" s="29" t="s">
        <v>1116</v>
      </c>
      <c r="C130" s="29" t="s">
        <v>950</v>
      </c>
      <c r="D130" s="29" t="s">
        <v>67</v>
      </c>
      <c r="E130" s="44" t="s">
        <v>67</v>
      </c>
      <c r="F130" s="29">
        <v>32</v>
      </c>
    </row>
    <row r="131" spans="1:6" ht="16" x14ac:dyDescent="0.2">
      <c r="A131" s="29"/>
      <c r="B131" s="29" t="s">
        <v>1117</v>
      </c>
      <c r="C131" s="29" t="s">
        <v>950</v>
      </c>
      <c r="D131" s="29" t="s">
        <v>67</v>
      </c>
      <c r="E131" s="44" t="s">
        <v>67</v>
      </c>
      <c r="F131" s="29">
        <v>160</v>
      </c>
    </row>
    <row r="132" spans="1:6" ht="16" x14ac:dyDescent="0.2">
      <c r="A132" s="29"/>
      <c r="B132" s="29" t="s">
        <v>1118</v>
      </c>
      <c r="C132" s="29" t="s">
        <v>950</v>
      </c>
      <c r="D132" s="29" t="s">
        <v>67</v>
      </c>
      <c r="E132" s="44" t="s">
        <v>67</v>
      </c>
      <c r="F132" s="29">
        <v>159</v>
      </c>
    </row>
    <row r="133" spans="1:6" ht="16" x14ac:dyDescent="0.2">
      <c r="A133" s="29"/>
      <c r="B133" s="29" t="s">
        <v>1004</v>
      </c>
      <c r="C133" s="29" t="s">
        <v>1236</v>
      </c>
      <c r="D133" s="29" t="s">
        <v>67</v>
      </c>
      <c r="E133" s="44" t="s">
        <v>67</v>
      </c>
      <c r="F133" s="29">
        <v>418</v>
      </c>
    </row>
    <row r="134" spans="1:6" ht="16" x14ac:dyDescent="0.2">
      <c r="A134" s="29"/>
      <c r="B134" s="29" t="s">
        <v>793</v>
      </c>
      <c r="C134" s="29" t="s">
        <v>1236</v>
      </c>
      <c r="D134" s="29" t="s">
        <v>67</v>
      </c>
      <c r="E134" s="44" t="s">
        <v>67</v>
      </c>
      <c r="F134" s="29">
        <v>2462</v>
      </c>
    </row>
    <row r="135" spans="1:6" ht="16" x14ac:dyDescent="0.2">
      <c r="A135" s="29"/>
      <c r="B135" s="29" t="s">
        <v>794</v>
      </c>
      <c r="C135" s="29" t="s">
        <v>1236</v>
      </c>
      <c r="D135" s="29" t="s">
        <v>67</v>
      </c>
      <c r="E135" s="44" t="s">
        <v>67</v>
      </c>
      <c r="F135" s="29">
        <v>521</v>
      </c>
    </row>
    <row r="136" spans="1:6" ht="16" x14ac:dyDescent="0.2">
      <c r="A136" s="29"/>
      <c r="B136" s="29" t="s">
        <v>795</v>
      </c>
      <c r="C136" s="29" t="s">
        <v>1236</v>
      </c>
      <c r="D136" s="29" t="s">
        <v>67</v>
      </c>
      <c r="E136" s="44" t="s">
        <v>67</v>
      </c>
      <c r="F136" s="29">
        <v>261</v>
      </c>
    </row>
    <row r="137" spans="1:6" ht="16" x14ac:dyDescent="0.2">
      <c r="A137" s="29"/>
      <c r="B137" s="29" t="s">
        <v>796</v>
      </c>
      <c r="C137" s="29" t="s">
        <v>1235</v>
      </c>
      <c r="D137" s="29" t="s">
        <v>67</v>
      </c>
      <c r="E137" s="44" t="s">
        <v>67</v>
      </c>
      <c r="F137" s="29">
        <v>18577</v>
      </c>
    </row>
    <row r="138" spans="1:6" ht="16" x14ac:dyDescent="0.2">
      <c r="A138" s="29"/>
      <c r="B138" s="29" t="s">
        <v>1119</v>
      </c>
      <c r="C138" s="29" t="s">
        <v>1235</v>
      </c>
      <c r="D138" s="29" t="s">
        <v>67</v>
      </c>
      <c r="E138" s="44" t="s">
        <v>67</v>
      </c>
      <c r="F138" s="29">
        <v>143</v>
      </c>
    </row>
    <row r="139" spans="1:6" ht="16" x14ac:dyDescent="0.2">
      <c r="A139" s="29"/>
      <c r="B139" s="29" t="s">
        <v>562</v>
      </c>
      <c r="C139" s="29" t="s">
        <v>1235</v>
      </c>
      <c r="D139" s="29" t="s">
        <v>67</v>
      </c>
      <c r="E139" s="44" t="s">
        <v>67</v>
      </c>
      <c r="F139" s="29">
        <v>53</v>
      </c>
    </row>
    <row r="140" spans="1:6" ht="32" x14ac:dyDescent="0.2">
      <c r="A140" s="29"/>
      <c r="B140" s="29" t="s">
        <v>1120</v>
      </c>
      <c r="C140" s="29" t="s">
        <v>1235</v>
      </c>
      <c r="D140" s="29" t="s">
        <v>67</v>
      </c>
      <c r="E140" s="44" t="s">
        <v>67</v>
      </c>
      <c r="F140" s="29">
        <v>27608</v>
      </c>
    </row>
    <row r="141" spans="1:6" ht="16" x14ac:dyDescent="0.2">
      <c r="A141" s="29"/>
      <c r="B141" s="29" t="s">
        <v>1121</v>
      </c>
      <c r="C141" s="29" t="s">
        <v>950</v>
      </c>
      <c r="D141" s="29" t="s">
        <v>67</v>
      </c>
      <c r="E141" s="44" t="s">
        <v>67</v>
      </c>
      <c r="F141" s="29">
        <v>748</v>
      </c>
    </row>
    <row r="142" spans="1:6" ht="16" x14ac:dyDescent="0.2">
      <c r="A142" s="29"/>
      <c r="B142" s="29" t="s">
        <v>286</v>
      </c>
      <c r="C142" s="29" t="s">
        <v>950</v>
      </c>
      <c r="D142" s="29" t="s">
        <v>67</v>
      </c>
      <c r="E142" s="44" t="s">
        <v>67</v>
      </c>
      <c r="F142" s="29">
        <v>94</v>
      </c>
    </row>
    <row r="143" spans="1:6" ht="32" x14ac:dyDescent="0.2">
      <c r="A143" s="29"/>
      <c r="B143" s="29" t="s">
        <v>1122</v>
      </c>
      <c r="C143" s="29" t="s">
        <v>950</v>
      </c>
      <c r="D143" s="29" t="s">
        <v>67</v>
      </c>
      <c r="E143" s="44" t="s">
        <v>67</v>
      </c>
      <c r="F143" s="29">
        <v>99</v>
      </c>
    </row>
    <row r="144" spans="1:6" ht="16" x14ac:dyDescent="0.2">
      <c r="A144" s="29"/>
      <c r="B144" s="29" t="s">
        <v>1123</v>
      </c>
      <c r="C144" s="29" t="s">
        <v>950</v>
      </c>
      <c r="D144" s="29" t="s">
        <v>67</v>
      </c>
      <c r="E144" s="44" t="s">
        <v>67</v>
      </c>
      <c r="F144" s="29">
        <v>249</v>
      </c>
    </row>
    <row r="145" spans="1:6" ht="16" x14ac:dyDescent="0.2">
      <c r="A145" s="29"/>
      <c r="B145" s="29" t="s">
        <v>1124</v>
      </c>
      <c r="C145" s="29" t="s">
        <v>950</v>
      </c>
      <c r="D145" s="29" t="s">
        <v>67</v>
      </c>
      <c r="E145" s="44" t="s">
        <v>67</v>
      </c>
      <c r="F145" s="29">
        <v>910</v>
      </c>
    </row>
    <row r="146" spans="1:6" ht="16" x14ac:dyDescent="0.2">
      <c r="A146" s="29"/>
      <c r="B146" s="29" t="s">
        <v>1125</v>
      </c>
      <c r="C146" s="29" t="s">
        <v>950</v>
      </c>
      <c r="D146" s="29" t="s">
        <v>67</v>
      </c>
      <c r="E146" s="44" t="s">
        <v>67</v>
      </c>
      <c r="F146" s="29">
        <v>271</v>
      </c>
    </row>
    <row r="147" spans="1:6" ht="16" x14ac:dyDescent="0.2">
      <c r="A147" s="29"/>
      <c r="B147" s="29" t="s">
        <v>1126</v>
      </c>
      <c r="C147" s="29" t="s">
        <v>950</v>
      </c>
      <c r="D147" s="29" t="s">
        <v>67</v>
      </c>
      <c r="E147" s="44" t="s">
        <v>67</v>
      </c>
      <c r="F147" s="29">
        <v>1955</v>
      </c>
    </row>
    <row r="148" spans="1:6" ht="16" x14ac:dyDescent="0.2">
      <c r="A148" s="29"/>
      <c r="B148" s="29" t="s">
        <v>1127</v>
      </c>
      <c r="C148" s="29" t="s">
        <v>950</v>
      </c>
      <c r="D148" s="29" t="s">
        <v>67</v>
      </c>
      <c r="E148" s="44" t="s">
        <v>67</v>
      </c>
      <c r="F148" s="29">
        <v>91</v>
      </c>
    </row>
    <row r="149" spans="1:6" ht="16" x14ac:dyDescent="0.2">
      <c r="A149" s="29"/>
      <c r="B149" s="29" t="s">
        <v>1128</v>
      </c>
      <c r="C149" s="29" t="s">
        <v>950</v>
      </c>
      <c r="D149" s="29" t="s">
        <v>67</v>
      </c>
      <c r="E149" s="44" t="s">
        <v>67</v>
      </c>
      <c r="F149" s="29">
        <v>13328</v>
      </c>
    </row>
    <row r="150" spans="1:6" s="96" customFormat="1" ht="16" x14ac:dyDescent="0.2">
      <c r="A150" s="91"/>
      <c r="B150" s="91" t="s">
        <v>919</v>
      </c>
      <c r="C150" s="91" t="s">
        <v>29</v>
      </c>
      <c r="D150" s="91" t="s">
        <v>67</v>
      </c>
      <c r="E150" s="96" t="s">
        <v>67</v>
      </c>
      <c r="F150" s="91">
        <v>771</v>
      </c>
    </row>
    <row r="151" spans="1:6" s="96" customFormat="1" ht="16" x14ac:dyDescent="0.2">
      <c r="A151" s="91"/>
      <c r="B151" s="91" t="s">
        <v>1129</v>
      </c>
      <c r="C151" s="91" t="s">
        <v>29</v>
      </c>
      <c r="D151" s="91" t="s">
        <v>67</v>
      </c>
      <c r="E151" s="96" t="s">
        <v>67</v>
      </c>
      <c r="F151" s="91">
        <v>2157</v>
      </c>
    </row>
    <row r="152" spans="1:6" s="96" customFormat="1" ht="16" x14ac:dyDescent="0.2">
      <c r="A152" s="91"/>
      <c r="B152" s="91" t="s">
        <v>1130</v>
      </c>
      <c r="C152" s="96" t="s">
        <v>29</v>
      </c>
      <c r="D152" s="91" t="s">
        <v>67</v>
      </c>
      <c r="E152" s="96" t="s">
        <v>67</v>
      </c>
      <c r="F152" s="91">
        <v>132</v>
      </c>
    </row>
    <row r="153" spans="1:6" s="96" customFormat="1" ht="32" x14ac:dyDescent="0.2">
      <c r="A153" s="91"/>
      <c r="B153" s="91" t="s">
        <v>1131</v>
      </c>
      <c r="C153" s="91" t="s">
        <v>29</v>
      </c>
      <c r="D153" s="91" t="s">
        <v>67</v>
      </c>
      <c r="E153" s="96" t="s">
        <v>67</v>
      </c>
      <c r="F153" s="91">
        <v>2022</v>
      </c>
    </row>
    <row r="154" spans="1:6" s="96" customFormat="1" ht="16" x14ac:dyDescent="0.2">
      <c r="A154" s="91"/>
      <c r="B154" s="91" t="s">
        <v>921</v>
      </c>
      <c r="C154" s="91" t="s">
        <v>29</v>
      </c>
      <c r="D154" s="91" t="s">
        <v>67</v>
      </c>
      <c r="E154" s="96" t="s">
        <v>67</v>
      </c>
      <c r="F154" s="91">
        <v>89</v>
      </c>
    </row>
    <row r="155" spans="1:6" ht="16" x14ac:dyDescent="0.2">
      <c r="A155" s="29"/>
      <c r="B155" s="29" t="s">
        <v>923</v>
      </c>
      <c r="C155" s="44" t="s">
        <v>950</v>
      </c>
      <c r="D155" s="29" t="s">
        <v>67</v>
      </c>
      <c r="E155" s="44" t="s">
        <v>67</v>
      </c>
      <c r="F155" s="29">
        <v>8016</v>
      </c>
    </row>
    <row r="156" spans="1:6" ht="16" x14ac:dyDescent="0.2">
      <c r="A156" s="29"/>
      <c r="B156" s="29" t="s">
        <v>1132</v>
      </c>
      <c r="C156" s="44" t="s">
        <v>950</v>
      </c>
      <c r="D156" s="29" t="s">
        <v>67</v>
      </c>
      <c r="E156" s="44" t="s">
        <v>67</v>
      </c>
      <c r="F156" s="29">
        <v>2298</v>
      </c>
    </row>
    <row r="157" spans="1:6" ht="16" x14ac:dyDescent="0.2">
      <c r="A157" s="29"/>
      <c r="B157" s="29" t="s">
        <v>1133</v>
      </c>
      <c r="C157" s="44" t="s">
        <v>1236</v>
      </c>
      <c r="D157" s="29" t="s">
        <v>67</v>
      </c>
      <c r="E157" s="44" t="s">
        <v>67</v>
      </c>
      <c r="F157" s="29">
        <v>2065</v>
      </c>
    </row>
    <row r="158" spans="1:6" ht="16" x14ac:dyDescent="0.2">
      <c r="A158" s="29"/>
      <c r="B158" s="29" t="s">
        <v>1134</v>
      </c>
      <c r="C158" s="44" t="s">
        <v>950</v>
      </c>
      <c r="D158" s="29" t="s">
        <v>67</v>
      </c>
      <c r="E158" s="44" t="s">
        <v>67</v>
      </c>
      <c r="F158" s="29">
        <v>1644</v>
      </c>
    </row>
    <row r="159" spans="1:6" ht="16" x14ac:dyDescent="0.2">
      <c r="A159" s="29"/>
      <c r="B159" s="29" t="s">
        <v>808</v>
      </c>
      <c r="C159" s="44" t="s">
        <v>950</v>
      </c>
      <c r="D159" s="29" t="s">
        <v>67</v>
      </c>
      <c r="E159" s="44" t="s">
        <v>67</v>
      </c>
      <c r="F159" s="29">
        <v>613</v>
      </c>
    </row>
    <row r="160" spans="1:6" ht="32" x14ac:dyDescent="0.2">
      <c r="A160" s="29"/>
      <c r="B160" s="29" t="s">
        <v>1135</v>
      </c>
      <c r="C160" s="44" t="s">
        <v>950</v>
      </c>
      <c r="D160" s="29" t="s">
        <v>67</v>
      </c>
      <c r="E160" s="44" t="s">
        <v>67</v>
      </c>
      <c r="F160" s="29">
        <v>279</v>
      </c>
    </row>
    <row r="161" spans="1:6" ht="32" x14ac:dyDescent="0.2">
      <c r="A161" s="31"/>
      <c r="B161" s="31" t="s">
        <v>1136</v>
      </c>
      <c r="C161" s="49" t="s">
        <v>950</v>
      </c>
      <c r="D161" s="31" t="s">
        <v>67</v>
      </c>
      <c r="E161" s="49" t="s">
        <v>67</v>
      </c>
      <c r="F161" s="31">
        <v>121</v>
      </c>
    </row>
    <row r="162" spans="1:6" ht="16" x14ac:dyDescent="0.2">
      <c r="A162" s="29" t="s">
        <v>106</v>
      </c>
      <c r="B162" s="29" t="s">
        <v>187</v>
      </c>
      <c r="C162" s="44" t="s">
        <v>86</v>
      </c>
      <c r="D162" s="29" t="s">
        <v>86</v>
      </c>
      <c r="E162" s="44" t="s">
        <v>88</v>
      </c>
      <c r="F162" s="29">
        <v>26</v>
      </c>
    </row>
    <row r="163" spans="1:6" ht="16" x14ac:dyDescent="0.2">
      <c r="A163" s="29"/>
      <c r="B163" s="29" t="s">
        <v>1137</v>
      </c>
      <c r="C163" s="44" t="s">
        <v>1227</v>
      </c>
      <c r="D163" s="29" t="s">
        <v>83</v>
      </c>
      <c r="E163" s="44" t="s">
        <v>83</v>
      </c>
      <c r="F163" s="29">
        <v>42</v>
      </c>
    </row>
    <row r="164" spans="1:6" ht="16" x14ac:dyDescent="0.2">
      <c r="A164" s="29"/>
      <c r="B164" s="29" t="s">
        <v>811</v>
      </c>
      <c r="C164" s="44" t="s">
        <v>1227</v>
      </c>
      <c r="D164" s="29" t="s">
        <v>83</v>
      </c>
      <c r="E164" s="44" t="s">
        <v>83</v>
      </c>
      <c r="F164" s="29">
        <v>78</v>
      </c>
    </row>
    <row r="165" spans="1:6" s="96" customFormat="1" ht="16" x14ac:dyDescent="0.2">
      <c r="A165" s="91"/>
      <c r="B165" s="91" t="s">
        <v>812</v>
      </c>
      <c r="C165" s="96" t="s">
        <v>82</v>
      </c>
      <c r="D165" s="91" t="s">
        <v>82</v>
      </c>
      <c r="E165" s="96" t="s">
        <v>88</v>
      </c>
      <c r="F165" s="91">
        <v>133</v>
      </c>
    </row>
    <row r="166" spans="1:6" s="96" customFormat="1" ht="16" x14ac:dyDescent="0.2">
      <c r="A166" s="91"/>
      <c r="B166" s="91" t="s">
        <v>1138</v>
      </c>
      <c r="C166" s="96" t="s">
        <v>82</v>
      </c>
      <c r="D166" s="91" t="s">
        <v>82</v>
      </c>
      <c r="E166" s="96" t="s">
        <v>88</v>
      </c>
      <c r="F166" s="91">
        <v>771</v>
      </c>
    </row>
    <row r="167" spans="1:6" s="96" customFormat="1" ht="16" x14ac:dyDescent="0.2">
      <c r="A167" s="91"/>
      <c r="B167" s="91" t="s">
        <v>1139</v>
      </c>
      <c r="C167" s="96" t="s">
        <v>82</v>
      </c>
      <c r="D167" s="91" t="s">
        <v>82</v>
      </c>
      <c r="E167" s="96" t="s">
        <v>88</v>
      </c>
      <c r="F167" s="91">
        <v>985</v>
      </c>
    </row>
    <row r="168" spans="1:6" s="96" customFormat="1" ht="16" x14ac:dyDescent="0.2">
      <c r="A168" s="91"/>
      <c r="B168" s="91" t="s">
        <v>1140</v>
      </c>
      <c r="C168" s="96" t="s">
        <v>82</v>
      </c>
      <c r="D168" s="91" t="s">
        <v>82</v>
      </c>
      <c r="E168" s="96" t="s">
        <v>88</v>
      </c>
      <c r="F168" s="91">
        <v>7647</v>
      </c>
    </row>
    <row r="169" spans="1:6" s="96" customFormat="1" ht="16" x14ac:dyDescent="0.2">
      <c r="A169" s="91"/>
      <c r="B169" s="91" t="s">
        <v>188</v>
      </c>
      <c r="C169" s="96" t="s">
        <v>86</v>
      </c>
      <c r="D169" s="91" t="s">
        <v>86</v>
      </c>
      <c r="E169" s="96" t="s">
        <v>88</v>
      </c>
      <c r="F169" s="91">
        <v>156</v>
      </c>
    </row>
    <row r="170" spans="1:6" ht="16" x14ac:dyDescent="0.2">
      <c r="A170" s="29"/>
      <c r="B170" s="29" t="s">
        <v>1141</v>
      </c>
      <c r="C170" s="44" t="s">
        <v>1227</v>
      </c>
      <c r="D170" s="29" t="s">
        <v>83</v>
      </c>
      <c r="E170" s="44" t="s">
        <v>83</v>
      </c>
      <c r="F170" s="29">
        <v>84</v>
      </c>
    </row>
    <row r="171" spans="1:6" ht="16" x14ac:dyDescent="0.2">
      <c r="A171" s="29"/>
      <c r="B171" s="29" t="s">
        <v>570</v>
      </c>
      <c r="C171" s="44" t="s">
        <v>14</v>
      </c>
      <c r="D171" s="29" t="s">
        <v>14</v>
      </c>
      <c r="E171" s="44" t="s">
        <v>14</v>
      </c>
      <c r="F171" s="29">
        <v>400</v>
      </c>
    </row>
    <row r="172" spans="1:6" ht="16" x14ac:dyDescent="0.2">
      <c r="A172" s="29"/>
      <c r="B172" s="29" t="s">
        <v>818</v>
      </c>
      <c r="C172" s="44" t="s">
        <v>14</v>
      </c>
      <c r="D172" s="29" t="s">
        <v>14</v>
      </c>
      <c r="E172" s="44" t="s">
        <v>14</v>
      </c>
      <c r="F172" s="29">
        <v>2020</v>
      </c>
    </row>
    <row r="173" spans="1:6" ht="16" x14ac:dyDescent="0.2">
      <c r="A173" s="29"/>
      <c r="B173" s="29" t="s">
        <v>68</v>
      </c>
      <c r="C173" s="44" t="s">
        <v>14</v>
      </c>
      <c r="D173" s="29" t="s">
        <v>14</v>
      </c>
      <c r="E173" s="44" t="s">
        <v>14</v>
      </c>
      <c r="F173" s="29">
        <v>555</v>
      </c>
    </row>
    <row r="174" spans="1:6" ht="16" x14ac:dyDescent="0.2">
      <c r="A174" s="29"/>
      <c r="B174" s="29" t="s">
        <v>1226</v>
      </c>
      <c r="C174" s="44" t="s">
        <v>14</v>
      </c>
      <c r="D174" s="29" t="s">
        <v>14</v>
      </c>
      <c r="E174" s="44" t="s">
        <v>14</v>
      </c>
      <c r="F174" s="29">
        <v>116</v>
      </c>
    </row>
    <row r="175" spans="1:6" ht="16" x14ac:dyDescent="0.2">
      <c r="A175" s="29"/>
      <c r="B175" s="29" t="s">
        <v>1142</v>
      </c>
      <c r="C175" s="44" t="s">
        <v>14</v>
      </c>
      <c r="D175" s="29" t="s">
        <v>14</v>
      </c>
      <c r="E175" s="44" t="s">
        <v>14</v>
      </c>
      <c r="F175" s="29">
        <v>6470</v>
      </c>
    </row>
    <row r="176" spans="1:6" s="96" customFormat="1" ht="16" x14ac:dyDescent="0.2">
      <c r="A176" s="91"/>
      <c r="B176" s="91" t="s">
        <v>1143</v>
      </c>
      <c r="C176" s="96" t="s">
        <v>82</v>
      </c>
      <c r="D176" s="91" t="s">
        <v>82</v>
      </c>
      <c r="E176" s="96" t="s">
        <v>83</v>
      </c>
      <c r="F176" s="91">
        <v>482</v>
      </c>
    </row>
    <row r="177" spans="1:6" ht="16" x14ac:dyDescent="0.2">
      <c r="A177" s="29"/>
      <c r="B177" s="29" t="s">
        <v>1144</v>
      </c>
      <c r="C177" s="44" t="s">
        <v>1227</v>
      </c>
      <c r="D177" s="29" t="s">
        <v>83</v>
      </c>
      <c r="E177" s="44" t="s">
        <v>83</v>
      </c>
      <c r="F177" s="29">
        <v>102</v>
      </c>
    </row>
    <row r="178" spans="1:6" ht="16" x14ac:dyDescent="0.2">
      <c r="A178" s="29"/>
      <c r="B178" s="29" t="s">
        <v>193</v>
      </c>
      <c r="C178" s="44" t="s">
        <v>1227</v>
      </c>
      <c r="D178" s="29" t="s">
        <v>83</v>
      </c>
      <c r="E178" s="44" t="s">
        <v>83</v>
      </c>
      <c r="F178" s="29">
        <v>52</v>
      </c>
    </row>
    <row r="179" spans="1:6" ht="16" x14ac:dyDescent="0.2">
      <c r="A179" s="31"/>
      <c r="B179" s="31" t="s">
        <v>1145</v>
      </c>
      <c r="C179" s="49" t="s">
        <v>1227</v>
      </c>
      <c r="D179" s="31" t="s">
        <v>83</v>
      </c>
      <c r="E179" s="49" t="s">
        <v>83</v>
      </c>
      <c r="F179" s="31">
        <v>1322</v>
      </c>
    </row>
    <row r="180" spans="1:6" ht="16" x14ac:dyDescent="0.2">
      <c r="A180" s="29" t="s">
        <v>107</v>
      </c>
      <c r="B180" s="29" t="s">
        <v>1146</v>
      </c>
      <c r="C180" s="44" t="s">
        <v>953</v>
      </c>
      <c r="D180" s="29" t="s">
        <v>83</v>
      </c>
      <c r="E180" s="44" t="s">
        <v>83</v>
      </c>
      <c r="F180" s="29">
        <v>7</v>
      </c>
    </row>
    <row r="181" spans="1:6" ht="16" x14ac:dyDescent="0.2">
      <c r="A181" s="29"/>
      <c r="B181" s="29" t="s">
        <v>1147</v>
      </c>
      <c r="C181" s="71" t="s">
        <v>953</v>
      </c>
      <c r="D181" s="71" t="s">
        <v>83</v>
      </c>
      <c r="E181" s="71" t="s">
        <v>83</v>
      </c>
      <c r="F181" s="29">
        <v>254</v>
      </c>
    </row>
    <row r="182" spans="1:6" ht="16" x14ac:dyDescent="0.2">
      <c r="A182" s="29"/>
      <c r="B182" s="29" t="s">
        <v>1148</v>
      </c>
      <c r="C182" s="71" t="s">
        <v>953</v>
      </c>
      <c r="D182" s="71" t="s">
        <v>83</v>
      </c>
      <c r="E182" s="71" t="s">
        <v>83</v>
      </c>
      <c r="F182" s="29">
        <v>286</v>
      </c>
    </row>
    <row r="183" spans="1:6" ht="16" x14ac:dyDescent="0.2">
      <c r="A183" s="29"/>
      <c r="B183" s="29" t="s">
        <v>824</v>
      </c>
      <c r="C183" s="71" t="s">
        <v>953</v>
      </c>
      <c r="D183" s="71" t="s">
        <v>83</v>
      </c>
      <c r="E183" s="71" t="s">
        <v>83</v>
      </c>
      <c r="F183" s="29">
        <v>267</v>
      </c>
    </row>
    <row r="184" spans="1:6" ht="16" x14ac:dyDescent="0.2">
      <c r="A184" s="29"/>
      <c r="B184" s="29" t="s">
        <v>370</v>
      </c>
      <c r="C184" s="71" t="s">
        <v>953</v>
      </c>
      <c r="D184" s="71" t="s">
        <v>83</v>
      </c>
      <c r="E184" s="71" t="s">
        <v>83</v>
      </c>
      <c r="F184" s="29">
        <v>84</v>
      </c>
    </row>
    <row r="185" spans="1:6" ht="16" x14ac:dyDescent="0.2">
      <c r="A185" s="29"/>
      <c r="B185" s="29" t="s">
        <v>1149</v>
      </c>
      <c r="C185" s="71" t="s">
        <v>953</v>
      </c>
      <c r="D185" s="71" t="s">
        <v>83</v>
      </c>
      <c r="E185" s="71" t="s">
        <v>83</v>
      </c>
      <c r="F185" s="29">
        <v>61</v>
      </c>
    </row>
    <row r="186" spans="1:6" ht="32" x14ac:dyDescent="0.2">
      <c r="A186" s="29"/>
      <c r="B186" s="29" t="s">
        <v>1150</v>
      </c>
      <c r="C186" s="71" t="s">
        <v>953</v>
      </c>
      <c r="D186" s="71" t="s">
        <v>83</v>
      </c>
      <c r="E186" s="71" t="s">
        <v>83</v>
      </c>
      <c r="F186" s="29">
        <v>472</v>
      </c>
    </row>
    <row r="187" spans="1:6" ht="16" x14ac:dyDescent="0.2">
      <c r="A187" s="29"/>
      <c r="B187" s="29" t="s">
        <v>1151</v>
      </c>
      <c r="C187" s="44" t="s">
        <v>14</v>
      </c>
      <c r="D187" s="29" t="s">
        <v>14</v>
      </c>
      <c r="E187" s="44" t="s">
        <v>14</v>
      </c>
      <c r="F187" s="29">
        <v>63</v>
      </c>
    </row>
    <row r="188" spans="1:6" ht="16" x14ac:dyDescent="0.2">
      <c r="A188" s="29"/>
      <c r="B188" s="29" t="s">
        <v>1152</v>
      </c>
      <c r="C188" s="44" t="s">
        <v>953</v>
      </c>
      <c r="D188" s="29" t="s">
        <v>83</v>
      </c>
      <c r="E188" s="44" t="s">
        <v>83</v>
      </c>
      <c r="F188" s="29">
        <v>817</v>
      </c>
    </row>
    <row r="189" spans="1:6" ht="16" x14ac:dyDescent="0.2">
      <c r="A189" s="29"/>
      <c r="B189" s="29" t="s">
        <v>826</v>
      </c>
      <c r="C189" s="44" t="s">
        <v>14</v>
      </c>
      <c r="D189" s="29" t="s">
        <v>14</v>
      </c>
      <c r="E189" s="44" t="s">
        <v>14</v>
      </c>
      <c r="F189" s="29">
        <v>292</v>
      </c>
    </row>
    <row r="190" spans="1:6" s="96" customFormat="1" ht="16" x14ac:dyDescent="0.2">
      <c r="A190" s="91"/>
      <c r="B190" s="91" t="s">
        <v>1153</v>
      </c>
      <c r="C190" s="96" t="s">
        <v>5</v>
      </c>
      <c r="D190" s="91" t="s">
        <v>5</v>
      </c>
      <c r="E190" s="96" t="s">
        <v>14</v>
      </c>
      <c r="F190" s="91">
        <v>2420</v>
      </c>
    </row>
    <row r="191" spans="1:6" ht="16" x14ac:dyDescent="0.2">
      <c r="A191" s="29"/>
      <c r="B191" s="29" t="s">
        <v>1154</v>
      </c>
      <c r="C191" s="44" t="s">
        <v>86</v>
      </c>
      <c r="D191" s="29" t="s">
        <v>14</v>
      </c>
      <c r="E191" s="44" t="s">
        <v>88</v>
      </c>
      <c r="F191" s="29">
        <v>128</v>
      </c>
    </row>
    <row r="192" spans="1:6" ht="32" x14ac:dyDescent="0.2">
      <c r="A192" s="29"/>
      <c r="B192" s="29" t="s">
        <v>1155</v>
      </c>
      <c r="C192" s="44" t="s">
        <v>1036</v>
      </c>
      <c r="D192" s="29" t="s">
        <v>14</v>
      </c>
      <c r="E192" s="44" t="s">
        <v>14</v>
      </c>
      <c r="F192" s="29">
        <v>1343</v>
      </c>
    </row>
    <row r="193" spans="1:6" ht="16" x14ac:dyDescent="0.2">
      <c r="A193" s="29"/>
      <c r="B193" s="29" t="s">
        <v>1156</v>
      </c>
      <c r="C193" s="44" t="s">
        <v>1036</v>
      </c>
      <c r="D193" s="29" t="s">
        <v>14</v>
      </c>
      <c r="E193" s="44" t="s">
        <v>14</v>
      </c>
      <c r="F193" s="29">
        <v>273</v>
      </c>
    </row>
    <row r="194" spans="1:6" ht="16" x14ac:dyDescent="0.2">
      <c r="A194" s="31"/>
      <c r="B194" s="31" t="s">
        <v>1157</v>
      </c>
      <c r="C194" s="49" t="s">
        <v>953</v>
      </c>
      <c r="D194" s="31" t="s">
        <v>83</v>
      </c>
      <c r="E194" s="49" t="s">
        <v>83</v>
      </c>
      <c r="F194" s="31">
        <v>1471</v>
      </c>
    </row>
    <row r="195" spans="1:6" ht="16" x14ac:dyDescent="0.2">
      <c r="A195" s="29" t="s">
        <v>1158</v>
      </c>
      <c r="B195" s="29" t="s">
        <v>1159</v>
      </c>
      <c r="C195" s="44" t="s">
        <v>940</v>
      </c>
      <c r="D195" s="29" t="s">
        <v>83</v>
      </c>
      <c r="E195" s="44" t="s">
        <v>83</v>
      </c>
      <c r="F195" s="29">
        <v>8</v>
      </c>
    </row>
    <row r="196" spans="1:6" ht="16" x14ac:dyDescent="0.2">
      <c r="A196" s="29"/>
      <c r="B196" s="29" t="s">
        <v>832</v>
      </c>
      <c r="C196" s="44" t="s">
        <v>940</v>
      </c>
      <c r="D196" s="29" t="s">
        <v>14</v>
      </c>
      <c r="E196" s="44" t="s">
        <v>14</v>
      </c>
      <c r="F196" s="29">
        <v>14</v>
      </c>
    </row>
    <row r="197" spans="1:6" ht="32" x14ac:dyDescent="0.2">
      <c r="A197" s="29"/>
      <c r="B197" s="29" t="s">
        <v>1160</v>
      </c>
      <c r="C197" s="44" t="s">
        <v>940</v>
      </c>
      <c r="D197" s="29" t="s">
        <v>14</v>
      </c>
      <c r="E197" s="44" t="s">
        <v>14</v>
      </c>
      <c r="F197" s="29">
        <v>149</v>
      </c>
    </row>
    <row r="198" spans="1:6" ht="32" x14ac:dyDescent="0.2">
      <c r="A198" s="29"/>
      <c r="B198" s="29" t="s">
        <v>1161</v>
      </c>
      <c r="C198" s="44" t="s">
        <v>940</v>
      </c>
      <c r="D198" s="29" t="s">
        <v>83</v>
      </c>
      <c r="E198" s="44" t="s">
        <v>83</v>
      </c>
      <c r="F198" s="29">
        <v>1351</v>
      </c>
    </row>
    <row r="199" spans="1:6" ht="16" x14ac:dyDescent="0.2">
      <c r="A199" s="29"/>
      <c r="B199" s="29" t="s">
        <v>204</v>
      </c>
      <c r="C199" s="44" t="s">
        <v>940</v>
      </c>
      <c r="D199" s="29" t="s">
        <v>86</v>
      </c>
      <c r="E199" s="44" t="s">
        <v>88</v>
      </c>
      <c r="F199" s="29">
        <v>198</v>
      </c>
    </row>
    <row r="200" spans="1:6" ht="16" x14ac:dyDescent="0.2">
      <c r="A200" s="29"/>
      <c r="B200" s="29" t="s">
        <v>1162</v>
      </c>
      <c r="C200" s="29" t="s">
        <v>941</v>
      </c>
      <c r="D200" s="29" t="s">
        <v>83</v>
      </c>
      <c r="E200" s="29" t="s">
        <v>83</v>
      </c>
      <c r="F200" s="29">
        <v>33</v>
      </c>
    </row>
    <row r="201" spans="1:6" ht="16" x14ac:dyDescent="0.2">
      <c r="A201" s="29"/>
      <c r="B201" s="29" t="s">
        <v>1163</v>
      </c>
      <c r="C201" s="29" t="s">
        <v>941</v>
      </c>
      <c r="D201" s="29" t="s">
        <v>83</v>
      </c>
      <c r="E201" s="29" t="s">
        <v>83</v>
      </c>
      <c r="F201" s="29">
        <v>1593</v>
      </c>
    </row>
    <row r="202" spans="1:6" ht="16" x14ac:dyDescent="0.2">
      <c r="A202" s="29"/>
      <c r="B202" s="29" t="s">
        <v>207</v>
      </c>
      <c r="C202" s="29" t="s">
        <v>941</v>
      </c>
      <c r="D202" s="29" t="s">
        <v>14</v>
      </c>
      <c r="E202" s="29" t="s">
        <v>14</v>
      </c>
      <c r="F202" s="29">
        <v>66</v>
      </c>
    </row>
    <row r="203" spans="1:6" ht="16" x14ac:dyDescent="0.2">
      <c r="A203" s="29"/>
      <c r="B203" s="29" t="s">
        <v>208</v>
      </c>
      <c r="C203" s="29" t="s">
        <v>941</v>
      </c>
      <c r="D203" s="29" t="s">
        <v>83</v>
      </c>
      <c r="E203" s="29" t="s">
        <v>83</v>
      </c>
      <c r="F203" s="29">
        <v>30</v>
      </c>
    </row>
    <row r="204" spans="1:6" ht="16" x14ac:dyDescent="0.2">
      <c r="A204" s="29"/>
      <c r="B204" s="29" t="s">
        <v>209</v>
      </c>
      <c r="C204" s="29" t="s">
        <v>941</v>
      </c>
      <c r="D204" s="29" t="s">
        <v>83</v>
      </c>
      <c r="E204" s="29" t="s">
        <v>83</v>
      </c>
      <c r="F204" s="29">
        <v>0</v>
      </c>
    </row>
    <row r="205" spans="1:6" ht="16" x14ac:dyDescent="0.2">
      <c r="A205" s="31"/>
      <c r="B205" s="31" t="s">
        <v>1164</v>
      </c>
      <c r="C205" s="31" t="s">
        <v>941</v>
      </c>
      <c r="D205" s="31" t="s">
        <v>83</v>
      </c>
      <c r="E205" s="31" t="s">
        <v>83</v>
      </c>
      <c r="F205" s="31">
        <v>30</v>
      </c>
    </row>
    <row r="206" spans="1:6" ht="16" x14ac:dyDescent="0.2">
      <c r="A206" s="29" t="s">
        <v>689</v>
      </c>
      <c r="B206" s="29" t="s">
        <v>309</v>
      </c>
      <c r="C206" s="46" t="s">
        <v>942</v>
      </c>
      <c r="D206" s="46" t="s">
        <v>942</v>
      </c>
      <c r="E206" s="44" t="s">
        <v>83</v>
      </c>
      <c r="F206" s="29">
        <v>5</v>
      </c>
    </row>
    <row r="207" spans="1:6" ht="16" x14ac:dyDescent="0.2">
      <c r="A207" s="29"/>
      <c r="B207" s="29" t="s">
        <v>838</v>
      </c>
      <c r="C207" s="29" t="s">
        <v>942</v>
      </c>
      <c r="D207" s="29" t="s">
        <v>942</v>
      </c>
      <c r="E207" s="55" t="s">
        <v>83</v>
      </c>
      <c r="F207" s="29">
        <v>0</v>
      </c>
    </row>
    <row r="208" spans="1:6" ht="16" x14ac:dyDescent="0.2">
      <c r="A208" s="29"/>
      <c r="B208" s="29" t="s">
        <v>1165</v>
      </c>
      <c r="C208" s="29" t="s">
        <v>942</v>
      </c>
      <c r="D208" s="29" t="s">
        <v>942</v>
      </c>
      <c r="E208" s="55" t="s">
        <v>83</v>
      </c>
      <c r="F208" s="29">
        <v>0</v>
      </c>
    </row>
    <row r="209" spans="1:6" ht="16" x14ac:dyDescent="0.2">
      <c r="A209" s="29"/>
      <c r="B209" s="29" t="s">
        <v>1166</v>
      </c>
      <c r="C209" s="29" t="s">
        <v>942</v>
      </c>
      <c r="D209" s="29" t="s">
        <v>942</v>
      </c>
      <c r="E209" s="55" t="s">
        <v>83</v>
      </c>
      <c r="F209" s="29">
        <v>1</v>
      </c>
    </row>
    <row r="210" spans="1:6" ht="16" x14ac:dyDescent="0.2">
      <c r="A210" s="29"/>
      <c r="B210" s="29" t="s">
        <v>1167</v>
      </c>
      <c r="C210" s="29" t="s">
        <v>942</v>
      </c>
      <c r="D210" s="29" t="s">
        <v>942</v>
      </c>
      <c r="E210" s="55" t="s">
        <v>83</v>
      </c>
      <c r="F210" s="29">
        <v>1</v>
      </c>
    </row>
    <row r="211" spans="1:6" ht="16" x14ac:dyDescent="0.2">
      <c r="A211" s="29"/>
      <c r="B211" s="29" t="s">
        <v>308</v>
      </c>
      <c r="C211" s="29" t="s">
        <v>942</v>
      </c>
      <c r="D211" s="29" t="s">
        <v>942</v>
      </c>
      <c r="E211" s="55" t="s">
        <v>83</v>
      </c>
      <c r="F211" s="29">
        <v>9</v>
      </c>
    </row>
    <row r="212" spans="1:6" ht="16" x14ac:dyDescent="0.2">
      <c r="A212" s="29"/>
      <c r="B212" s="29" t="s">
        <v>1168</v>
      </c>
      <c r="C212" s="29" t="s">
        <v>942</v>
      </c>
      <c r="D212" s="29" t="s">
        <v>942</v>
      </c>
      <c r="E212" s="44" t="s">
        <v>83</v>
      </c>
      <c r="F212" s="29">
        <v>16</v>
      </c>
    </row>
    <row r="213" spans="1:6" ht="16" x14ac:dyDescent="0.2">
      <c r="A213" s="29"/>
      <c r="B213" s="29" t="s">
        <v>1169</v>
      </c>
      <c r="C213" s="29" t="s">
        <v>942</v>
      </c>
      <c r="D213" s="29" t="s">
        <v>942</v>
      </c>
      <c r="E213" s="55" t="s">
        <v>83</v>
      </c>
      <c r="F213" s="29">
        <v>0</v>
      </c>
    </row>
    <row r="214" spans="1:6" ht="16" x14ac:dyDescent="0.2">
      <c r="A214" s="29"/>
      <c r="B214" s="29" t="s">
        <v>1170</v>
      </c>
      <c r="C214" s="29" t="s">
        <v>942</v>
      </c>
      <c r="D214" s="29" t="s">
        <v>942</v>
      </c>
      <c r="E214" s="55" t="s">
        <v>83</v>
      </c>
      <c r="F214" s="29">
        <v>17</v>
      </c>
    </row>
    <row r="215" spans="1:6" ht="16" x14ac:dyDescent="0.2">
      <c r="A215" s="29"/>
      <c r="B215" s="29" t="s">
        <v>1171</v>
      </c>
      <c r="C215" s="29" t="s">
        <v>942</v>
      </c>
      <c r="D215" s="29" t="s">
        <v>942</v>
      </c>
      <c r="E215" s="55" t="s">
        <v>83</v>
      </c>
      <c r="F215" s="29">
        <v>6</v>
      </c>
    </row>
    <row r="216" spans="1:6" ht="16" x14ac:dyDescent="0.2">
      <c r="A216" s="29"/>
      <c r="B216" s="29" t="s">
        <v>1172</v>
      </c>
      <c r="C216" s="29" t="s">
        <v>942</v>
      </c>
      <c r="D216" s="29" t="s">
        <v>942</v>
      </c>
      <c r="E216" s="55" t="s">
        <v>83</v>
      </c>
      <c r="F216" s="29">
        <v>0</v>
      </c>
    </row>
    <row r="217" spans="1:6" ht="16" x14ac:dyDescent="0.2">
      <c r="A217" s="31"/>
      <c r="B217" s="31" t="s">
        <v>1173</v>
      </c>
      <c r="C217" s="31" t="s">
        <v>942</v>
      </c>
      <c r="D217" s="31" t="s">
        <v>942</v>
      </c>
      <c r="E217" s="49" t="s">
        <v>83</v>
      </c>
      <c r="F217" s="31">
        <v>0</v>
      </c>
    </row>
    <row r="218" spans="1:6" ht="16" x14ac:dyDescent="0.2">
      <c r="A218" s="29" t="s">
        <v>690</v>
      </c>
      <c r="B218" s="29" t="s">
        <v>314</v>
      </c>
      <c r="C218" s="55" t="s">
        <v>86</v>
      </c>
      <c r="D218" s="62" t="s">
        <v>86</v>
      </c>
      <c r="E218" s="55" t="s">
        <v>88</v>
      </c>
      <c r="F218" s="29">
        <v>50</v>
      </c>
    </row>
    <row r="219" spans="1:6" ht="16" x14ac:dyDescent="0.2">
      <c r="A219" s="31"/>
      <c r="B219" s="31" t="s">
        <v>1174</v>
      </c>
      <c r="C219" s="59" t="s">
        <v>83</v>
      </c>
      <c r="D219" s="63" t="s">
        <v>83</v>
      </c>
      <c r="E219" s="59" t="s">
        <v>83</v>
      </c>
      <c r="F219" s="31">
        <v>122</v>
      </c>
    </row>
    <row r="220" spans="1:6" ht="16" x14ac:dyDescent="0.2">
      <c r="A220" s="29" t="s">
        <v>691</v>
      </c>
      <c r="B220" s="29" t="s">
        <v>1175</v>
      </c>
      <c r="C220" s="44" t="s">
        <v>14</v>
      </c>
      <c r="D220" s="29" t="s">
        <v>14</v>
      </c>
      <c r="E220" s="44" t="s">
        <v>14</v>
      </c>
      <c r="F220" s="29">
        <v>117</v>
      </c>
    </row>
    <row r="221" spans="1:6" ht="16" x14ac:dyDescent="0.2">
      <c r="A221" s="29"/>
      <c r="B221" s="29" t="s">
        <v>1176</v>
      </c>
      <c r="C221" s="67" t="s">
        <v>14</v>
      </c>
      <c r="D221" s="29" t="s">
        <v>14</v>
      </c>
      <c r="E221" s="55" t="s">
        <v>14</v>
      </c>
      <c r="F221" s="29">
        <v>334</v>
      </c>
    </row>
    <row r="222" spans="1:6" ht="16" x14ac:dyDescent="0.2">
      <c r="A222" s="29"/>
      <c r="B222" s="29" t="s">
        <v>1177</v>
      </c>
      <c r="C222" s="67" t="s">
        <v>14</v>
      </c>
      <c r="D222" s="29" t="s">
        <v>14</v>
      </c>
      <c r="E222" s="55" t="s">
        <v>14</v>
      </c>
      <c r="F222" s="29">
        <v>28</v>
      </c>
    </row>
    <row r="223" spans="1:6" ht="16" x14ac:dyDescent="0.2">
      <c r="A223" s="29"/>
      <c r="B223" s="29" t="s">
        <v>1178</v>
      </c>
      <c r="C223" s="67" t="s">
        <v>14</v>
      </c>
      <c r="D223" s="29" t="s">
        <v>14</v>
      </c>
      <c r="E223" s="55" t="s">
        <v>14</v>
      </c>
      <c r="F223" s="29">
        <v>56</v>
      </c>
    </row>
    <row r="224" spans="1:6" ht="32" x14ac:dyDescent="0.2">
      <c r="A224" s="31"/>
      <c r="B224" s="31" t="s">
        <v>1179</v>
      </c>
      <c r="C224" s="68" t="s">
        <v>14</v>
      </c>
      <c r="D224" s="31" t="s">
        <v>14</v>
      </c>
      <c r="E224" s="59" t="s">
        <v>14</v>
      </c>
      <c r="F224" s="31">
        <v>133</v>
      </c>
    </row>
    <row r="225" spans="1:6" ht="16" x14ac:dyDescent="0.2">
      <c r="A225" s="29" t="s">
        <v>692</v>
      </c>
      <c r="B225" s="29" t="s">
        <v>1180</v>
      </c>
      <c r="C225" s="71" t="s">
        <v>14</v>
      </c>
      <c r="D225" s="71" t="s">
        <v>14</v>
      </c>
      <c r="E225" s="71" t="s">
        <v>14</v>
      </c>
      <c r="F225" s="29">
        <v>29</v>
      </c>
    </row>
    <row r="226" spans="1:6" ht="16" x14ac:dyDescent="0.2">
      <c r="A226" s="29"/>
      <c r="B226" s="29" t="s">
        <v>1181</v>
      </c>
      <c r="C226" s="71" t="s">
        <v>14</v>
      </c>
      <c r="D226" s="71" t="s">
        <v>14</v>
      </c>
      <c r="E226" s="71" t="s">
        <v>14</v>
      </c>
      <c r="F226" s="29">
        <v>257</v>
      </c>
    </row>
    <row r="227" spans="1:6" ht="16" x14ac:dyDescent="0.2">
      <c r="A227" s="29"/>
      <c r="B227" s="29" t="s">
        <v>848</v>
      </c>
      <c r="C227" s="71" t="s">
        <v>14</v>
      </c>
      <c r="D227" s="71" t="s">
        <v>14</v>
      </c>
      <c r="E227" s="71" t="s">
        <v>14</v>
      </c>
      <c r="F227" s="29">
        <v>569</v>
      </c>
    </row>
    <row r="228" spans="1:6" ht="16" x14ac:dyDescent="0.2">
      <c r="A228" s="29"/>
      <c r="B228" s="29" t="s">
        <v>849</v>
      </c>
      <c r="C228" s="71" t="s">
        <v>14</v>
      </c>
      <c r="D228" s="71" t="s">
        <v>14</v>
      </c>
      <c r="E228" s="71" t="s">
        <v>14</v>
      </c>
      <c r="F228" s="29">
        <v>163</v>
      </c>
    </row>
    <row r="229" spans="1:6" ht="16" x14ac:dyDescent="0.2">
      <c r="A229" s="31"/>
      <c r="B229" s="31" t="s">
        <v>851</v>
      </c>
      <c r="C229" s="22" t="s">
        <v>14</v>
      </c>
      <c r="D229" s="73" t="s">
        <v>14</v>
      </c>
      <c r="E229" s="73" t="s">
        <v>14</v>
      </c>
      <c r="F229" s="31">
        <v>694</v>
      </c>
    </row>
    <row r="230" spans="1:6" ht="16" x14ac:dyDescent="0.2">
      <c r="A230" s="29" t="s">
        <v>1182</v>
      </c>
      <c r="B230" s="29" t="s">
        <v>1185</v>
      </c>
      <c r="C230" s="46" t="s">
        <v>942</v>
      </c>
      <c r="D230" s="44" t="s">
        <v>942</v>
      </c>
      <c r="E230" s="46" t="s">
        <v>85</v>
      </c>
      <c r="F230" s="29">
        <v>21</v>
      </c>
    </row>
    <row r="231" spans="1:6" ht="32" x14ac:dyDescent="0.2">
      <c r="A231" s="29"/>
      <c r="B231" s="29" t="s">
        <v>1186</v>
      </c>
      <c r="C231" s="29" t="s">
        <v>942</v>
      </c>
      <c r="D231" s="44" t="s">
        <v>942</v>
      </c>
      <c r="E231" s="29" t="s">
        <v>83</v>
      </c>
      <c r="F231" s="29">
        <v>468</v>
      </c>
    </row>
    <row r="232" spans="1:6" ht="16" x14ac:dyDescent="0.2">
      <c r="A232" s="31"/>
      <c r="B232" s="31" t="s">
        <v>1187</v>
      </c>
      <c r="C232" s="31" t="s">
        <v>942</v>
      </c>
      <c r="D232" s="49" t="s">
        <v>942</v>
      </c>
      <c r="E232" s="31" t="s">
        <v>83</v>
      </c>
      <c r="F232" s="31">
        <v>1582</v>
      </c>
    </row>
    <row r="233" spans="1:6" ht="16" x14ac:dyDescent="0.2">
      <c r="A233" s="29" t="s">
        <v>1183</v>
      </c>
      <c r="B233" s="29" t="s">
        <v>331</v>
      </c>
      <c r="C233" s="29" t="s">
        <v>14</v>
      </c>
      <c r="D233" s="67" t="s">
        <v>14</v>
      </c>
      <c r="E233" s="29" t="s">
        <v>14</v>
      </c>
      <c r="F233" s="29">
        <v>4</v>
      </c>
    </row>
    <row r="234" spans="1:6" ht="16" x14ac:dyDescent="0.2">
      <c r="A234" s="31"/>
      <c r="B234" s="31" t="s">
        <v>1188</v>
      </c>
      <c r="C234" s="31" t="s">
        <v>83</v>
      </c>
      <c r="D234" s="31" t="s">
        <v>83</v>
      </c>
      <c r="E234" s="31" t="s">
        <v>83</v>
      </c>
      <c r="F234" s="31">
        <v>1985</v>
      </c>
    </row>
    <row r="235" spans="1:6" ht="32" x14ac:dyDescent="0.2">
      <c r="A235" s="29" t="s">
        <v>1184</v>
      </c>
      <c r="B235" s="29" t="s">
        <v>333</v>
      </c>
      <c r="C235" s="29" t="s">
        <v>85</v>
      </c>
      <c r="D235" s="29" t="s">
        <v>85</v>
      </c>
      <c r="E235" s="46" t="s">
        <v>85</v>
      </c>
      <c r="F235" s="29">
        <v>86</v>
      </c>
    </row>
    <row r="236" spans="1:6" s="96" customFormat="1" ht="16" x14ac:dyDescent="0.2">
      <c r="A236" s="91"/>
      <c r="B236" s="91" t="s">
        <v>1189</v>
      </c>
      <c r="C236" s="91" t="s">
        <v>949</v>
      </c>
      <c r="D236" s="91" t="s">
        <v>85</v>
      </c>
      <c r="E236" s="91" t="s">
        <v>85</v>
      </c>
      <c r="F236" s="91">
        <v>37</v>
      </c>
    </row>
    <row r="237" spans="1:6" s="96" customFormat="1" ht="32" x14ac:dyDescent="0.2">
      <c r="A237" s="91"/>
      <c r="B237" s="91" t="s">
        <v>1190</v>
      </c>
      <c r="C237" s="91" t="s">
        <v>949</v>
      </c>
      <c r="D237" s="91" t="s">
        <v>85</v>
      </c>
      <c r="E237" s="91" t="s">
        <v>85</v>
      </c>
      <c r="F237" s="91">
        <v>2050</v>
      </c>
    </row>
    <row r="238" spans="1:6" s="96" customFormat="1" ht="32" x14ac:dyDescent="0.2">
      <c r="A238" s="91"/>
      <c r="B238" s="91" t="s">
        <v>1191</v>
      </c>
      <c r="C238" s="91" t="s">
        <v>949</v>
      </c>
      <c r="D238" s="91" t="s">
        <v>85</v>
      </c>
      <c r="E238" s="91" t="s">
        <v>85</v>
      </c>
      <c r="F238" s="91">
        <v>977</v>
      </c>
    </row>
    <row r="239" spans="1:6" s="96" customFormat="1" ht="32" x14ac:dyDescent="0.2">
      <c r="A239" s="91"/>
      <c r="B239" s="91" t="s">
        <v>1192</v>
      </c>
      <c r="C239" s="96" t="s">
        <v>949</v>
      </c>
      <c r="D239" s="91" t="s">
        <v>85</v>
      </c>
      <c r="E239" s="96" t="s">
        <v>85</v>
      </c>
      <c r="F239" s="91">
        <v>863</v>
      </c>
    </row>
    <row r="240" spans="1:6" s="96" customFormat="1" ht="32" x14ac:dyDescent="0.2">
      <c r="A240" s="91"/>
      <c r="B240" s="91" t="s">
        <v>1193</v>
      </c>
      <c r="C240" s="96" t="s">
        <v>949</v>
      </c>
      <c r="D240" s="91" t="s">
        <v>85</v>
      </c>
      <c r="E240" s="96" t="s">
        <v>85</v>
      </c>
      <c r="F240" s="91">
        <v>1205</v>
      </c>
    </row>
    <row r="241" spans="1:6" s="96" customFormat="1" ht="16" x14ac:dyDescent="0.2">
      <c r="A241" s="91"/>
      <c r="B241" s="91" t="s">
        <v>858</v>
      </c>
      <c r="C241" s="96" t="s">
        <v>949</v>
      </c>
      <c r="D241" s="91" t="s">
        <v>85</v>
      </c>
      <c r="E241" s="96" t="s">
        <v>85</v>
      </c>
      <c r="F241" s="91">
        <v>182</v>
      </c>
    </row>
    <row r="242" spans="1:6" s="96" customFormat="1" ht="16" x14ac:dyDescent="0.2">
      <c r="A242" s="91"/>
      <c r="B242" s="91" t="s">
        <v>1026</v>
      </c>
      <c r="C242" s="96" t="s">
        <v>949</v>
      </c>
      <c r="D242" s="91" t="s">
        <v>85</v>
      </c>
      <c r="E242" s="96" t="s">
        <v>85</v>
      </c>
      <c r="F242" s="91">
        <v>140</v>
      </c>
    </row>
    <row r="243" spans="1:6" s="96" customFormat="1" ht="16" x14ac:dyDescent="0.2">
      <c r="A243" s="91"/>
      <c r="B243" s="91" t="s">
        <v>860</v>
      </c>
      <c r="C243" s="96" t="s">
        <v>949</v>
      </c>
      <c r="D243" s="91" t="s">
        <v>85</v>
      </c>
      <c r="E243" s="96" t="s">
        <v>85</v>
      </c>
      <c r="F243" s="91">
        <v>32</v>
      </c>
    </row>
    <row r="244" spans="1:6" ht="16" x14ac:dyDescent="0.2">
      <c r="A244" s="29"/>
      <c r="B244" s="29" t="s">
        <v>861</v>
      </c>
      <c r="C244" s="44" t="s">
        <v>85</v>
      </c>
      <c r="D244" s="29" t="s">
        <v>85</v>
      </c>
      <c r="E244" s="44" t="s">
        <v>85</v>
      </c>
      <c r="F244" s="29">
        <v>71</v>
      </c>
    </row>
    <row r="245" spans="1:6" ht="16" x14ac:dyDescent="0.2">
      <c r="A245" s="29"/>
      <c r="B245" s="29" t="s">
        <v>1194</v>
      </c>
      <c r="C245" s="44" t="s">
        <v>85</v>
      </c>
      <c r="D245" s="29" t="s">
        <v>85</v>
      </c>
      <c r="E245" s="44" t="s">
        <v>85</v>
      </c>
      <c r="F245" s="29">
        <v>165</v>
      </c>
    </row>
    <row r="246" spans="1:6" ht="16" x14ac:dyDescent="0.2">
      <c r="A246" s="29"/>
      <c r="B246" s="29" t="s">
        <v>1195</v>
      </c>
      <c r="C246" s="44" t="s">
        <v>85</v>
      </c>
      <c r="D246" s="29" t="s">
        <v>85</v>
      </c>
      <c r="E246" s="44" t="s">
        <v>85</v>
      </c>
      <c r="F246" s="29">
        <v>5</v>
      </c>
    </row>
    <row r="247" spans="1:6" ht="16" x14ac:dyDescent="0.2">
      <c r="A247" s="29"/>
      <c r="B247" s="29" t="s">
        <v>1196</v>
      </c>
      <c r="C247" s="44" t="s">
        <v>85</v>
      </c>
      <c r="D247" s="29" t="s">
        <v>85</v>
      </c>
      <c r="E247" s="44" t="s">
        <v>85</v>
      </c>
      <c r="F247" s="29">
        <v>1184</v>
      </c>
    </row>
    <row r="248" spans="1:6" ht="16" x14ac:dyDescent="0.2">
      <c r="A248" s="29"/>
      <c r="B248" s="29" t="s">
        <v>1197</v>
      </c>
      <c r="C248" s="44" t="s">
        <v>85</v>
      </c>
      <c r="D248" s="29" t="s">
        <v>85</v>
      </c>
      <c r="E248" s="44" t="s">
        <v>85</v>
      </c>
      <c r="F248" s="29">
        <v>58</v>
      </c>
    </row>
    <row r="249" spans="1:6" ht="16" x14ac:dyDescent="0.2">
      <c r="A249" s="29"/>
      <c r="B249" s="29" t="s">
        <v>344</v>
      </c>
      <c r="C249" s="44" t="s">
        <v>85</v>
      </c>
      <c r="D249" s="29" t="s">
        <v>85</v>
      </c>
      <c r="E249" s="44" t="s">
        <v>85</v>
      </c>
      <c r="F249" s="29">
        <v>44</v>
      </c>
    </row>
    <row r="250" spans="1:6" ht="32" x14ac:dyDescent="0.2">
      <c r="A250" s="29"/>
      <c r="B250" s="29" t="s">
        <v>1198</v>
      </c>
      <c r="C250" s="44" t="s">
        <v>85</v>
      </c>
      <c r="D250" s="29" t="s">
        <v>85</v>
      </c>
      <c r="E250" s="44" t="s">
        <v>85</v>
      </c>
      <c r="F250" s="29">
        <v>197</v>
      </c>
    </row>
    <row r="251" spans="1:6" ht="16" x14ac:dyDescent="0.2">
      <c r="A251" s="29"/>
      <c r="B251" s="29" t="s">
        <v>345</v>
      </c>
      <c r="C251" s="44" t="s">
        <v>85</v>
      </c>
      <c r="D251" s="29" t="s">
        <v>85</v>
      </c>
      <c r="E251" s="44" t="s">
        <v>85</v>
      </c>
      <c r="F251" s="29">
        <v>275</v>
      </c>
    </row>
    <row r="252" spans="1:6" ht="16" x14ac:dyDescent="0.2">
      <c r="A252" s="29"/>
      <c r="B252" s="29" t="s">
        <v>346</v>
      </c>
      <c r="C252" s="44" t="s">
        <v>85</v>
      </c>
      <c r="D252" s="29" t="s">
        <v>85</v>
      </c>
      <c r="E252" s="44" t="s">
        <v>85</v>
      </c>
      <c r="F252" s="29">
        <v>44</v>
      </c>
    </row>
    <row r="253" spans="1:6" ht="32" x14ac:dyDescent="0.2">
      <c r="A253" s="29"/>
      <c r="B253" s="29" t="s">
        <v>1199</v>
      </c>
      <c r="C253" s="44" t="s">
        <v>85</v>
      </c>
      <c r="D253" s="29" t="s">
        <v>85</v>
      </c>
      <c r="E253" s="44" t="s">
        <v>85</v>
      </c>
      <c r="F253" s="29">
        <v>696</v>
      </c>
    </row>
    <row r="254" spans="1:6" ht="16" x14ac:dyDescent="0.2">
      <c r="A254" s="29"/>
      <c r="B254" s="29" t="s">
        <v>1200</v>
      </c>
      <c r="C254" s="44" t="s">
        <v>85</v>
      </c>
      <c r="D254" s="29" t="s">
        <v>85</v>
      </c>
      <c r="E254" s="44" t="s">
        <v>85</v>
      </c>
      <c r="F254" s="29">
        <v>307</v>
      </c>
    </row>
    <row r="255" spans="1:6" ht="16" x14ac:dyDescent="0.2">
      <c r="A255" s="29"/>
      <c r="B255" s="29" t="s">
        <v>662</v>
      </c>
      <c r="C255" s="44" t="s">
        <v>85</v>
      </c>
      <c r="D255" s="29" t="s">
        <v>85</v>
      </c>
      <c r="E255" s="44" t="s">
        <v>85</v>
      </c>
      <c r="F255" s="29">
        <v>3</v>
      </c>
    </row>
    <row r="256" spans="1:6" ht="16" x14ac:dyDescent="0.2">
      <c r="A256" s="29"/>
      <c r="B256" s="29" t="s">
        <v>867</v>
      </c>
      <c r="C256" s="44" t="s">
        <v>85</v>
      </c>
      <c r="D256" s="29" t="s">
        <v>85</v>
      </c>
      <c r="E256" s="44" t="s">
        <v>85</v>
      </c>
      <c r="F256" s="29">
        <v>491</v>
      </c>
    </row>
    <row r="257" spans="1:6" ht="32" x14ac:dyDescent="0.2">
      <c r="A257" s="29"/>
      <c r="B257" s="29" t="s">
        <v>1201</v>
      </c>
      <c r="C257" s="44" t="s">
        <v>85</v>
      </c>
      <c r="D257" s="29" t="s">
        <v>85</v>
      </c>
      <c r="E257" s="44" t="s">
        <v>85</v>
      </c>
      <c r="F257" s="29">
        <v>198</v>
      </c>
    </row>
    <row r="258" spans="1:6" ht="16" x14ac:dyDescent="0.2">
      <c r="A258" s="29"/>
      <c r="B258" s="29" t="s">
        <v>1202</v>
      </c>
      <c r="C258" s="44" t="s">
        <v>85</v>
      </c>
      <c r="D258" s="29" t="s">
        <v>85</v>
      </c>
      <c r="E258" s="44" t="s">
        <v>85</v>
      </c>
      <c r="F258" s="29">
        <v>55</v>
      </c>
    </row>
    <row r="259" spans="1:6" ht="16" x14ac:dyDescent="0.2">
      <c r="A259" s="29"/>
      <c r="B259" s="29" t="s">
        <v>1203</v>
      </c>
      <c r="C259" s="44" t="s">
        <v>85</v>
      </c>
      <c r="D259" s="29" t="s">
        <v>85</v>
      </c>
      <c r="E259" s="44" t="s">
        <v>85</v>
      </c>
      <c r="F259" s="29">
        <v>69</v>
      </c>
    </row>
    <row r="260" spans="1:6" ht="16" x14ac:dyDescent="0.2">
      <c r="A260" s="29"/>
      <c r="B260" s="29" t="s">
        <v>871</v>
      </c>
      <c r="C260" s="44" t="s">
        <v>85</v>
      </c>
      <c r="D260" s="29" t="s">
        <v>85</v>
      </c>
      <c r="E260" s="44" t="s">
        <v>85</v>
      </c>
      <c r="F260" s="29">
        <v>19</v>
      </c>
    </row>
    <row r="261" spans="1:6" ht="32" x14ac:dyDescent="0.2">
      <c r="A261" s="29"/>
      <c r="B261" s="29" t="s">
        <v>1204</v>
      </c>
      <c r="C261" s="44" t="s">
        <v>85</v>
      </c>
      <c r="D261" s="29" t="s">
        <v>85</v>
      </c>
      <c r="E261" s="44" t="s">
        <v>85</v>
      </c>
      <c r="F261" s="29">
        <v>9</v>
      </c>
    </row>
    <row r="262" spans="1:6" ht="16" x14ac:dyDescent="0.2">
      <c r="A262" s="29"/>
      <c r="B262" s="29" t="s">
        <v>350</v>
      </c>
      <c r="C262" s="44" t="s">
        <v>85</v>
      </c>
      <c r="D262" s="29" t="s">
        <v>85</v>
      </c>
      <c r="E262" s="44" t="s">
        <v>85</v>
      </c>
      <c r="F262" s="29">
        <v>61</v>
      </c>
    </row>
    <row r="263" spans="1:6" ht="16" x14ac:dyDescent="0.2">
      <c r="A263" s="29"/>
      <c r="B263" s="29" t="s">
        <v>1205</v>
      </c>
      <c r="C263" s="44" t="s">
        <v>85</v>
      </c>
      <c r="D263" s="29" t="s">
        <v>85</v>
      </c>
      <c r="E263" s="44" t="s">
        <v>85</v>
      </c>
      <c r="F263" s="29">
        <v>643</v>
      </c>
    </row>
    <row r="264" spans="1:6" ht="32" x14ac:dyDescent="0.2">
      <c r="A264" s="29"/>
      <c r="B264" s="29" t="s">
        <v>1206</v>
      </c>
      <c r="C264" s="44" t="s">
        <v>85</v>
      </c>
      <c r="D264" s="29" t="s">
        <v>85</v>
      </c>
      <c r="E264" s="44" t="s">
        <v>85</v>
      </c>
      <c r="F264" s="29">
        <v>6</v>
      </c>
    </row>
    <row r="265" spans="1:6" ht="16" x14ac:dyDescent="0.2">
      <c r="A265" s="29"/>
      <c r="B265" s="29" t="s">
        <v>1207</v>
      </c>
      <c r="C265" s="44" t="s">
        <v>63</v>
      </c>
      <c r="D265" s="29" t="s">
        <v>63</v>
      </c>
      <c r="E265" s="44" t="s">
        <v>85</v>
      </c>
      <c r="F265" s="29">
        <v>497</v>
      </c>
    </row>
    <row r="266" spans="1:6" s="96" customFormat="1" ht="16" x14ac:dyDescent="0.2">
      <c r="A266" s="91"/>
      <c r="B266" s="91" t="s">
        <v>1208</v>
      </c>
      <c r="C266" s="96" t="s">
        <v>63</v>
      </c>
      <c r="D266" s="91" t="s">
        <v>63</v>
      </c>
      <c r="E266" s="96" t="s">
        <v>85</v>
      </c>
      <c r="F266" s="91">
        <v>16</v>
      </c>
    </row>
    <row r="267" spans="1:6" s="96" customFormat="1" ht="16" x14ac:dyDescent="0.2">
      <c r="A267" s="91"/>
      <c r="B267" s="91" t="s">
        <v>1209</v>
      </c>
      <c r="C267" s="96" t="s">
        <v>63</v>
      </c>
      <c r="D267" s="91" t="s">
        <v>63</v>
      </c>
      <c r="E267" s="96" t="s">
        <v>85</v>
      </c>
      <c r="F267" s="91">
        <v>173</v>
      </c>
    </row>
    <row r="268" spans="1:6" s="96" customFormat="1" ht="16" x14ac:dyDescent="0.2">
      <c r="A268" s="91"/>
      <c r="B268" s="91" t="s">
        <v>948</v>
      </c>
      <c r="C268" s="96" t="s">
        <v>63</v>
      </c>
      <c r="D268" s="91" t="s">
        <v>63</v>
      </c>
      <c r="E268" s="96" t="s">
        <v>85</v>
      </c>
      <c r="F268" s="91">
        <v>633</v>
      </c>
    </row>
    <row r="269" spans="1:6" s="96" customFormat="1" ht="16" x14ac:dyDescent="0.2">
      <c r="A269" s="91"/>
      <c r="B269" s="91" t="s">
        <v>1210</v>
      </c>
      <c r="C269" s="96" t="s">
        <v>63</v>
      </c>
      <c r="D269" s="91" t="s">
        <v>63</v>
      </c>
      <c r="E269" s="96" t="s">
        <v>85</v>
      </c>
      <c r="F269" s="91">
        <v>823</v>
      </c>
    </row>
    <row r="270" spans="1:6" s="96" customFormat="1" ht="16" x14ac:dyDescent="0.2">
      <c r="A270" s="91"/>
      <c r="B270" s="91" t="s">
        <v>1211</v>
      </c>
      <c r="C270" s="96" t="s">
        <v>63</v>
      </c>
      <c r="D270" s="91" t="s">
        <v>63</v>
      </c>
      <c r="E270" s="96" t="s">
        <v>85</v>
      </c>
      <c r="F270" s="91">
        <v>1256</v>
      </c>
    </row>
    <row r="271" spans="1:6" s="96" customFormat="1" ht="16" x14ac:dyDescent="0.2">
      <c r="A271" s="91"/>
      <c r="B271" s="91" t="s">
        <v>1212</v>
      </c>
      <c r="C271" s="96" t="s">
        <v>63</v>
      </c>
      <c r="D271" s="91" t="s">
        <v>63</v>
      </c>
      <c r="E271" s="96" t="s">
        <v>85</v>
      </c>
      <c r="F271" s="91">
        <v>310</v>
      </c>
    </row>
    <row r="272" spans="1:6" s="96" customFormat="1" ht="16" x14ac:dyDescent="0.2">
      <c r="A272" s="91"/>
      <c r="B272" s="91" t="s">
        <v>1213</v>
      </c>
      <c r="C272" s="96" t="s">
        <v>54</v>
      </c>
      <c r="D272" s="91" t="s">
        <v>54</v>
      </c>
      <c r="E272" s="96" t="s">
        <v>85</v>
      </c>
      <c r="F272" s="91">
        <v>398</v>
      </c>
    </row>
    <row r="273" spans="1:6" s="96" customFormat="1" ht="32" x14ac:dyDescent="0.2">
      <c r="A273" s="91"/>
      <c r="B273" s="91" t="s">
        <v>1214</v>
      </c>
      <c r="C273" s="96" t="s">
        <v>54</v>
      </c>
      <c r="D273" s="91" t="s">
        <v>54</v>
      </c>
      <c r="E273" s="96" t="s">
        <v>85</v>
      </c>
      <c r="F273" s="91">
        <v>2141</v>
      </c>
    </row>
    <row r="274" spans="1:6" s="96" customFormat="1" ht="32" x14ac:dyDescent="0.2">
      <c r="A274" s="91"/>
      <c r="B274" s="91" t="s">
        <v>1215</v>
      </c>
      <c r="C274" s="96" t="s">
        <v>54</v>
      </c>
      <c r="D274" s="91" t="s">
        <v>54</v>
      </c>
      <c r="E274" s="96" t="s">
        <v>85</v>
      </c>
      <c r="F274" s="91">
        <v>580</v>
      </c>
    </row>
    <row r="275" spans="1:6" s="96" customFormat="1" ht="32" x14ac:dyDescent="0.2">
      <c r="A275" s="91"/>
      <c r="B275" s="91" t="s">
        <v>1216</v>
      </c>
      <c r="C275" s="96" t="s">
        <v>54</v>
      </c>
      <c r="D275" s="91" t="s">
        <v>54</v>
      </c>
      <c r="E275" s="96" t="s">
        <v>85</v>
      </c>
      <c r="F275" s="91">
        <v>573</v>
      </c>
    </row>
    <row r="276" spans="1:6" s="96" customFormat="1" ht="16" x14ac:dyDescent="0.2">
      <c r="A276" s="91"/>
      <c r="B276" s="91" t="s">
        <v>1217</v>
      </c>
      <c r="C276" s="96" t="s">
        <v>54</v>
      </c>
      <c r="D276" s="91" t="s">
        <v>54</v>
      </c>
      <c r="E276" s="96" t="s">
        <v>85</v>
      </c>
      <c r="F276" s="91">
        <v>0</v>
      </c>
    </row>
    <row r="277" spans="1:6" s="96" customFormat="1" ht="32" x14ac:dyDescent="0.2">
      <c r="A277" s="91"/>
      <c r="B277" s="91" t="s">
        <v>1218</v>
      </c>
      <c r="C277" s="96" t="s">
        <v>54</v>
      </c>
      <c r="D277" s="91" t="s">
        <v>54</v>
      </c>
      <c r="E277" s="96" t="s">
        <v>85</v>
      </c>
      <c r="F277" s="91">
        <v>67</v>
      </c>
    </row>
    <row r="278" spans="1:6" ht="32" x14ac:dyDescent="0.2">
      <c r="A278" s="29"/>
      <c r="B278" s="29" t="s">
        <v>1219</v>
      </c>
      <c r="C278" s="44" t="s">
        <v>85</v>
      </c>
      <c r="D278" s="29" t="s">
        <v>85</v>
      </c>
      <c r="E278" s="44" t="s">
        <v>85</v>
      </c>
      <c r="F278" s="29">
        <v>71</v>
      </c>
    </row>
    <row r="279" spans="1:6" ht="32" x14ac:dyDescent="0.2">
      <c r="A279" s="29"/>
      <c r="B279" s="29" t="s">
        <v>1220</v>
      </c>
      <c r="C279" s="44" t="s">
        <v>85</v>
      </c>
      <c r="D279" s="29" t="s">
        <v>85</v>
      </c>
      <c r="E279" s="44" t="s">
        <v>85</v>
      </c>
      <c r="F279" s="29">
        <v>3</v>
      </c>
    </row>
    <row r="280" spans="1:6" ht="32" x14ac:dyDescent="0.2">
      <c r="A280" s="29"/>
      <c r="B280" s="29" t="s">
        <v>1221</v>
      </c>
      <c r="C280" s="44" t="s">
        <v>85</v>
      </c>
      <c r="D280" s="29" t="s">
        <v>85</v>
      </c>
      <c r="E280" s="44" t="s">
        <v>85</v>
      </c>
      <c r="F280" s="29">
        <v>10</v>
      </c>
    </row>
    <row r="281" spans="1:6" ht="32" x14ac:dyDescent="0.2">
      <c r="A281" s="29"/>
      <c r="B281" s="29" t="s">
        <v>1222</v>
      </c>
      <c r="C281" s="44" t="s">
        <v>85</v>
      </c>
      <c r="D281" s="29" t="s">
        <v>85</v>
      </c>
      <c r="E281" s="44" t="s">
        <v>85</v>
      </c>
      <c r="F281" s="29">
        <v>11</v>
      </c>
    </row>
    <row r="282" spans="1:6" ht="32" x14ac:dyDescent="0.2">
      <c r="A282" s="29"/>
      <c r="B282" s="29" t="s">
        <v>1223</v>
      </c>
      <c r="C282" s="44" t="s">
        <v>85</v>
      </c>
      <c r="D282" s="29" t="s">
        <v>85</v>
      </c>
      <c r="E282" s="44" t="s">
        <v>85</v>
      </c>
      <c r="F282" s="29">
        <v>102</v>
      </c>
    </row>
    <row r="283" spans="1:6" ht="16" x14ac:dyDescent="0.2">
      <c r="A283" s="31"/>
      <c r="B283" s="31" t="s">
        <v>367</v>
      </c>
      <c r="C283" s="49" t="s">
        <v>85</v>
      </c>
      <c r="D283" s="31" t="s">
        <v>85</v>
      </c>
      <c r="E283" s="59" t="s">
        <v>85</v>
      </c>
      <c r="F283" s="31">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3"/>
  <sheetViews>
    <sheetView zoomScale="165" zoomScaleNormal="120" workbookViewId="0">
      <pane ySplit="1" topLeftCell="A92" activePane="bottomLeft" state="frozen"/>
      <selection pane="bottomLeft" activeCell="C97" sqref="C97"/>
    </sheetView>
  </sheetViews>
  <sheetFormatPr baseColWidth="10" defaultColWidth="8.83203125" defaultRowHeight="15" x14ac:dyDescent="0.2"/>
  <cols>
    <col min="1" max="2" width="50.83203125" style="25" customWidth="1"/>
    <col min="3" max="5" width="25.83203125" style="25" customWidth="1"/>
    <col min="6" max="6" width="7.33203125" style="83" bestFit="1" customWidth="1"/>
    <col min="7" max="7" width="8.83203125" style="83"/>
    <col min="8" max="8" width="14.6640625" style="83" bestFit="1" customWidth="1"/>
    <col min="9" max="9" width="11.5" style="83" bestFit="1" customWidth="1"/>
    <col min="10" max="16384" width="8.83203125" style="83"/>
  </cols>
  <sheetData>
    <row r="1" spans="1:16" ht="16" x14ac:dyDescent="0.2">
      <c r="A1" s="37" t="s">
        <v>59</v>
      </c>
      <c r="B1" s="26" t="s">
        <v>60</v>
      </c>
      <c r="C1" s="26" t="s">
        <v>936</v>
      </c>
      <c r="D1" s="26" t="s">
        <v>90</v>
      </c>
      <c r="E1" s="25" t="s">
        <v>92</v>
      </c>
      <c r="F1" s="82" t="s">
        <v>61</v>
      </c>
      <c r="H1" s="44" t="s">
        <v>1234</v>
      </c>
    </row>
    <row r="2" spans="1:16" ht="16" x14ac:dyDescent="0.2">
      <c r="A2" s="37" t="s">
        <v>377</v>
      </c>
      <c r="B2" s="26" t="s">
        <v>386</v>
      </c>
      <c r="C2" s="26" t="s">
        <v>953</v>
      </c>
      <c r="D2" s="26" t="s">
        <v>86</v>
      </c>
      <c r="E2" s="26" t="s">
        <v>88</v>
      </c>
      <c r="F2" s="84">
        <v>186</v>
      </c>
    </row>
    <row r="3" spans="1:16" s="110" customFormat="1" ht="16" x14ac:dyDescent="0.2">
      <c r="A3" s="111" t="s">
        <v>378</v>
      </c>
      <c r="B3" s="112" t="s">
        <v>379</v>
      </c>
      <c r="C3" s="112" t="s">
        <v>64</v>
      </c>
      <c r="D3" s="112" t="s">
        <v>64</v>
      </c>
      <c r="E3" s="112" t="s">
        <v>88</v>
      </c>
      <c r="F3" s="113">
        <v>85</v>
      </c>
    </row>
    <row r="4" spans="1:16" s="110" customFormat="1" ht="16" customHeight="1" x14ac:dyDescent="0.2">
      <c r="A4" s="114"/>
      <c r="B4" s="115" t="s">
        <v>380</v>
      </c>
      <c r="C4" s="115" t="s">
        <v>64</v>
      </c>
      <c r="D4" s="115" t="s">
        <v>64</v>
      </c>
      <c r="E4" s="115" t="s">
        <v>88</v>
      </c>
      <c r="F4" s="116">
        <v>19</v>
      </c>
      <c r="I4" s="117" t="s">
        <v>491</v>
      </c>
      <c r="J4" s="172" t="s">
        <v>492</v>
      </c>
      <c r="K4" s="172"/>
      <c r="L4" s="172"/>
      <c r="M4" s="172"/>
      <c r="N4" s="172"/>
      <c r="O4" s="172"/>
      <c r="P4" s="172"/>
    </row>
    <row r="5" spans="1:16" ht="16" x14ac:dyDescent="0.2">
      <c r="A5" s="37" t="s">
        <v>381</v>
      </c>
      <c r="B5" s="26" t="s">
        <v>386</v>
      </c>
      <c r="C5" s="26" t="s">
        <v>30</v>
      </c>
      <c r="D5" s="26" t="s">
        <v>86</v>
      </c>
      <c r="E5" s="26" t="s">
        <v>88</v>
      </c>
      <c r="F5" s="84">
        <v>41</v>
      </c>
      <c r="J5" s="172"/>
      <c r="K5" s="172"/>
      <c r="L5" s="172"/>
      <c r="M5" s="172"/>
      <c r="N5" s="172"/>
      <c r="O5" s="172"/>
      <c r="P5" s="172"/>
    </row>
    <row r="6" spans="1:16" ht="16" x14ac:dyDescent="0.2">
      <c r="A6" s="37" t="s">
        <v>382</v>
      </c>
      <c r="B6" s="26" t="s">
        <v>386</v>
      </c>
      <c r="C6" s="26" t="s">
        <v>86</v>
      </c>
      <c r="D6" s="26" t="s">
        <v>86</v>
      </c>
      <c r="E6" s="26" t="s">
        <v>88</v>
      </c>
      <c r="F6" s="84">
        <v>807</v>
      </c>
      <c r="J6" s="172"/>
      <c r="K6" s="172"/>
      <c r="L6" s="172"/>
      <c r="M6" s="172"/>
      <c r="N6" s="172"/>
      <c r="O6" s="172"/>
      <c r="P6" s="172"/>
    </row>
    <row r="7" spans="1:16" ht="16" x14ac:dyDescent="0.2">
      <c r="A7" s="37" t="s">
        <v>383</v>
      </c>
      <c r="B7" s="26" t="s">
        <v>386</v>
      </c>
      <c r="C7" s="26" t="s">
        <v>86</v>
      </c>
      <c r="D7" s="26" t="s">
        <v>86</v>
      </c>
      <c r="E7" s="26" t="s">
        <v>88</v>
      </c>
      <c r="F7" s="84">
        <v>947</v>
      </c>
      <c r="J7" s="172"/>
      <c r="K7" s="172"/>
      <c r="L7" s="172"/>
      <c r="M7" s="172"/>
      <c r="N7" s="172"/>
      <c r="O7" s="172"/>
      <c r="P7" s="172"/>
    </row>
    <row r="8" spans="1:16" ht="16" x14ac:dyDescent="0.2">
      <c r="A8" s="37" t="s">
        <v>384</v>
      </c>
      <c r="B8" s="26" t="s">
        <v>386</v>
      </c>
      <c r="C8" s="26" t="s">
        <v>86</v>
      </c>
      <c r="D8" s="26" t="s">
        <v>86</v>
      </c>
      <c r="E8" s="26" t="s">
        <v>88</v>
      </c>
      <c r="F8" s="84">
        <v>1467</v>
      </c>
      <c r="J8" s="172"/>
      <c r="K8" s="172"/>
      <c r="L8" s="172"/>
      <c r="M8" s="172"/>
      <c r="N8" s="172"/>
      <c r="O8" s="172"/>
      <c r="P8" s="172"/>
    </row>
    <row r="9" spans="1:16" ht="48" x14ac:dyDescent="0.2">
      <c r="A9" s="37" t="s">
        <v>385</v>
      </c>
      <c r="B9" s="26" t="s">
        <v>386</v>
      </c>
      <c r="C9" s="26" t="s">
        <v>86</v>
      </c>
      <c r="D9" s="26" t="s">
        <v>86</v>
      </c>
      <c r="E9" s="26" t="s">
        <v>88</v>
      </c>
      <c r="F9" s="84">
        <v>571</v>
      </c>
      <c r="J9" s="172"/>
      <c r="K9" s="172"/>
      <c r="L9" s="172"/>
      <c r="M9" s="172"/>
      <c r="N9" s="172"/>
      <c r="O9" s="172"/>
      <c r="P9" s="172"/>
    </row>
    <row r="10" spans="1:16" ht="16" x14ac:dyDescent="0.2">
      <c r="A10" s="38" t="s">
        <v>387</v>
      </c>
      <c r="B10" s="41" t="s">
        <v>388</v>
      </c>
      <c r="C10" s="41" t="s">
        <v>937</v>
      </c>
      <c r="D10" s="41" t="s">
        <v>937</v>
      </c>
      <c r="E10" s="41" t="s">
        <v>24</v>
      </c>
      <c r="F10" s="87">
        <v>800</v>
      </c>
      <c r="J10" s="172"/>
      <c r="K10" s="172"/>
      <c r="L10" s="172"/>
      <c r="M10" s="172"/>
      <c r="N10" s="172"/>
      <c r="O10" s="172"/>
      <c r="P10" s="172"/>
    </row>
    <row r="11" spans="1:16" ht="16" x14ac:dyDescent="0.2">
      <c r="A11" s="40"/>
      <c r="B11" s="43" t="s">
        <v>389</v>
      </c>
      <c r="C11" s="43" t="s">
        <v>937</v>
      </c>
      <c r="D11" s="43" t="s">
        <v>937</v>
      </c>
      <c r="E11" s="43" t="s">
        <v>24</v>
      </c>
      <c r="F11" s="88">
        <v>1155</v>
      </c>
    </row>
    <row r="12" spans="1:16" s="110" customFormat="1" ht="16" x14ac:dyDescent="0.2">
      <c r="A12" s="107"/>
      <c r="B12" s="108" t="s">
        <v>390</v>
      </c>
      <c r="C12" s="108" t="s">
        <v>1228</v>
      </c>
      <c r="D12" s="108" t="s">
        <v>937</v>
      </c>
      <c r="E12" s="108" t="s">
        <v>24</v>
      </c>
      <c r="F12" s="109">
        <v>1588</v>
      </c>
    </row>
    <row r="13" spans="1:16" ht="16" x14ac:dyDescent="0.2">
      <c r="A13" s="40"/>
      <c r="B13" s="43" t="s">
        <v>391</v>
      </c>
      <c r="C13" s="43" t="s">
        <v>1229</v>
      </c>
      <c r="D13" s="43" t="s">
        <v>937</v>
      </c>
      <c r="E13" s="43" t="s">
        <v>24</v>
      </c>
      <c r="F13" s="88">
        <v>5245</v>
      </c>
    </row>
    <row r="14" spans="1:16" s="110" customFormat="1" ht="16" x14ac:dyDescent="0.2">
      <c r="A14" s="107"/>
      <c r="B14" s="108" t="s">
        <v>392</v>
      </c>
      <c r="C14" s="108" t="s">
        <v>1228</v>
      </c>
      <c r="D14" s="108" t="s">
        <v>937</v>
      </c>
      <c r="E14" s="108" t="s">
        <v>24</v>
      </c>
      <c r="F14" s="109">
        <v>1717</v>
      </c>
    </row>
    <row r="15" spans="1:16" ht="16" x14ac:dyDescent="0.2">
      <c r="A15" s="40"/>
      <c r="B15" s="43" t="s">
        <v>393</v>
      </c>
      <c r="C15" s="43" t="s">
        <v>1225</v>
      </c>
      <c r="D15" s="43" t="s">
        <v>937</v>
      </c>
      <c r="E15" s="43" t="s">
        <v>24</v>
      </c>
      <c r="F15" s="88">
        <v>2884</v>
      </c>
    </row>
    <row r="16" spans="1:16" ht="16" x14ac:dyDescent="0.2">
      <c r="A16" s="40"/>
      <c r="B16" s="43" t="s">
        <v>394</v>
      </c>
      <c r="C16" s="43" t="s">
        <v>937</v>
      </c>
      <c r="D16" s="43" t="s">
        <v>937</v>
      </c>
      <c r="E16" s="43" t="s">
        <v>24</v>
      </c>
      <c r="F16" s="88">
        <v>279</v>
      </c>
    </row>
    <row r="17" spans="1:6" s="110" customFormat="1" ht="16" x14ac:dyDescent="0.2">
      <c r="A17" s="107"/>
      <c r="B17" s="108" t="s">
        <v>395</v>
      </c>
      <c r="C17" s="108" t="s">
        <v>1034</v>
      </c>
      <c r="D17" s="108" t="s">
        <v>937</v>
      </c>
      <c r="E17" s="108" t="s">
        <v>24</v>
      </c>
      <c r="F17" s="109">
        <v>13703</v>
      </c>
    </row>
    <row r="18" spans="1:6" ht="16" x14ac:dyDescent="0.2">
      <c r="A18" s="40"/>
      <c r="B18" s="43" t="s">
        <v>396</v>
      </c>
      <c r="C18" s="43" t="s">
        <v>937</v>
      </c>
      <c r="D18" s="43" t="s">
        <v>937</v>
      </c>
      <c r="E18" s="43" t="s">
        <v>24</v>
      </c>
      <c r="F18" s="88">
        <v>765</v>
      </c>
    </row>
    <row r="19" spans="1:6" s="110" customFormat="1" ht="16" x14ac:dyDescent="0.2">
      <c r="A19" s="107"/>
      <c r="B19" s="108" t="s">
        <v>397</v>
      </c>
      <c r="C19" s="108" t="s">
        <v>939</v>
      </c>
      <c r="D19" s="108" t="s">
        <v>937</v>
      </c>
      <c r="E19" s="108" t="s">
        <v>24</v>
      </c>
      <c r="F19" s="109">
        <v>4283</v>
      </c>
    </row>
    <row r="20" spans="1:6" s="110" customFormat="1" ht="16" x14ac:dyDescent="0.2">
      <c r="A20" s="107"/>
      <c r="B20" s="108" t="s">
        <v>398</v>
      </c>
      <c r="C20" s="108" t="s">
        <v>937</v>
      </c>
      <c r="D20" s="108" t="s">
        <v>937</v>
      </c>
      <c r="E20" s="108" t="s">
        <v>24</v>
      </c>
      <c r="F20" s="109">
        <v>473</v>
      </c>
    </row>
    <row r="21" spans="1:6" s="110" customFormat="1" ht="32" x14ac:dyDescent="0.2">
      <c r="A21" s="107"/>
      <c r="B21" s="108" t="s">
        <v>399</v>
      </c>
      <c r="C21" s="108" t="s">
        <v>937</v>
      </c>
      <c r="D21" s="108" t="s">
        <v>937</v>
      </c>
      <c r="E21" s="108" t="s">
        <v>24</v>
      </c>
      <c r="F21" s="109">
        <v>643</v>
      </c>
    </row>
    <row r="22" spans="1:6" s="110" customFormat="1" ht="16" x14ac:dyDescent="0.2">
      <c r="A22" s="107"/>
      <c r="B22" s="108" t="s">
        <v>400</v>
      </c>
      <c r="C22" s="108" t="s">
        <v>937</v>
      </c>
      <c r="D22" s="108" t="s">
        <v>937</v>
      </c>
      <c r="E22" s="108" t="s">
        <v>24</v>
      </c>
      <c r="F22" s="109">
        <v>1559</v>
      </c>
    </row>
    <row r="23" spans="1:6" s="110" customFormat="1" ht="16" x14ac:dyDescent="0.2">
      <c r="A23" s="107"/>
      <c r="B23" s="108" t="s">
        <v>401</v>
      </c>
      <c r="C23" s="108" t="s">
        <v>1035</v>
      </c>
      <c r="D23" s="108" t="s">
        <v>937</v>
      </c>
      <c r="E23" s="108" t="s">
        <v>24</v>
      </c>
      <c r="F23" s="109">
        <v>3013</v>
      </c>
    </row>
    <row r="24" spans="1:6" ht="16" x14ac:dyDescent="0.2">
      <c r="A24" s="40"/>
      <c r="B24" s="43" t="s">
        <v>402</v>
      </c>
      <c r="C24" s="43" t="s">
        <v>937</v>
      </c>
      <c r="D24" s="43" t="s">
        <v>937</v>
      </c>
      <c r="E24" s="43" t="s">
        <v>24</v>
      </c>
      <c r="F24" s="88">
        <v>1094</v>
      </c>
    </row>
    <row r="25" spans="1:6" ht="16" x14ac:dyDescent="0.2">
      <c r="A25" s="40"/>
      <c r="B25" s="43" t="s">
        <v>403</v>
      </c>
      <c r="C25" s="43" t="s">
        <v>937</v>
      </c>
      <c r="D25" s="43" t="s">
        <v>937</v>
      </c>
      <c r="E25" s="43" t="s">
        <v>24</v>
      </c>
      <c r="F25" s="88">
        <v>1078</v>
      </c>
    </row>
    <row r="26" spans="1:6" ht="32" x14ac:dyDescent="0.2">
      <c r="A26" s="40"/>
      <c r="B26" s="43" t="s">
        <v>404</v>
      </c>
      <c r="C26" s="43" t="s">
        <v>938</v>
      </c>
      <c r="D26" s="43" t="s">
        <v>937</v>
      </c>
      <c r="E26" s="43" t="s">
        <v>24</v>
      </c>
      <c r="F26" s="88">
        <v>1380</v>
      </c>
    </row>
    <row r="27" spans="1:6" ht="16" x14ac:dyDescent="0.2">
      <c r="A27" s="40"/>
      <c r="B27" s="43" t="s">
        <v>405</v>
      </c>
      <c r="C27" s="43" t="s">
        <v>937</v>
      </c>
      <c r="D27" s="43" t="s">
        <v>937</v>
      </c>
      <c r="E27" s="43" t="s">
        <v>24</v>
      </c>
      <c r="F27" s="88">
        <v>128</v>
      </c>
    </row>
    <row r="28" spans="1:6" ht="16" x14ac:dyDescent="0.2">
      <c r="A28" s="40"/>
      <c r="B28" s="43" t="s">
        <v>406</v>
      </c>
      <c r="C28" s="43" t="s">
        <v>937</v>
      </c>
      <c r="D28" s="43" t="s">
        <v>937</v>
      </c>
      <c r="E28" s="43" t="s">
        <v>24</v>
      </c>
      <c r="F28" s="88">
        <v>2283</v>
      </c>
    </row>
    <row r="29" spans="1:6" ht="16" x14ac:dyDescent="0.2">
      <c r="A29" s="40"/>
      <c r="B29" s="43" t="s">
        <v>407</v>
      </c>
      <c r="C29" s="43" t="s">
        <v>538</v>
      </c>
      <c r="D29" s="43" t="s">
        <v>937</v>
      </c>
      <c r="E29" s="43" t="s">
        <v>24</v>
      </c>
      <c r="F29" s="88">
        <v>2123</v>
      </c>
    </row>
    <row r="30" spans="1:6" ht="32" x14ac:dyDescent="0.2">
      <c r="A30" s="40"/>
      <c r="B30" s="43" t="s">
        <v>408</v>
      </c>
      <c r="C30" s="43" t="s">
        <v>937</v>
      </c>
      <c r="D30" s="43" t="s">
        <v>937</v>
      </c>
      <c r="E30" s="43" t="s">
        <v>24</v>
      </c>
      <c r="F30" s="88">
        <v>971</v>
      </c>
    </row>
    <row r="31" spans="1:6" ht="48" x14ac:dyDescent="0.2">
      <c r="A31" s="39"/>
      <c r="B31" s="42" t="s">
        <v>409</v>
      </c>
      <c r="C31" s="42" t="s">
        <v>937</v>
      </c>
      <c r="D31" s="42" t="s">
        <v>937</v>
      </c>
      <c r="E31" s="42" t="s">
        <v>24</v>
      </c>
      <c r="F31" s="89">
        <v>5989</v>
      </c>
    </row>
    <row r="32" spans="1:6" ht="32" x14ac:dyDescent="0.2">
      <c r="A32" s="37" t="s">
        <v>410</v>
      </c>
      <c r="B32" s="26" t="s">
        <v>386</v>
      </c>
      <c r="C32" s="26" t="s">
        <v>946</v>
      </c>
      <c r="D32" s="26" t="s">
        <v>937</v>
      </c>
      <c r="E32" s="26" t="s">
        <v>24</v>
      </c>
      <c r="F32" s="84">
        <v>1180</v>
      </c>
    </row>
    <row r="33" spans="1:6" ht="16" x14ac:dyDescent="0.2">
      <c r="A33" s="37" t="s">
        <v>411</v>
      </c>
      <c r="B33" s="26" t="s">
        <v>386</v>
      </c>
      <c r="C33" s="26" t="s">
        <v>83</v>
      </c>
      <c r="D33" s="26" t="s">
        <v>83</v>
      </c>
      <c r="E33" s="26" t="s">
        <v>83</v>
      </c>
      <c r="F33" s="84">
        <v>223</v>
      </c>
    </row>
    <row r="34" spans="1:6" s="110" customFormat="1" ht="16" x14ac:dyDescent="0.2">
      <c r="A34" s="118" t="s">
        <v>412</v>
      </c>
      <c r="B34" s="119" t="s">
        <v>386</v>
      </c>
      <c r="C34" s="119" t="s">
        <v>21</v>
      </c>
      <c r="D34" s="119" t="s">
        <v>14</v>
      </c>
      <c r="E34" s="119" t="s">
        <v>14</v>
      </c>
      <c r="F34" s="120">
        <v>6190</v>
      </c>
    </row>
    <row r="35" spans="1:6" ht="16" x14ac:dyDescent="0.2">
      <c r="A35" s="38" t="s">
        <v>413</v>
      </c>
      <c r="B35" s="41" t="s">
        <v>414</v>
      </c>
      <c r="C35" s="41" t="s">
        <v>945</v>
      </c>
      <c r="D35" s="41" t="s">
        <v>83</v>
      </c>
      <c r="E35" s="41" t="s">
        <v>83</v>
      </c>
      <c r="F35" s="87">
        <v>176</v>
      </c>
    </row>
    <row r="36" spans="1:6" ht="16" x14ac:dyDescent="0.2">
      <c r="A36" s="39"/>
      <c r="B36" s="42" t="s">
        <v>415</v>
      </c>
      <c r="C36" s="42" t="s">
        <v>945</v>
      </c>
      <c r="D36" s="42" t="s">
        <v>83</v>
      </c>
      <c r="E36" s="42" t="s">
        <v>83</v>
      </c>
      <c r="F36" s="89">
        <v>16</v>
      </c>
    </row>
    <row r="37" spans="1:6" ht="16" x14ac:dyDescent="0.2">
      <c r="A37" s="37" t="s">
        <v>416</v>
      </c>
      <c r="B37" s="26" t="s">
        <v>386</v>
      </c>
      <c r="C37" s="26" t="s">
        <v>30</v>
      </c>
      <c r="D37" s="26" t="s">
        <v>86</v>
      </c>
      <c r="E37" s="26" t="s">
        <v>88</v>
      </c>
      <c r="F37" s="84">
        <v>92</v>
      </c>
    </row>
    <row r="38" spans="1:6" ht="16" x14ac:dyDescent="0.2">
      <c r="A38" s="37" t="s">
        <v>417</v>
      </c>
      <c r="B38" s="26" t="s">
        <v>386</v>
      </c>
      <c r="C38" s="26" t="s">
        <v>84</v>
      </c>
      <c r="D38" s="26" t="s">
        <v>84</v>
      </c>
      <c r="E38" s="26" t="s">
        <v>14</v>
      </c>
      <c r="F38" s="84">
        <v>1484</v>
      </c>
    </row>
    <row r="39" spans="1:6" ht="16" x14ac:dyDescent="0.2">
      <c r="A39" s="37" t="s">
        <v>418</v>
      </c>
      <c r="B39" s="26" t="s">
        <v>386</v>
      </c>
      <c r="C39" s="26" t="s">
        <v>84</v>
      </c>
      <c r="D39" s="26" t="s">
        <v>84</v>
      </c>
      <c r="E39" s="26" t="s">
        <v>14</v>
      </c>
      <c r="F39" s="84">
        <v>4419</v>
      </c>
    </row>
    <row r="40" spans="1:6" ht="32" x14ac:dyDescent="0.2">
      <c r="A40" s="38" t="s">
        <v>419</v>
      </c>
      <c r="B40" s="41" t="s">
        <v>420</v>
      </c>
      <c r="C40" s="41" t="s">
        <v>950</v>
      </c>
      <c r="D40" s="41" t="s">
        <v>67</v>
      </c>
      <c r="E40" s="41" t="s">
        <v>67</v>
      </c>
      <c r="F40" s="87">
        <v>394</v>
      </c>
    </row>
    <row r="41" spans="1:6" ht="16" x14ac:dyDescent="0.2">
      <c r="A41" s="40"/>
      <c r="B41" s="43" t="s">
        <v>421</v>
      </c>
      <c r="C41" s="43" t="s">
        <v>1236</v>
      </c>
      <c r="D41" s="43" t="s">
        <v>67</v>
      </c>
      <c r="E41" s="43" t="s">
        <v>67</v>
      </c>
      <c r="F41" s="88">
        <v>3404</v>
      </c>
    </row>
    <row r="42" spans="1:6" ht="16" x14ac:dyDescent="0.2">
      <c r="A42" s="40"/>
      <c r="B42" s="43" t="s">
        <v>422</v>
      </c>
      <c r="C42" s="43" t="s">
        <v>1236</v>
      </c>
      <c r="D42" s="43" t="s">
        <v>67</v>
      </c>
      <c r="E42" s="43" t="s">
        <v>67</v>
      </c>
      <c r="F42" s="88">
        <v>408</v>
      </c>
    </row>
    <row r="43" spans="1:6" ht="16" x14ac:dyDescent="0.2">
      <c r="A43" s="40"/>
      <c r="B43" s="43" t="s">
        <v>423</v>
      </c>
      <c r="C43" s="121" t="s">
        <v>1235</v>
      </c>
      <c r="D43" s="43" t="s">
        <v>67</v>
      </c>
      <c r="E43" s="43" t="s">
        <v>67</v>
      </c>
      <c r="F43" s="88">
        <v>16543</v>
      </c>
    </row>
    <row r="44" spans="1:6" ht="16" x14ac:dyDescent="0.2">
      <c r="A44" s="40"/>
      <c r="B44" s="43" t="s">
        <v>424</v>
      </c>
      <c r="C44" s="121" t="s">
        <v>1235</v>
      </c>
      <c r="D44" s="43" t="s">
        <v>67</v>
      </c>
      <c r="E44" s="43" t="s">
        <v>67</v>
      </c>
      <c r="F44" s="88">
        <v>106</v>
      </c>
    </row>
    <row r="45" spans="1:6" ht="16" x14ac:dyDescent="0.2">
      <c r="A45" s="40"/>
      <c r="B45" s="43" t="s">
        <v>425</v>
      </c>
      <c r="C45" s="121" t="s">
        <v>1236</v>
      </c>
      <c r="D45" s="43" t="s">
        <v>67</v>
      </c>
      <c r="E45" s="43" t="s">
        <v>67</v>
      </c>
      <c r="F45" s="88">
        <v>8568</v>
      </c>
    </row>
    <row r="46" spans="1:6" ht="32" x14ac:dyDescent="0.2">
      <c r="A46" s="40"/>
      <c r="B46" s="43" t="s">
        <v>426</v>
      </c>
      <c r="C46" s="121" t="s">
        <v>1235</v>
      </c>
      <c r="D46" s="43" t="s">
        <v>67</v>
      </c>
      <c r="E46" s="43" t="s">
        <v>67</v>
      </c>
      <c r="F46" s="88">
        <v>28368</v>
      </c>
    </row>
    <row r="47" spans="1:6" ht="16" x14ac:dyDescent="0.2">
      <c r="A47" s="40"/>
      <c r="B47" s="43" t="s">
        <v>427</v>
      </c>
      <c r="C47" s="43" t="s">
        <v>950</v>
      </c>
      <c r="D47" s="43" t="s">
        <v>67</v>
      </c>
      <c r="E47" s="43" t="s">
        <v>67</v>
      </c>
      <c r="F47" s="88">
        <v>120</v>
      </c>
    </row>
    <row r="48" spans="1:6" ht="16" x14ac:dyDescent="0.2">
      <c r="A48" s="40"/>
      <c r="B48" s="43" t="s">
        <v>428</v>
      </c>
      <c r="C48" s="43" t="s">
        <v>950</v>
      </c>
      <c r="D48" s="43" t="s">
        <v>67</v>
      </c>
      <c r="E48" s="43" t="s">
        <v>67</v>
      </c>
      <c r="F48" s="88">
        <v>77</v>
      </c>
    </row>
    <row r="49" spans="1:6" ht="16" x14ac:dyDescent="0.2">
      <c r="A49" s="40"/>
      <c r="B49" s="43" t="s">
        <v>429</v>
      </c>
      <c r="C49" s="43" t="s">
        <v>950</v>
      </c>
      <c r="D49" s="43" t="s">
        <v>67</v>
      </c>
      <c r="E49" s="43" t="s">
        <v>67</v>
      </c>
      <c r="F49" s="88">
        <v>3160</v>
      </c>
    </row>
    <row r="50" spans="1:6" ht="16" x14ac:dyDescent="0.2">
      <c r="A50" s="40"/>
      <c r="B50" s="43" t="s">
        <v>430</v>
      </c>
      <c r="C50" s="43" t="s">
        <v>950</v>
      </c>
      <c r="D50" s="43" t="s">
        <v>67</v>
      </c>
      <c r="E50" s="43" t="s">
        <v>67</v>
      </c>
      <c r="F50" s="88">
        <v>7278</v>
      </c>
    </row>
    <row r="51" spans="1:6" ht="32" x14ac:dyDescent="0.2">
      <c r="A51" s="40"/>
      <c r="B51" s="43" t="s">
        <v>431</v>
      </c>
      <c r="C51" s="43" t="s">
        <v>1236</v>
      </c>
      <c r="D51" s="43" t="s">
        <v>67</v>
      </c>
      <c r="E51" s="43" t="s">
        <v>67</v>
      </c>
      <c r="F51" s="88">
        <v>2016</v>
      </c>
    </row>
    <row r="52" spans="1:6" ht="16" x14ac:dyDescent="0.2">
      <c r="A52" s="40"/>
      <c r="B52" s="43" t="s">
        <v>432</v>
      </c>
      <c r="C52" s="43" t="s">
        <v>950</v>
      </c>
      <c r="D52" s="43" t="s">
        <v>67</v>
      </c>
      <c r="E52" s="43" t="s">
        <v>67</v>
      </c>
      <c r="F52" s="88">
        <v>18185</v>
      </c>
    </row>
    <row r="53" spans="1:6" ht="16" x14ac:dyDescent="0.2">
      <c r="A53" s="40"/>
      <c r="B53" s="43" t="s">
        <v>433</v>
      </c>
      <c r="C53" s="43" t="s">
        <v>1236</v>
      </c>
      <c r="D53" s="43" t="s">
        <v>67</v>
      </c>
      <c r="E53" s="43" t="s">
        <v>67</v>
      </c>
      <c r="F53" s="88">
        <v>1629</v>
      </c>
    </row>
    <row r="54" spans="1:6" ht="16" x14ac:dyDescent="0.2">
      <c r="A54" s="40"/>
      <c r="B54" s="43" t="s">
        <v>434</v>
      </c>
      <c r="C54" s="43" t="s">
        <v>950</v>
      </c>
      <c r="D54" s="43" t="s">
        <v>67</v>
      </c>
      <c r="E54" s="43" t="s">
        <v>67</v>
      </c>
      <c r="F54" s="88">
        <v>1407</v>
      </c>
    </row>
    <row r="55" spans="1:6" ht="16" x14ac:dyDescent="0.2">
      <c r="A55" s="39"/>
      <c r="B55" s="42" t="s">
        <v>435</v>
      </c>
      <c r="C55" s="42" t="s">
        <v>950</v>
      </c>
      <c r="D55" s="42" t="s">
        <v>67</v>
      </c>
      <c r="E55" s="42" t="s">
        <v>67</v>
      </c>
      <c r="F55" s="89">
        <v>813</v>
      </c>
    </row>
    <row r="56" spans="1:6" ht="16" x14ac:dyDescent="0.2">
      <c r="A56" s="37" t="s">
        <v>436</v>
      </c>
      <c r="B56" s="26" t="s">
        <v>386</v>
      </c>
      <c r="C56" s="26" t="s">
        <v>950</v>
      </c>
      <c r="D56" s="26" t="s">
        <v>67</v>
      </c>
      <c r="E56" s="26" t="s">
        <v>67</v>
      </c>
      <c r="F56" s="84">
        <v>506</v>
      </c>
    </row>
    <row r="57" spans="1:6" s="110" customFormat="1" ht="16" x14ac:dyDescent="0.2">
      <c r="A57" s="107" t="s">
        <v>437</v>
      </c>
      <c r="B57" s="108" t="s">
        <v>438</v>
      </c>
      <c r="C57" s="108" t="s">
        <v>86</v>
      </c>
      <c r="D57" s="108" t="s">
        <v>86</v>
      </c>
      <c r="E57" s="108" t="s">
        <v>88</v>
      </c>
      <c r="F57" s="109">
        <v>174</v>
      </c>
    </row>
    <row r="58" spans="1:6" s="110" customFormat="1" ht="16" x14ac:dyDescent="0.2">
      <c r="A58" s="114"/>
      <c r="B58" s="115" t="s">
        <v>439</v>
      </c>
      <c r="C58" s="115" t="s">
        <v>82</v>
      </c>
      <c r="D58" s="115" t="s">
        <v>82</v>
      </c>
      <c r="E58" s="115" t="s">
        <v>83</v>
      </c>
      <c r="F58" s="116">
        <v>8150</v>
      </c>
    </row>
    <row r="59" spans="1:6" ht="16" x14ac:dyDescent="0.2">
      <c r="A59" s="37" t="s">
        <v>440</v>
      </c>
      <c r="B59" s="26" t="s">
        <v>386</v>
      </c>
      <c r="C59" s="26" t="s">
        <v>1227</v>
      </c>
      <c r="D59" s="26" t="s">
        <v>83</v>
      </c>
      <c r="E59" s="26" t="s">
        <v>88</v>
      </c>
      <c r="F59" s="84">
        <v>33</v>
      </c>
    </row>
    <row r="60" spans="1:6" ht="16" x14ac:dyDescent="0.2">
      <c r="A60" s="38" t="s">
        <v>441</v>
      </c>
      <c r="B60" s="41" t="s">
        <v>442</v>
      </c>
      <c r="C60" s="41" t="s">
        <v>14</v>
      </c>
      <c r="D60" s="41" t="s">
        <v>14</v>
      </c>
      <c r="E60" s="41" t="s">
        <v>14</v>
      </c>
      <c r="F60" s="87">
        <v>118</v>
      </c>
    </row>
    <row r="61" spans="1:6" ht="16" x14ac:dyDescent="0.2">
      <c r="A61" s="40"/>
      <c r="B61" s="43" t="s">
        <v>443</v>
      </c>
      <c r="C61" s="43" t="s">
        <v>14</v>
      </c>
      <c r="D61" s="43" t="s">
        <v>14</v>
      </c>
      <c r="E61" s="43" t="s">
        <v>14</v>
      </c>
      <c r="F61" s="88">
        <v>1797</v>
      </c>
    </row>
    <row r="62" spans="1:6" ht="16" x14ac:dyDescent="0.2">
      <c r="A62" s="40"/>
      <c r="B62" s="43" t="s">
        <v>444</v>
      </c>
      <c r="C62" s="43" t="s">
        <v>14</v>
      </c>
      <c r="D62" s="43" t="s">
        <v>14</v>
      </c>
      <c r="E62" s="43" t="s">
        <v>14</v>
      </c>
      <c r="F62" s="88">
        <v>543</v>
      </c>
    </row>
    <row r="63" spans="1:6" ht="16" x14ac:dyDescent="0.2">
      <c r="A63" s="39"/>
      <c r="B63" s="42" t="s">
        <v>445</v>
      </c>
      <c r="C63" s="42" t="s">
        <v>14</v>
      </c>
      <c r="D63" s="42" t="s">
        <v>14</v>
      </c>
      <c r="E63" s="42" t="s">
        <v>14</v>
      </c>
      <c r="F63" s="89">
        <v>10298</v>
      </c>
    </row>
    <row r="64" spans="1:6" s="110" customFormat="1" ht="16" x14ac:dyDescent="0.2">
      <c r="A64" s="118" t="s">
        <v>446</v>
      </c>
      <c r="B64" s="119" t="s">
        <v>386</v>
      </c>
      <c r="C64" s="119" t="s">
        <v>82</v>
      </c>
      <c r="D64" s="119" t="s">
        <v>82</v>
      </c>
      <c r="E64" s="119" t="s">
        <v>83</v>
      </c>
      <c r="F64" s="120">
        <v>45</v>
      </c>
    </row>
    <row r="65" spans="1:6" s="110" customFormat="1" ht="16" x14ac:dyDescent="0.2">
      <c r="A65" s="118" t="s">
        <v>447</v>
      </c>
      <c r="B65" s="119" t="s">
        <v>386</v>
      </c>
      <c r="C65" s="119" t="s">
        <v>82</v>
      </c>
      <c r="D65" s="119" t="s">
        <v>82</v>
      </c>
      <c r="E65" s="119" t="s">
        <v>83</v>
      </c>
      <c r="F65" s="120">
        <v>910</v>
      </c>
    </row>
    <row r="66" spans="1:6" ht="32" x14ac:dyDescent="0.2">
      <c r="A66" s="37" t="s">
        <v>448</v>
      </c>
      <c r="B66" s="26" t="s">
        <v>386</v>
      </c>
      <c r="C66" s="26" t="s">
        <v>1227</v>
      </c>
      <c r="D66" s="26" t="s">
        <v>83</v>
      </c>
      <c r="E66" s="26" t="s">
        <v>83</v>
      </c>
      <c r="F66" s="84">
        <v>1928</v>
      </c>
    </row>
    <row r="67" spans="1:6" ht="16" x14ac:dyDescent="0.2">
      <c r="A67" s="37" t="s">
        <v>449</v>
      </c>
      <c r="B67" s="26" t="s">
        <v>386</v>
      </c>
      <c r="C67" s="26" t="s">
        <v>953</v>
      </c>
      <c r="D67" s="26" t="s">
        <v>83</v>
      </c>
      <c r="E67" s="26" t="s">
        <v>83</v>
      </c>
      <c r="F67" s="84">
        <v>721</v>
      </c>
    </row>
    <row r="68" spans="1:6" ht="16" x14ac:dyDescent="0.2">
      <c r="A68" s="37" t="s">
        <v>450</v>
      </c>
      <c r="B68" s="26" t="s">
        <v>386</v>
      </c>
      <c r="C68" s="26" t="s">
        <v>953</v>
      </c>
      <c r="D68" s="26" t="s">
        <v>83</v>
      </c>
      <c r="E68" s="26" t="s">
        <v>83</v>
      </c>
      <c r="F68" s="84">
        <v>51</v>
      </c>
    </row>
    <row r="69" spans="1:6" ht="16" customHeight="1" x14ac:dyDescent="0.2">
      <c r="A69" s="37" t="s">
        <v>451</v>
      </c>
      <c r="B69" s="26" t="s">
        <v>386</v>
      </c>
      <c r="C69" s="26" t="s">
        <v>953</v>
      </c>
      <c r="D69" s="26" t="s">
        <v>83</v>
      </c>
      <c r="E69" s="26" t="s">
        <v>83</v>
      </c>
      <c r="F69" s="84">
        <v>151</v>
      </c>
    </row>
    <row r="70" spans="1:6" s="110" customFormat="1" ht="16" x14ac:dyDescent="0.2">
      <c r="A70" s="111" t="s">
        <v>452</v>
      </c>
      <c r="B70" s="112" t="s">
        <v>453</v>
      </c>
      <c r="C70" s="112" t="s">
        <v>5</v>
      </c>
      <c r="D70" s="112" t="s">
        <v>5</v>
      </c>
      <c r="E70" s="112" t="s">
        <v>14</v>
      </c>
      <c r="F70" s="113">
        <v>2474</v>
      </c>
    </row>
    <row r="71" spans="1:6" ht="16" x14ac:dyDescent="0.2">
      <c r="A71" s="39"/>
      <c r="B71" s="42" t="s">
        <v>454</v>
      </c>
      <c r="C71" s="42" t="s">
        <v>14</v>
      </c>
      <c r="D71" s="42"/>
      <c r="E71" s="42" t="s">
        <v>14</v>
      </c>
      <c r="F71" s="89">
        <v>1192</v>
      </c>
    </row>
    <row r="72" spans="1:6" ht="16" customHeight="1" x14ac:dyDescent="0.2">
      <c r="A72" s="37" t="s">
        <v>455</v>
      </c>
      <c r="B72" s="26" t="s">
        <v>386</v>
      </c>
      <c r="C72" s="26" t="s">
        <v>14</v>
      </c>
      <c r="D72" s="26" t="s">
        <v>14</v>
      </c>
      <c r="E72" s="26" t="s">
        <v>14</v>
      </c>
      <c r="F72" s="84">
        <v>348</v>
      </c>
    </row>
    <row r="73" spans="1:6" ht="32" x14ac:dyDescent="0.2">
      <c r="A73" s="38" t="s">
        <v>456</v>
      </c>
      <c r="B73" s="41" t="s">
        <v>457</v>
      </c>
      <c r="C73" s="41" t="s">
        <v>940</v>
      </c>
      <c r="D73" s="41" t="s">
        <v>83</v>
      </c>
      <c r="E73" s="41" t="s">
        <v>83</v>
      </c>
      <c r="F73" s="87">
        <v>17</v>
      </c>
    </row>
    <row r="74" spans="1:6" ht="48" x14ac:dyDescent="0.2">
      <c r="A74" s="40"/>
      <c r="B74" s="43" t="s">
        <v>458</v>
      </c>
      <c r="C74" s="43" t="s">
        <v>940</v>
      </c>
      <c r="D74" s="43" t="s">
        <v>14</v>
      </c>
      <c r="E74" s="43" t="s">
        <v>14</v>
      </c>
      <c r="F74" s="88">
        <v>92</v>
      </c>
    </row>
    <row r="75" spans="1:6" ht="16" x14ac:dyDescent="0.2">
      <c r="A75" s="40"/>
      <c r="B75" s="43" t="s">
        <v>459</v>
      </c>
      <c r="C75" s="43" t="s">
        <v>940</v>
      </c>
      <c r="D75" s="43" t="s">
        <v>83</v>
      </c>
      <c r="E75" s="43" t="s">
        <v>83</v>
      </c>
      <c r="F75" s="88">
        <v>1672</v>
      </c>
    </row>
    <row r="76" spans="1:6" ht="16" x14ac:dyDescent="0.2">
      <c r="A76" s="39"/>
      <c r="B76" s="42" t="s">
        <v>460</v>
      </c>
      <c r="C76" s="42" t="s">
        <v>940</v>
      </c>
      <c r="D76" s="42" t="s">
        <v>83</v>
      </c>
      <c r="E76" s="42" t="s">
        <v>83</v>
      </c>
      <c r="F76" s="86">
        <v>4</v>
      </c>
    </row>
    <row r="77" spans="1:6" ht="16" x14ac:dyDescent="0.2">
      <c r="A77" s="37" t="s">
        <v>461</v>
      </c>
      <c r="B77" s="26" t="s">
        <v>386</v>
      </c>
      <c r="C77" s="26" t="s">
        <v>940</v>
      </c>
      <c r="D77" s="26" t="s">
        <v>86</v>
      </c>
      <c r="E77" s="26" t="s">
        <v>88</v>
      </c>
      <c r="F77" s="82">
        <v>112</v>
      </c>
    </row>
    <row r="78" spans="1:6" ht="16" x14ac:dyDescent="0.2">
      <c r="A78" s="37" t="s">
        <v>462</v>
      </c>
      <c r="B78" s="26" t="s">
        <v>386</v>
      </c>
      <c r="C78" s="26" t="s">
        <v>941</v>
      </c>
      <c r="D78" s="26" t="s">
        <v>14</v>
      </c>
      <c r="E78" s="26" t="s">
        <v>14</v>
      </c>
      <c r="F78" s="82">
        <v>83</v>
      </c>
    </row>
    <row r="79" spans="1:6" ht="16" x14ac:dyDescent="0.2">
      <c r="A79" s="37" t="s">
        <v>463</v>
      </c>
      <c r="B79" s="26" t="s">
        <v>386</v>
      </c>
      <c r="C79" s="26" t="s">
        <v>941</v>
      </c>
      <c r="D79" s="26" t="s">
        <v>83</v>
      </c>
      <c r="E79" s="26" t="s">
        <v>83</v>
      </c>
      <c r="F79" s="82">
        <v>12</v>
      </c>
    </row>
    <row r="80" spans="1:6" ht="16" x14ac:dyDescent="0.2">
      <c r="A80" s="37" t="s">
        <v>464</v>
      </c>
      <c r="B80" s="26" t="s">
        <v>386</v>
      </c>
      <c r="C80" s="26" t="s">
        <v>942</v>
      </c>
      <c r="D80" s="26" t="s">
        <v>83</v>
      </c>
      <c r="E80" s="26" t="s">
        <v>83</v>
      </c>
      <c r="F80" s="82">
        <v>56</v>
      </c>
    </row>
    <row r="81" spans="1:6" ht="16" x14ac:dyDescent="0.2">
      <c r="A81" s="37" t="s">
        <v>465</v>
      </c>
      <c r="B81" s="26" t="s">
        <v>386</v>
      </c>
      <c r="C81" s="26" t="s">
        <v>942</v>
      </c>
      <c r="D81" s="26" t="s">
        <v>14</v>
      </c>
      <c r="E81" s="26" t="s">
        <v>14</v>
      </c>
      <c r="F81" s="82">
        <v>1363</v>
      </c>
    </row>
    <row r="82" spans="1:6" ht="32" x14ac:dyDescent="0.2">
      <c r="A82" s="37" t="s">
        <v>466</v>
      </c>
      <c r="B82" s="26" t="s">
        <v>386</v>
      </c>
      <c r="C82" s="26" t="s">
        <v>14</v>
      </c>
      <c r="D82" s="26" t="s">
        <v>14</v>
      </c>
      <c r="E82" s="26" t="s">
        <v>14</v>
      </c>
      <c r="F82" s="82">
        <v>1265</v>
      </c>
    </row>
    <row r="83" spans="1:6" ht="32" x14ac:dyDescent="0.2">
      <c r="A83" s="37" t="s">
        <v>467</v>
      </c>
      <c r="B83" s="26" t="s">
        <v>386</v>
      </c>
      <c r="C83" s="26" t="s">
        <v>83</v>
      </c>
      <c r="D83" s="26" t="s">
        <v>83</v>
      </c>
      <c r="E83" s="26" t="s">
        <v>83</v>
      </c>
      <c r="F83" s="82">
        <v>3148</v>
      </c>
    </row>
    <row r="84" spans="1:6" ht="16" x14ac:dyDescent="0.2">
      <c r="A84" s="37" t="s">
        <v>468</v>
      </c>
      <c r="B84" s="26" t="s">
        <v>386</v>
      </c>
      <c r="C84" s="26" t="s">
        <v>83</v>
      </c>
      <c r="D84" s="26" t="s">
        <v>83</v>
      </c>
      <c r="E84" s="26" t="s">
        <v>83</v>
      </c>
      <c r="F84" s="82">
        <v>14734</v>
      </c>
    </row>
    <row r="85" spans="1:6" s="110" customFormat="1" ht="48" x14ac:dyDescent="0.2">
      <c r="A85" s="111" t="s">
        <v>469</v>
      </c>
      <c r="B85" s="112" t="s">
        <v>470</v>
      </c>
      <c r="C85" s="112" t="s">
        <v>949</v>
      </c>
      <c r="D85" s="112" t="s">
        <v>85</v>
      </c>
      <c r="E85" s="112" t="s">
        <v>85</v>
      </c>
      <c r="F85" s="113">
        <v>3743</v>
      </c>
    </row>
    <row r="86" spans="1:6" s="110" customFormat="1" ht="64" x14ac:dyDescent="0.2">
      <c r="A86" s="107"/>
      <c r="B86" s="108" t="s">
        <v>471</v>
      </c>
      <c r="C86" s="108" t="s">
        <v>949</v>
      </c>
      <c r="D86" s="108" t="s">
        <v>85</v>
      </c>
      <c r="E86" s="108" t="s">
        <v>85</v>
      </c>
      <c r="F86" s="109">
        <v>223</v>
      </c>
    </row>
    <row r="87" spans="1:6" ht="32" x14ac:dyDescent="0.2">
      <c r="A87" s="40"/>
      <c r="B87" s="43" t="s">
        <v>472</v>
      </c>
      <c r="C87" s="43" t="s">
        <v>85</v>
      </c>
      <c r="D87" s="43" t="s">
        <v>85</v>
      </c>
      <c r="E87" s="43" t="s">
        <v>85</v>
      </c>
      <c r="F87" s="90">
        <v>252</v>
      </c>
    </row>
    <row r="88" spans="1:6" ht="16" x14ac:dyDescent="0.2">
      <c r="A88" s="40"/>
      <c r="B88" s="43" t="s">
        <v>473</v>
      </c>
      <c r="C88" s="43" t="s">
        <v>85</v>
      </c>
      <c r="D88" s="43" t="s">
        <v>85</v>
      </c>
      <c r="E88" s="43" t="s">
        <v>85</v>
      </c>
      <c r="F88" s="90">
        <v>1214</v>
      </c>
    </row>
    <row r="89" spans="1:6" ht="16" x14ac:dyDescent="0.2">
      <c r="A89" s="40"/>
      <c r="B89" s="43" t="s">
        <v>474</v>
      </c>
      <c r="C89" s="43" t="s">
        <v>85</v>
      </c>
      <c r="D89" s="43" t="s">
        <v>85</v>
      </c>
      <c r="E89" s="43" t="s">
        <v>85</v>
      </c>
      <c r="F89" s="90">
        <v>66</v>
      </c>
    </row>
    <row r="90" spans="1:6" ht="16" x14ac:dyDescent="0.2">
      <c r="A90" s="40"/>
      <c r="B90" s="43" t="s">
        <v>475</v>
      </c>
      <c r="C90" s="43" t="s">
        <v>85</v>
      </c>
      <c r="D90" s="43" t="s">
        <v>85</v>
      </c>
      <c r="E90" s="43" t="s">
        <v>85</v>
      </c>
      <c r="F90" s="90">
        <v>384</v>
      </c>
    </row>
    <row r="91" spans="1:6" ht="16" x14ac:dyDescent="0.2">
      <c r="A91" s="40"/>
      <c r="B91" s="43" t="s">
        <v>476</v>
      </c>
      <c r="C91" s="43" t="s">
        <v>85</v>
      </c>
      <c r="D91" s="43" t="s">
        <v>85</v>
      </c>
      <c r="E91" s="43" t="s">
        <v>85</v>
      </c>
      <c r="F91" s="90">
        <v>194</v>
      </c>
    </row>
    <row r="92" spans="1:6" ht="32" x14ac:dyDescent="0.2">
      <c r="A92" s="40"/>
      <c r="B92" s="43" t="s">
        <v>477</v>
      </c>
      <c r="C92" s="43" t="s">
        <v>85</v>
      </c>
      <c r="D92" s="43" t="s">
        <v>85</v>
      </c>
      <c r="E92" s="43" t="s">
        <v>85</v>
      </c>
      <c r="F92" s="90">
        <v>1596</v>
      </c>
    </row>
    <row r="93" spans="1:6" ht="32" x14ac:dyDescent="0.2">
      <c r="A93" s="39"/>
      <c r="B93" s="42" t="s">
        <v>478</v>
      </c>
      <c r="C93" s="42" t="s">
        <v>85</v>
      </c>
      <c r="D93" s="42" t="s">
        <v>85</v>
      </c>
      <c r="E93" s="42" t="s">
        <v>85</v>
      </c>
      <c r="F93" s="86">
        <v>905</v>
      </c>
    </row>
    <row r="94" spans="1:6" s="110" customFormat="1" ht="16" x14ac:dyDescent="0.2">
      <c r="A94" s="111" t="s">
        <v>479</v>
      </c>
      <c r="B94" s="112" t="s">
        <v>480</v>
      </c>
      <c r="C94" s="112" t="s">
        <v>63</v>
      </c>
      <c r="D94" s="112" t="s">
        <v>63</v>
      </c>
      <c r="E94" s="112" t="s">
        <v>85</v>
      </c>
      <c r="F94" s="113">
        <v>1487</v>
      </c>
    </row>
    <row r="95" spans="1:6" s="110" customFormat="1" ht="32" x14ac:dyDescent="0.2">
      <c r="A95" s="114"/>
      <c r="B95" s="115" t="s">
        <v>481</v>
      </c>
      <c r="C95" s="115" t="s">
        <v>63</v>
      </c>
      <c r="D95" s="115" t="s">
        <v>63</v>
      </c>
      <c r="E95" s="115" t="s">
        <v>85</v>
      </c>
      <c r="F95" s="116">
        <v>1482</v>
      </c>
    </row>
    <row r="96" spans="1:6" s="110" customFormat="1" ht="16" x14ac:dyDescent="0.2">
      <c r="A96" s="111" t="s">
        <v>482</v>
      </c>
      <c r="B96" s="112" t="s">
        <v>483</v>
      </c>
      <c r="C96" s="112" t="s">
        <v>54</v>
      </c>
      <c r="D96" s="112" t="s">
        <v>54</v>
      </c>
      <c r="E96" s="112" t="s">
        <v>85</v>
      </c>
      <c r="F96" s="113">
        <v>1483</v>
      </c>
    </row>
    <row r="97" spans="1:6" s="110" customFormat="1" ht="48" x14ac:dyDescent="0.2">
      <c r="A97" s="114"/>
      <c r="B97" s="115" t="s">
        <v>484</v>
      </c>
      <c r="C97" s="115" t="s">
        <v>54</v>
      </c>
      <c r="D97" s="115" t="s">
        <v>54</v>
      </c>
      <c r="E97" s="115" t="s">
        <v>85</v>
      </c>
      <c r="F97" s="116">
        <v>581</v>
      </c>
    </row>
    <row r="98" spans="1:6" s="110" customFormat="1" ht="16" x14ac:dyDescent="0.2">
      <c r="A98" s="118" t="s">
        <v>485</v>
      </c>
      <c r="B98" s="119" t="s">
        <v>386</v>
      </c>
      <c r="C98" s="119" t="s">
        <v>54</v>
      </c>
      <c r="D98" s="119" t="s">
        <v>54</v>
      </c>
      <c r="E98" s="119" t="s">
        <v>85</v>
      </c>
      <c r="F98" s="120">
        <v>64</v>
      </c>
    </row>
    <row r="99" spans="1:6" ht="16" x14ac:dyDescent="0.2">
      <c r="A99" s="38" t="s">
        <v>486</v>
      </c>
      <c r="B99" s="41" t="s">
        <v>487</v>
      </c>
      <c r="C99" s="41" t="s">
        <v>85</v>
      </c>
      <c r="D99" s="41" t="s">
        <v>85</v>
      </c>
      <c r="E99" s="41" t="s">
        <v>85</v>
      </c>
      <c r="F99" s="85">
        <v>10</v>
      </c>
    </row>
    <row r="100" spans="1:6" ht="32" x14ac:dyDescent="0.2">
      <c r="A100" s="39"/>
      <c r="B100" s="42" t="s">
        <v>488</v>
      </c>
      <c r="C100" s="42" t="s">
        <v>85</v>
      </c>
      <c r="D100" s="42" t="s">
        <v>85</v>
      </c>
      <c r="E100" s="42" t="s">
        <v>85</v>
      </c>
      <c r="F100" s="86">
        <v>166</v>
      </c>
    </row>
    <row r="101" spans="1:6" ht="16" x14ac:dyDescent="0.2">
      <c r="A101" s="37" t="s">
        <v>489</v>
      </c>
      <c r="B101" s="26"/>
      <c r="C101" s="26" t="s">
        <v>85</v>
      </c>
      <c r="D101" s="26" t="s">
        <v>85</v>
      </c>
      <c r="E101" s="26" t="s">
        <v>85</v>
      </c>
      <c r="F101" s="82">
        <v>152</v>
      </c>
    </row>
    <row r="102" spans="1:6" ht="16" x14ac:dyDescent="0.2">
      <c r="A102" s="37" t="s">
        <v>490</v>
      </c>
      <c r="B102" s="26"/>
      <c r="C102" s="26" t="s">
        <v>86</v>
      </c>
      <c r="D102" s="26" t="s">
        <v>86</v>
      </c>
      <c r="E102" s="26" t="s">
        <v>88</v>
      </c>
      <c r="F102" s="84">
        <v>166</v>
      </c>
    </row>
    <row r="103" spans="1:6" x14ac:dyDescent="0.2">
      <c r="A103" s="40"/>
    </row>
  </sheetData>
  <mergeCells count="1">
    <mergeCell ref="J4:P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H101"/>
  <sheetViews>
    <sheetView zoomScale="120" zoomScaleNormal="120" workbookViewId="0">
      <pane ySplit="1" topLeftCell="A91" activePane="bottomLeft" state="frozen"/>
      <selection pane="bottomLeft" activeCell="C55" sqref="C55"/>
    </sheetView>
  </sheetViews>
  <sheetFormatPr baseColWidth="10" defaultRowHeight="15" x14ac:dyDescent="0.2"/>
  <cols>
    <col min="1" max="2" width="50.83203125" style="33" customWidth="1"/>
    <col min="3" max="5" width="25.83203125" style="33" customWidth="1"/>
    <col min="6" max="7" width="10.83203125" style="33"/>
    <col min="8" max="8" width="14.6640625" style="33" bestFit="1" customWidth="1"/>
    <col min="9" max="16384" width="10.83203125" style="33"/>
  </cols>
  <sheetData>
    <row r="1" spans="1:8" ht="16" x14ac:dyDescent="0.2">
      <c r="A1" s="124" t="s">
        <v>59</v>
      </c>
      <c r="B1" s="125" t="s">
        <v>60</v>
      </c>
      <c r="C1" s="125" t="s">
        <v>936</v>
      </c>
      <c r="D1" s="125" t="s">
        <v>90</v>
      </c>
      <c r="E1" s="125" t="s">
        <v>92</v>
      </c>
      <c r="F1" s="125" t="s">
        <v>61</v>
      </c>
      <c r="H1" s="44" t="s">
        <v>1234</v>
      </c>
    </row>
    <row r="2" spans="1:8" ht="16" x14ac:dyDescent="0.2">
      <c r="A2" s="126" t="s">
        <v>377</v>
      </c>
      <c r="B2" s="127" t="s">
        <v>386</v>
      </c>
      <c r="C2" s="128" t="s">
        <v>953</v>
      </c>
      <c r="D2" s="128" t="s">
        <v>86</v>
      </c>
      <c r="E2" s="128" t="s">
        <v>88</v>
      </c>
      <c r="F2" s="127">
        <v>1114</v>
      </c>
    </row>
    <row r="3" spans="1:8" ht="16" x14ac:dyDescent="0.2">
      <c r="A3" s="129" t="s">
        <v>378</v>
      </c>
      <c r="B3" s="130" t="s">
        <v>379</v>
      </c>
      <c r="C3" s="130" t="s">
        <v>64</v>
      </c>
      <c r="D3" s="130" t="s">
        <v>64</v>
      </c>
      <c r="E3" s="130" t="s">
        <v>88</v>
      </c>
      <c r="F3" s="130">
        <v>87</v>
      </c>
    </row>
    <row r="4" spans="1:8" ht="16" x14ac:dyDescent="0.2">
      <c r="A4" s="124"/>
      <c r="B4" s="125" t="s">
        <v>380</v>
      </c>
      <c r="C4" s="125" t="s">
        <v>64</v>
      </c>
      <c r="D4" s="125" t="s">
        <v>64</v>
      </c>
      <c r="E4" s="125" t="s">
        <v>88</v>
      </c>
      <c r="F4" s="125">
        <v>23</v>
      </c>
    </row>
    <row r="5" spans="1:8" ht="16" x14ac:dyDescent="0.2">
      <c r="A5" s="128" t="s">
        <v>381</v>
      </c>
      <c r="B5" s="128" t="s">
        <v>386</v>
      </c>
      <c r="C5" s="128" t="s">
        <v>30</v>
      </c>
      <c r="D5" s="128" t="s">
        <v>86</v>
      </c>
      <c r="E5" s="128" t="s">
        <v>88</v>
      </c>
      <c r="F5" s="128">
        <v>12</v>
      </c>
    </row>
    <row r="6" spans="1:8" ht="16" x14ac:dyDescent="0.2">
      <c r="A6" s="128" t="s">
        <v>382</v>
      </c>
      <c r="B6" s="127" t="s">
        <v>386</v>
      </c>
      <c r="C6" s="128" t="s">
        <v>86</v>
      </c>
      <c r="D6" s="128" t="s">
        <v>86</v>
      </c>
      <c r="E6" s="128" t="s">
        <v>88</v>
      </c>
      <c r="F6" s="127">
        <v>1239</v>
      </c>
    </row>
    <row r="7" spans="1:8" ht="16" x14ac:dyDescent="0.2">
      <c r="A7" s="128" t="s">
        <v>383</v>
      </c>
      <c r="B7" s="127" t="s">
        <v>386</v>
      </c>
      <c r="C7" s="128" t="s">
        <v>86</v>
      </c>
      <c r="D7" s="128" t="s">
        <v>86</v>
      </c>
      <c r="E7" s="128" t="s">
        <v>88</v>
      </c>
      <c r="F7" s="127">
        <v>1319</v>
      </c>
    </row>
    <row r="8" spans="1:8" ht="16" x14ac:dyDescent="0.2">
      <c r="A8" s="128" t="s">
        <v>384</v>
      </c>
      <c r="B8" s="128" t="s">
        <v>386</v>
      </c>
      <c r="C8" s="128" t="s">
        <v>86</v>
      </c>
      <c r="D8" s="128" t="s">
        <v>86</v>
      </c>
      <c r="E8" s="128" t="s">
        <v>88</v>
      </c>
      <c r="F8" s="128">
        <v>742</v>
      </c>
    </row>
    <row r="9" spans="1:8" ht="48" x14ac:dyDescent="0.2">
      <c r="A9" s="128" t="s">
        <v>385</v>
      </c>
      <c r="B9" s="128" t="s">
        <v>386</v>
      </c>
      <c r="C9" s="128" t="s">
        <v>86</v>
      </c>
      <c r="D9" s="128" t="s">
        <v>86</v>
      </c>
      <c r="E9" s="128" t="s">
        <v>88</v>
      </c>
      <c r="F9" s="128">
        <v>538</v>
      </c>
    </row>
    <row r="10" spans="1:8" ht="16" x14ac:dyDescent="0.2">
      <c r="A10" s="133" t="s">
        <v>387</v>
      </c>
      <c r="B10" s="134" t="s">
        <v>388</v>
      </c>
      <c r="C10" s="130" t="s">
        <v>937</v>
      </c>
      <c r="D10" s="130" t="s">
        <v>937</v>
      </c>
      <c r="E10" s="130" t="s">
        <v>24</v>
      </c>
      <c r="F10" s="134">
        <v>922</v>
      </c>
    </row>
    <row r="11" spans="1:8" ht="16" x14ac:dyDescent="0.2">
      <c r="A11" s="133"/>
      <c r="B11" s="134" t="s">
        <v>389</v>
      </c>
      <c r="C11" s="134" t="s">
        <v>937</v>
      </c>
      <c r="D11" s="134" t="s">
        <v>937</v>
      </c>
      <c r="E11" s="134" t="s">
        <v>24</v>
      </c>
      <c r="F11" s="135">
        <v>1253</v>
      </c>
    </row>
    <row r="12" spans="1:8" ht="16" x14ac:dyDescent="0.2">
      <c r="A12" s="133"/>
      <c r="B12" s="134" t="s">
        <v>390</v>
      </c>
      <c r="C12" s="134" t="s">
        <v>1228</v>
      </c>
      <c r="D12" s="134" t="s">
        <v>937</v>
      </c>
      <c r="E12" s="134" t="s">
        <v>24</v>
      </c>
      <c r="F12" s="135">
        <v>1607</v>
      </c>
    </row>
    <row r="13" spans="1:8" ht="16" x14ac:dyDescent="0.2">
      <c r="A13" s="133"/>
      <c r="B13" s="134" t="s">
        <v>391</v>
      </c>
      <c r="C13" s="134" t="s">
        <v>1229</v>
      </c>
      <c r="D13" s="134" t="s">
        <v>937</v>
      </c>
      <c r="E13" s="134" t="s">
        <v>24</v>
      </c>
      <c r="F13" s="135">
        <v>5243</v>
      </c>
    </row>
    <row r="14" spans="1:8" ht="16" x14ac:dyDescent="0.2">
      <c r="A14" s="133"/>
      <c r="B14" s="134" t="s">
        <v>392</v>
      </c>
      <c r="C14" s="134" t="s">
        <v>1228</v>
      </c>
      <c r="D14" s="134" t="s">
        <v>937</v>
      </c>
      <c r="E14" s="134" t="s">
        <v>24</v>
      </c>
      <c r="F14" s="135">
        <v>2694</v>
      </c>
    </row>
    <row r="15" spans="1:8" ht="16" x14ac:dyDescent="0.2">
      <c r="A15" s="133"/>
      <c r="B15" s="134" t="s">
        <v>393</v>
      </c>
      <c r="C15" s="134" t="s">
        <v>1225</v>
      </c>
      <c r="D15" s="134" t="s">
        <v>937</v>
      </c>
      <c r="E15" s="134" t="s">
        <v>24</v>
      </c>
      <c r="F15" s="135">
        <v>3818</v>
      </c>
    </row>
    <row r="16" spans="1:8" ht="16" x14ac:dyDescent="0.2">
      <c r="A16" s="133"/>
      <c r="B16" s="134" t="s">
        <v>394</v>
      </c>
      <c r="C16" s="134" t="s">
        <v>937</v>
      </c>
      <c r="D16" s="134" t="s">
        <v>937</v>
      </c>
      <c r="E16" s="134" t="s">
        <v>24</v>
      </c>
      <c r="F16" s="134">
        <v>299</v>
      </c>
    </row>
    <row r="17" spans="1:6" ht="16" x14ac:dyDescent="0.2">
      <c r="A17" s="133"/>
      <c r="B17" s="134" t="s">
        <v>395</v>
      </c>
      <c r="C17" s="134" t="s">
        <v>1034</v>
      </c>
      <c r="D17" s="134" t="s">
        <v>937</v>
      </c>
      <c r="E17" s="134" t="s">
        <v>24</v>
      </c>
      <c r="F17" s="135">
        <v>12968</v>
      </c>
    </row>
    <row r="18" spans="1:6" ht="16" x14ac:dyDescent="0.2">
      <c r="A18" s="133"/>
      <c r="B18" s="134" t="s">
        <v>396</v>
      </c>
      <c r="C18" s="134" t="s">
        <v>937</v>
      </c>
      <c r="D18" s="134" t="s">
        <v>937</v>
      </c>
      <c r="E18" s="134" t="s">
        <v>24</v>
      </c>
      <c r="F18" s="134">
        <v>973</v>
      </c>
    </row>
    <row r="19" spans="1:6" ht="16" x14ac:dyDescent="0.2">
      <c r="A19" s="133"/>
      <c r="B19" s="134" t="s">
        <v>397</v>
      </c>
      <c r="C19" s="134" t="s">
        <v>939</v>
      </c>
      <c r="D19" s="134" t="s">
        <v>937</v>
      </c>
      <c r="E19" s="134" t="s">
        <v>24</v>
      </c>
      <c r="F19" s="135">
        <v>4265</v>
      </c>
    </row>
    <row r="20" spans="1:6" ht="16" x14ac:dyDescent="0.2">
      <c r="A20" s="133"/>
      <c r="B20" s="134" t="s">
        <v>398</v>
      </c>
      <c r="C20" s="134" t="s">
        <v>937</v>
      </c>
      <c r="D20" s="134" t="s">
        <v>937</v>
      </c>
      <c r="E20" s="134" t="s">
        <v>24</v>
      </c>
      <c r="F20" s="134">
        <v>476</v>
      </c>
    </row>
    <row r="21" spans="1:6" ht="32" x14ac:dyDescent="0.2">
      <c r="A21" s="133"/>
      <c r="B21" s="134" t="s">
        <v>399</v>
      </c>
      <c r="C21" s="134" t="s">
        <v>937</v>
      </c>
      <c r="D21" s="134" t="s">
        <v>937</v>
      </c>
      <c r="E21" s="134" t="s">
        <v>24</v>
      </c>
      <c r="F21" s="134">
        <v>895</v>
      </c>
    </row>
    <row r="22" spans="1:6" ht="16" x14ac:dyDescent="0.2">
      <c r="A22" s="133"/>
      <c r="B22" s="134" t="s">
        <v>400</v>
      </c>
      <c r="C22" s="134" t="s">
        <v>937</v>
      </c>
      <c r="D22" s="134" t="s">
        <v>937</v>
      </c>
      <c r="E22" s="134" t="s">
        <v>24</v>
      </c>
      <c r="F22" s="135">
        <v>1553</v>
      </c>
    </row>
    <row r="23" spans="1:6" ht="16" x14ac:dyDescent="0.2">
      <c r="A23" s="133"/>
      <c r="B23" s="134" t="s">
        <v>401</v>
      </c>
      <c r="C23" s="134" t="s">
        <v>1035</v>
      </c>
      <c r="D23" s="134" t="s">
        <v>937</v>
      </c>
      <c r="E23" s="134" t="s">
        <v>24</v>
      </c>
      <c r="F23" s="135">
        <v>3065</v>
      </c>
    </row>
    <row r="24" spans="1:6" ht="16" x14ac:dyDescent="0.2">
      <c r="A24" s="133"/>
      <c r="B24" s="134" t="s">
        <v>402</v>
      </c>
      <c r="C24" s="134" t="s">
        <v>937</v>
      </c>
      <c r="D24" s="134" t="s">
        <v>937</v>
      </c>
      <c r="E24" s="134" t="s">
        <v>24</v>
      </c>
      <c r="F24" s="135">
        <v>1235</v>
      </c>
    </row>
    <row r="25" spans="1:6" ht="16" x14ac:dyDescent="0.2">
      <c r="A25" s="133"/>
      <c r="B25" s="134" t="s">
        <v>403</v>
      </c>
      <c r="C25" s="134" t="s">
        <v>937</v>
      </c>
      <c r="D25" s="134" t="s">
        <v>937</v>
      </c>
      <c r="E25" s="134" t="s">
        <v>24</v>
      </c>
      <c r="F25" s="135">
        <v>1437</v>
      </c>
    </row>
    <row r="26" spans="1:6" ht="32" x14ac:dyDescent="0.2">
      <c r="A26" s="133"/>
      <c r="B26" s="134" t="s">
        <v>404</v>
      </c>
      <c r="C26" s="134" t="s">
        <v>938</v>
      </c>
      <c r="D26" s="134" t="s">
        <v>937</v>
      </c>
      <c r="E26" s="134" t="s">
        <v>24</v>
      </c>
      <c r="F26" s="135">
        <v>1528</v>
      </c>
    </row>
    <row r="27" spans="1:6" ht="16" x14ac:dyDescent="0.2">
      <c r="A27" s="133"/>
      <c r="B27" s="134" t="s">
        <v>405</v>
      </c>
      <c r="C27" s="134" t="s">
        <v>937</v>
      </c>
      <c r="D27" s="134" t="s">
        <v>937</v>
      </c>
      <c r="E27" s="134" t="s">
        <v>24</v>
      </c>
      <c r="F27" s="134">
        <v>154</v>
      </c>
    </row>
    <row r="28" spans="1:6" ht="16" x14ac:dyDescent="0.2">
      <c r="A28" s="133"/>
      <c r="B28" s="134" t="s">
        <v>406</v>
      </c>
      <c r="C28" s="134" t="s">
        <v>937</v>
      </c>
      <c r="D28" s="134" t="s">
        <v>937</v>
      </c>
      <c r="E28" s="134" t="s">
        <v>24</v>
      </c>
      <c r="F28" s="135">
        <v>2099</v>
      </c>
    </row>
    <row r="29" spans="1:6" ht="16" x14ac:dyDescent="0.2">
      <c r="A29" s="133"/>
      <c r="B29" s="134" t="s">
        <v>407</v>
      </c>
      <c r="C29" s="134" t="s">
        <v>538</v>
      </c>
      <c r="D29" s="134" t="s">
        <v>937</v>
      </c>
      <c r="E29" s="134" t="s">
        <v>24</v>
      </c>
      <c r="F29" s="135">
        <v>2359</v>
      </c>
    </row>
    <row r="30" spans="1:6" ht="32" x14ac:dyDescent="0.2">
      <c r="A30" s="133"/>
      <c r="B30" s="134" t="s">
        <v>408</v>
      </c>
      <c r="C30" s="43" t="s">
        <v>937</v>
      </c>
      <c r="D30" s="43" t="s">
        <v>937</v>
      </c>
      <c r="E30" s="43" t="s">
        <v>24</v>
      </c>
      <c r="F30" s="135">
        <v>1176</v>
      </c>
    </row>
    <row r="31" spans="1:6" ht="32" x14ac:dyDescent="0.2">
      <c r="A31" s="133"/>
      <c r="B31" s="136" t="s">
        <v>1238</v>
      </c>
      <c r="C31" s="43" t="s">
        <v>937</v>
      </c>
      <c r="D31" s="43" t="s">
        <v>937</v>
      </c>
      <c r="E31" s="43" t="s">
        <v>24</v>
      </c>
      <c r="F31" s="134">
        <v>8</v>
      </c>
    </row>
    <row r="32" spans="1:6" ht="48" x14ac:dyDescent="0.2">
      <c r="A32" s="124"/>
      <c r="B32" s="125" t="s">
        <v>409</v>
      </c>
      <c r="C32" s="42" t="s">
        <v>937</v>
      </c>
      <c r="D32" s="42" t="s">
        <v>937</v>
      </c>
      <c r="E32" s="42" t="s">
        <v>24</v>
      </c>
      <c r="F32" s="132">
        <v>6426</v>
      </c>
    </row>
    <row r="33" spans="1:6" ht="32" x14ac:dyDescent="0.2">
      <c r="A33" s="128" t="s">
        <v>410</v>
      </c>
      <c r="B33" s="127" t="s">
        <v>386</v>
      </c>
      <c r="C33" s="128" t="s">
        <v>946</v>
      </c>
      <c r="D33" s="128" t="s">
        <v>937</v>
      </c>
      <c r="E33" s="128" t="s">
        <v>24</v>
      </c>
      <c r="F33" s="127">
        <v>1367</v>
      </c>
    </row>
    <row r="34" spans="1:6" ht="16" x14ac:dyDescent="0.2">
      <c r="A34" s="128" t="s">
        <v>411</v>
      </c>
      <c r="B34" s="128" t="s">
        <v>386</v>
      </c>
      <c r="C34" s="128" t="s">
        <v>83</v>
      </c>
      <c r="D34" s="128" t="s">
        <v>83</v>
      </c>
      <c r="E34" s="128" t="s">
        <v>83</v>
      </c>
      <c r="F34" s="128">
        <v>339</v>
      </c>
    </row>
    <row r="35" spans="1:6" ht="16" x14ac:dyDescent="0.2">
      <c r="A35" s="130" t="s">
        <v>412</v>
      </c>
      <c r="B35" s="131" t="s">
        <v>386</v>
      </c>
      <c r="C35" s="128" t="s">
        <v>21</v>
      </c>
      <c r="D35" s="128" t="s">
        <v>14</v>
      </c>
      <c r="E35" s="128" t="s">
        <v>14</v>
      </c>
      <c r="F35" s="131">
        <v>7061</v>
      </c>
    </row>
    <row r="36" spans="1:6" ht="16" x14ac:dyDescent="0.2">
      <c r="A36" s="137" t="s">
        <v>413</v>
      </c>
      <c r="B36" s="130" t="s">
        <v>414</v>
      </c>
      <c r="C36" s="130" t="s">
        <v>945</v>
      </c>
      <c r="D36" s="130" t="s">
        <v>83</v>
      </c>
      <c r="E36" s="130" t="s">
        <v>83</v>
      </c>
      <c r="F36" s="130">
        <v>209</v>
      </c>
    </row>
    <row r="37" spans="1:6" ht="16" x14ac:dyDescent="0.2">
      <c r="A37" s="125"/>
      <c r="B37" s="125" t="s">
        <v>415</v>
      </c>
      <c r="C37" s="125" t="s">
        <v>945</v>
      </c>
      <c r="D37" s="125" t="s">
        <v>83</v>
      </c>
      <c r="E37" s="125" t="s">
        <v>83</v>
      </c>
      <c r="F37" s="125">
        <v>5</v>
      </c>
    </row>
    <row r="38" spans="1:6" ht="16" x14ac:dyDescent="0.2">
      <c r="A38" s="128" t="s">
        <v>416</v>
      </c>
      <c r="B38" s="128" t="s">
        <v>386</v>
      </c>
      <c r="C38" s="128" t="s">
        <v>30</v>
      </c>
      <c r="D38" s="128" t="s">
        <v>86</v>
      </c>
      <c r="E38" s="128" t="s">
        <v>88</v>
      </c>
      <c r="F38" s="128">
        <v>64</v>
      </c>
    </row>
    <row r="39" spans="1:6" ht="16" x14ac:dyDescent="0.2">
      <c r="A39" s="128" t="s">
        <v>417</v>
      </c>
      <c r="B39" s="127" t="s">
        <v>386</v>
      </c>
      <c r="C39" s="128" t="s">
        <v>84</v>
      </c>
      <c r="D39" s="128" t="s">
        <v>84</v>
      </c>
      <c r="E39" s="128" t="s">
        <v>14</v>
      </c>
      <c r="F39" s="127">
        <v>2238</v>
      </c>
    </row>
    <row r="40" spans="1:6" ht="16" x14ac:dyDescent="0.2">
      <c r="A40" s="128" t="s">
        <v>418</v>
      </c>
      <c r="B40" s="127" t="s">
        <v>386</v>
      </c>
      <c r="C40" s="128" t="s">
        <v>84</v>
      </c>
      <c r="D40" s="128" t="s">
        <v>84</v>
      </c>
      <c r="E40" s="128" t="s">
        <v>14</v>
      </c>
      <c r="F40" s="127">
        <v>10856</v>
      </c>
    </row>
    <row r="41" spans="1:6" ht="32" x14ac:dyDescent="0.2">
      <c r="A41" s="133" t="s">
        <v>419</v>
      </c>
      <c r="B41" s="134" t="s">
        <v>420</v>
      </c>
      <c r="C41" s="41" t="s">
        <v>950</v>
      </c>
      <c r="D41" s="41" t="s">
        <v>67</v>
      </c>
      <c r="E41" s="41" t="s">
        <v>67</v>
      </c>
      <c r="F41" s="134">
        <v>323</v>
      </c>
    </row>
    <row r="42" spans="1:6" ht="16" x14ac:dyDescent="0.2">
      <c r="A42" s="133"/>
      <c r="B42" s="134" t="s">
        <v>421</v>
      </c>
      <c r="C42" s="43" t="s">
        <v>1236</v>
      </c>
      <c r="D42" s="43" t="s">
        <v>67</v>
      </c>
      <c r="E42" s="43" t="s">
        <v>67</v>
      </c>
      <c r="F42" s="135">
        <v>4057</v>
      </c>
    </row>
    <row r="43" spans="1:6" ht="16" x14ac:dyDescent="0.2">
      <c r="A43" s="133"/>
      <c r="B43" s="134" t="s">
        <v>422</v>
      </c>
      <c r="C43" s="43" t="s">
        <v>1236</v>
      </c>
      <c r="D43" s="43" t="s">
        <v>67</v>
      </c>
      <c r="E43" s="43" t="s">
        <v>67</v>
      </c>
      <c r="F43" s="134">
        <v>412</v>
      </c>
    </row>
    <row r="44" spans="1:6" ht="16" x14ac:dyDescent="0.2">
      <c r="A44" s="133"/>
      <c r="B44" s="134" t="s">
        <v>423</v>
      </c>
      <c r="C44" s="121" t="s">
        <v>1235</v>
      </c>
      <c r="D44" s="43" t="s">
        <v>67</v>
      </c>
      <c r="E44" s="43" t="s">
        <v>67</v>
      </c>
      <c r="F44" s="135">
        <v>11005</v>
      </c>
    </row>
    <row r="45" spans="1:6" ht="16" x14ac:dyDescent="0.2">
      <c r="A45" s="133"/>
      <c r="B45" s="134" t="s">
        <v>424</v>
      </c>
      <c r="C45" s="121" t="s">
        <v>1235</v>
      </c>
      <c r="D45" s="43" t="s">
        <v>67</v>
      </c>
      <c r="E45" s="43" t="s">
        <v>67</v>
      </c>
      <c r="F45" s="134">
        <v>186</v>
      </c>
    </row>
    <row r="46" spans="1:6" ht="16" x14ac:dyDescent="0.2">
      <c r="A46" s="133"/>
      <c r="B46" s="134" t="s">
        <v>425</v>
      </c>
      <c r="C46" s="121" t="s">
        <v>1236</v>
      </c>
      <c r="D46" s="43" t="s">
        <v>67</v>
      </c>
      <c r="E46" s="43" t="s">
        <v>67</v>
      </c>
      <c r="F46" s="135">
        <v>6684</v>
      </c>
    </row>
    <row r="47" spans="1:6" ht="32" x14ac:dyDescent="0.2">
      <c r="A47" s="133"/>
      <c r="B47" s="134" t="s">
        <v>426</v>
      </c>
      <c r="C47" s="121" t="s">
        <v>1235</v>
      </c>
      <c r="D47" s="43" t="s">
        <v>67</v>
      </c>
      <c r="E47" s="43" t="s">
        <v>67</v>
      </c>
      <c r="F47" s="135">
        <v>21788</v>
      </c>
    </row>
    <row r="48" spans="1:6" ht="16" x14ac:dyDescent="0.2">
      <c r="A48" s="133"/>
      <c r="B48" s="134" t="s">
        <v>427</v>
      </c>
      <c r="C48" s="43" t="s">
        <v>950</v>
      </c>
      <c r="D48" s="43" t="s">
        <v>67</v>
      </c>
      <c r="E48" s="43" t="s">
        <v>67</v>
      </c>
      <c r="F48" s="134">
        <v>115</v>
      </c>
    </row>
    <row r="49" spans="1:6" ht="16" x14ac:dyDescent="0.2">
      <c r="A49" s="133"/>
      <c r="B49" s="134" t="s">
        <v>428</v>
      </c>
      <c r="C49" s="43" t="s">
        <v>950</v>
      </c>
      <c r="D49" s="43" t="s">
        <v>67</v>
      </c>
      <c r="E49" s="43" t="s">
        <v>67</v>
      </c>
      <c r="F49" s="134">
        <v>76</v>
      </c>
    </row>
    <row r="50" spans="1:6" ht="16" x14ac:dyDescent="0.2">
      <c r="A50" s="133"/>
      <c r="B50" s="134" t="s">
        <v>429</v>
      </c>
      <c r="C50" s="43" t="s">
        <v>950</v>
      </c>
      <c r="D50" s="43" t="s">
        <v>67</v>
      </c>
      <c r="E50" s="43" t="s">
        <v>67</v>
      </c>
      <c r="F50" s="135">
        <v>4648</v>
      </c>
    </row>
    <row r="51" spans="1:6" ht="16" x14ac:dyDescent="0.2">
      <c r="A51" s="133"/>
      <c r="B51" s="134" t="s">
        <v>430</v>
      </c>
      <c r="C51" s="43" t="s">
        <v>950</v>
      </c>
      <c r="D51" s="43" t="s">
        <v>67</v>
      </c>
      <c r="E51" s="43" t="s">
        <v>67</v>
      </c>
      <c r="F51" s="135">
        <v>9347</v>
      </c>
    </row>
    <row r="52" spans="1:6" ht="32" x14ac:dyDescent="0.2">
      <c r="A52" s="133"/>
      <c r="B52" s="134" t="s">
        <v>431</v>
      </c>
      <c r="C52" s="43" t="s">
        <v>1236</v>
      </c>
      <c r="D52" s="43" t="s">
        <v>67</v>
      </c>
      <c r="E52" s="43" t="s">
        <v>67</v>
      </c>
      <c r="F52" s="135">
        <v>3733</v>
      </c>
    </row>
    <row r="53" spans="1:6" ht="16" x14ac:dyDescent="0.2">
      <c r="A53" s="133"/>
      <c r="B53" s="134" t="s">
        <v>432</v>
      </c>
      <c r="C53" s="43" t="s">
        <v>950</v>
      </c>
      <c r="D53" s="43" t="s">
        <v>67</v>
      </c>
      <c r="E53" s="43" t="s">
        <v>67</v>
      </c>
      <c r="F53" s="135">
        <v>13662</v>
      </c>
    </row>
    <row r="54" spans="1:6" ht="16" x14ac:dyDescent="0.2">
      <c r="A54" s="133"/>
      <c r="B54" s="134" t="s">
        <v>433</v>
      </c>
      <c r="C54" s="43" t="s">
        <v>1236</v>
      </c>
      <c r="D54" s="43" t="s">
        <v>67</v>
      </c>
      <c r="E54" s="43" t="s">
        <v>67</v>
      </c>
      <c r="F54" s="134">
        <v>792</v>
      </c>
    </row>
    <row r="55" spans="1:6" ht="16" x14ac:dyDescent="0.2">
      <c r="A55" s="133"/>
      <c r="B55" s="134" t="s">
        <v>434</v>
      </c>
      <c r="C55" s="43" t="s">
        <v>950</v>
      </c>
      <c r="D55" s="43" t="s">
        <v>67</v>
      </c>
      <c r="E55" s="43" t="s">
        <v>67</v>
      </c>
      <c r="F55" s="134">
        <v>982</v>
      </c>
    </row>
    <row r="56" spans="1:6" ht="16" x14ac:dyDescent="0.2">
      <c r="A56" s="124"/>
      <c r="B56" s="125" t="s">
        <v>435</v>
      </c>
      <c r="C56" s="42" t="s">
        <v>950</v>
      </c>
      <c r="D56" s="42" t="s">
        <v>67</v>
      </c>
      <c r="E56" s="42" t="s">
        <v>67</v>
      </c>
      <c r="F56" s="125">
        <v>704</v>
      </c>
    </row>
    <row r="57" spans="1:6" ht="16" x14ac:dyDescent="0.2">
      <c r="A57" s="126" t="s">
        <v>436</v>
      </c>
      <c r="B57" s="128" t="s">
        <v>386</v>
      </c>
      <c r="C57" s="128" t="s">
        <v>950</v>
      </c>
      <c r="D57" s="128" t="s">
        <v>67</v>
      </c>
      <c r="E57" s="128" t="s">
        <v>67</v>
      </c>
      <c r="F57" s="128">
        <v>446</v>
      </c>
    </row>
    <row r="58" spans="1:6" ht="16" x14ac:dyDescent="0.2">
      <c r="A58" s="129" t="s">
        <v>437</v>
      </c>
      <c r="B58" s="130" t="s">
        <v>438</v>
      </c>
      <c r="C58" s="134" t="s">
        <v>86</v>
      </c>
      <c r="D58" s="134" t="s">
        <v>86</v>
      </c>
      <c r="E58" s="134" t="s">
        <v>88</v>
      </c>
      <c r="F58" s="130">
        <v>50</v>
      </c>
    </row>
    <row r="59" spans="1:6" ht="16" x14ac:dyDescent="0.2">
      <c r="A59" s="124"/>
      <c r="B59" s="125" t="s">
        <v>439</v>
      </c>
      <c r="C59" s="125" t="s">
        <v>82</v>
      </c>
      <c r="D59" s="125" t="s">
        <v>82</v>
      </c>
      <c r="E59" s="125" t="s">
        <v>83</v>
      </c>
      <c r="F59" s="132">
        <v>5832</v>
      </c>
    </row>
    <row r="60" spans="1:6" ht="16" x14ac:dyDescent="0.2">
      <c r="A60" s="126" t="s">
        <v>440</v>
      </c>
      <c r="B60" s="128" t="s">
        <v>386</v>
      </c>
      <c r="C60" s="128" t="s">
        <v>1227</v>
      </c>
      <c r="D60" s="128" t="s">
        <v>83</v>
      </c>
      <c r="E60" s="128" t="s">
        <v>88</v>
      </c>
      <c r="F60" s="128">
        <v>18</v>
      </c>
    </row>
    <row r="61" spans="1:6" ht="16" x14ac:dyDescent="0.2">
      <c r="A61" s="133" t="s">
        <v>441</v>
      </c>
      <c r="B61" s="134" t="s">
        <v>442</v>
      </c>
      <c r="C61" s="130" t="s">
        <v>14</v>
      </c>
      <c r="D61" s="130" t="s">
        <v>14</v>
      </c>
      <c r="E61" s="130" t="s">
        <v>14</v>
      </c>
      <c r="F61" s="134">
        <v>75</v>
      </c>
    </row>
    <row r="62" spans="1:6" ht="16" x14ac:dyDescent="0.2">
      <c r="A62" s="133"/>
      <c r="B62" s="134" t="s">
        <v>443</v>
      </c>
      <c r="C62" s="134" t="s">
        <v>14</v>
      </c>
      <c r="D62" s="134" t="s">
        <v>14</v>
      </c>
      <c r="E62" s="134" t="s">
        <v>14</v>
      </c>
      <c r="F62" s="134">
        <v>880</v>
      </c>
    </row>
    <row r="63" spans="1:6" ht="16" x14ac:dyDescent="0.2">
      <c r="A63" s="133"/>
      <c r="B63" s="134" t="s">
        <v>444</v>
      </c>
      <c r="C63" s="134" t="s">
        <v>14</v>
      </c>
      <c r="D63" s="134" t="s">
        <v>14</v>
      </c>
      <c r="E63" s="134" t="s">
        <v>14</v>
      </c>
      <c r="F63" s="134">
        <v>403</v>
      </c>
    </row>
    <row r="64" spans="1:6" ht="16" x14ac:dyDescent="0.2">
      <c r="A64" s="124"/>
      <c r="B64" s="125" t="s">
        <v>445</v>
      </c>
      <c r="C64" s="125" t="s">
        <v>14</v>
      </c>
      <c r="D64" s="125" t="s">
        <v>14</v>
      </c>
      <c r="E64" s="125" t="s">
        <v>14</v>
      </c>
      <c r="F64" s="132">
        <v>11629</v>
      </c>
    </row>
    <row r="65" spans="1:6" ht="16" x14ac:dyDescent="0.2">
      <c r="A65" s="128" t="s">
        <v>1237</v>
      </c>
      <c r="B65" s="128" t="s">
        <v>386</v>
      </c>
      <c r="C65" s="128" t="s">
        <v>82</v>
      </c>
      <c r="D65" s="128" t="s">
        <v>82</v>
      </c>
      <c r="E65" s="128" t="s">
        <v>83</v>
      </c>
      <c r="F65" s="128">
        <v>34</v>
      </c>
    </row>
    <row r="66" spans="1:6" ht="16" x14ac:dyDescent="0.2">
      <c r="A66" s="128" t="s">
        <v>447</v>
      </c>
      <c r="B66" s="127" t="s">
        <v>386</v>
      </c>
      <c r="C66" s="128" t="s">
        <v>82</v>
      </c>
      <c r="D66" s="128" t="s">
        <v>82</v>
      </c>
      <c r="E66" s="128" t="s">
        <v>83</v>
      </c>
      <c r="F66" s="127">
        <v>1151</v>
      </c>
    </row>
    <row r="67" spans="1:6" ht="32" x14ac:dyDescent="0.2">
      <c r="A67" s="128" t="s">
        <v>448</v>
      </c>
      <c r="B67" s="127" t="s">
        <v>386</v>
      </c>
      <c r="C67" s="128" t="s">
        <v>1227</v>
      </c>
      <c r="D67" s="128" t="s">
        <v>83</v>
      </c>
      <c r="E67" s="128" t="s">
        <v>83</v>
      </c>
      <c r="F67" s="127">
        <v>2272</v>
      </c>
    </row>
    <row r="68" spans="1:6" ht="16" x14ac:dyDescent="0.2">
      <c r="A68" s="128" t="s">
        <v>449</v>
      </c>
      <c r="B68" s="128" t="s">
        <v>386</v>
      </c>
      <c r="C68" s="128" t="s">
        <v>953</v>
      </c>
      <c r="D68" s="128" t="s">
        <v>83</v>
      </c>
      <c r="E68" s="128" t="s">
        <v>83</v>
      </c>
      <c r="F68" s="128">
        <v>427</v>
      </c>
    </row>
    <row r="69" spans="1:6" ht="16" x14ac:dyDescent="0.2">
      <c r="A69" s="128" t="s">
        <v>450</v>
      </c>
      <c r="B69" s="128" t="s">
        <v>386</v>
      </c>
      <c r="C69" s="128" t="s">
        <v>953</v>
      </c>
      <c r="D69" s="128" t="s">
        <v>83</v>
      </c>
      <c r="E69" s="128" t="s">
        <v>83</v>
      </c>
      <c r="F69" s="128">
        <v>40</v>
      </c>
    </row>
    <row r="70" spans="1:6" ht="16" x14ac:dyDescent="0.2">
      <c r="A70" s="128" t="s">
        <v>451</v>
      </c>
      <c r="B70" s="128" t="s">
        <v>386</v>
      </c>
      <c r="C70" s="128" t="s">
        <v>953</v>
      </c>
      <c r="D70" s="128" t="s">
        <v>83</v>
      </c>
      <c r="E70" s="128" t="s">
        <v>83</v>
      </c>
      <c r="F70" s="128">
        <v>205</v>
      </c>
    </row>
    <row r="71" spans="1:6" ht="16" x14ac:dyDescent="0.2">
      <c r="A71" s="129" t="s">
        <v>452</v>
      </c>
      <c r="B71" s="130" t="s">
        <v>453</v>
      </c>
      <c r="C71" s="130" t="s">
        <v>5</v>
      </c>
      <c r="D71" s="130" t="s">
        <v>5</v>
      </c>
      <c r="E71" s="130" t="s">
        <v>14</v>
      </c>
      <c r="F71" s="131">
        <v>3122</v>
      </c>
    </row>
    <row r="72" spans="1:6" ht="16" x14ac:dyDescent="0.2">
      <c r="A72" s="124"/>
      <c r="B72" s="125" t="s">
        <v>454</v>
      </c>
      <c r="C72" s="125" t="s">
        <v>14</v>
      </c>
      <c r="D72" s="125"/>
      <c r="E72" s="125" t="s">
        <v>14</v>
      </c>
      <c r="F72" s="132">
        <v>1165</v>
      </c>
    </row>
    <row r="73" spans="1:6" ht="16" x14ac:dyDescent="0.2">
      <c r="A73" s="126" t="s">
        <v>455</v>
      </c>
      <c r="B73" s="128" t="s">
        <v>386</v>
      </c>
      <c r="C73" s="128" t="s">
        <v>14</v>
      </c>
      <c r="D73" s="128" t="s">
        <v>14</v>
      </c>
      <c r="E73" s="128" t="s">
        <v>14</v>
      </c>
      <c r="F73" s="128">
        <v>375</v>
      </c>
    </row>
    <row r="74" spans="1:6" ht="32" x14ac:dyDescent="0.2">
      <c r="A74" s="129" t="s">
        <v>456</v>
      </c>
      <c r="B74" s="130" t="s">
        <v>457</v>
      </c>
      <c r="C74" s="130" t="s">
        <v>940</v>
      </c>
      <c r="D74" s="130" t="s">
        <v>83</v>
      </c>
      <c r="E74" s="130" t="s">
        <v>83</v>
      </c>
      <c r="F74" s="130">
        <v>16</v>
      </c>
    </row>
    <row r="75" spans="1:6" ht="48" x14ac:dyDescent="0.2">
      <c r="A75" s="133"/>
      <c r="B75" s="134" t="s">
        <v>458</v>
      </c>
      <c r="C75" s="134" t="s">
        <v>940</v>
      </c>
      <c r="D75" s="134" t="s">
        <v>14</v>
      </c>
      <c r="E75" s="134" t="s">
        <v>14</v>
      </c>
      <c r="F75" s="134">
        <v>661</v>
      </c>
    </row>
    <row r="76" spans="1:6" ht="16" x14ac:dyDescent="0.2">
      <c r="A76" s="124"/>
      <c r="B76" s="125" t="s">
        <v>459</v>
      </c>
      <c r="C76" s="134" t="s">
        <v>940</v>
      </c>
      <c r="D76" s="134" t="s">
        <v>83</v>
      </c>
      <c r="E76" s="134" t="s">
        <v>83</v>
      </c>
      <c r="F76" s="132">
        <v>2435</v>
      </c>
    </row>
    <row r="77" spans="1:6" ht="16" x14ac:dyDescent="0.2">
      <c r="A77" s="128" t="s">
        <v>461</v>
      </c>
      <c r="B77" s="128" t="s">
        <v>386</v>
      </c>
      <c r="C77" s="128" t="s">
        <v>940</v>
      </c>
      <c r="D77" s="128" t="s">
        <v>86</v>
      </c>
      <c r="E77" s="128" t="s">
        <v>88</v>
      </c>
      <c r="F77" s="128">
        <v>89</v>
      </c>
    </row>
    <row r="78" spans="1:6" ht="16" x14ac:dyDescent="0.2">
      <c r="A78" s="128" t="s">
        <v>462</v>
      </c>
      <c r="B78" s="128" t="s">
        <v>386</v>
      </c>
      <c r="C78" s="128" t="s">
        <v>941</v>
      </c>
      <c r="D78" s="128" t="s">
        <v>14</v>
      </c>
      <c r="E78" s="128" t="s">
        <v>14</v>
      </c>
      <c r="F78" s="128">
        <v>104</v>
      </c>
    </row>
    <row r="79" spans="1:6" ht="16" x14ac:dyDescent="0.2">
      <c r="A79" s="128" t="s">
        <v>464</v>
      </c>
      <c r="B79" s="128" t="s">
        <v>386</v>
      </c>
      <c r="C79" s="128" t="s">
        <v>942</v>
      </c>
      <c r="D79" s="128" t="s">
        <v>83</v>
      </c>
      <c r="E79" s="128" t="s">
        <v>83</v>
      </c>
      <c r="F79" s="128">
        <v>82</v>
      </c>
    </row>
    <row r="80" spans="1:6" ht="16" x14ac:dyDescent="0.2">
      <c r="A80" s="128" t="s">
        <v>465</v>
      </c>
      <c r="B80" s="127" t="s">
        <v>386</v>
      </c>
      <c r="C80" s="128" t="s">
        <v>942</v>
      </c>
      <c r="D80" s="128" t="s">
        <v>14</v>
      </c>
      <c r="E80" s="128" t="s">
        <v>14</v>
      </c>
      <c r="F80" s="127">
        <v>1235</v>
      </c>
    </row>
    <row r="81" spans="1:6" ht="32" x14ac:dyDescent="0.2">
      <c r="A81" s="128" t="s">
        <v>466</v>
      </c>
      <c r="B81" s="127" t="s">
        <v>386</v>
      </c>
      <c r="C81" s="128" t="s">
        <v>14</v>
      </c>
      <c r="D81" s="128" t="s">
        <v>14</v>
      </c>
      <c r="E81" s="128" t="s">
        <v>14</v>
      </c>
      <c r="F81" s="127">
        <v>1107</v>
      </c>
    </row>
    <row r="82" spans="1:6" ht="32" x14ac:dyDescent="0.2">
      <c r="A82" s="128" t="s">
        <v>467</v>
      </c>
      <c r="B82" s="128" t="s">
        <v>386</v>
      </c>
      <c r="C82" s="128" t="s">
        <v>83</v>
      </c>
      <c r="D82" s="128" t="s">
        <v>83</v>
      </c>
      <c r="E82" s="128" t="s">
        <v>83</v>
      </c>
      <c r="F82" s="128">
        <v>905</v>
      </c>
    </row>
    <row r="83" spans="1:6" ht="16" x14ac:dyDescent="0.2">
      <c r="A83" s="128" t="s">
        <v>468</v>
      </c>
      <c r="B83" s="127" t="s">
        <v>386</v>
      </c>
      <c r="C83" s="128" t="s">
        <v>83</v>
      </c>
      <c r="D83" s="128" t="s">
        <v>83</v>
      </c>
      <c r="E83" s="128" t="s">
        <v>83</v>
      </c>
      <c r="F83" s="127">
        <v>20195</v>
      </c>
    </row>
    <row r="84" spans="1:6" ht="48" x14ac:dyDescent="0.2">
      <c r="A84" s="129" t="s">
        <v>469</v>
      </c>
      <c r="B84" s="130" t="s">
        <v>470</v>
      </c>
      <c r="C84" s="130" t="s">
        <v>949</v>
      </c>
      <c r="D84" s="130" t="s">
        <v>85</v>
      </c>
      <c r="E84" s="130" t="s">
        <v>85</v>
      </c>
      <c r="F84" s="131">
        <v>2922</v>
      </c>
    </row>
    <row r="85" spans="1:6" ht="64" x14ac:dyDescent="0.2">
      <c r="A85" s="133"/>
      <c r="B85" s="134" t="s">
        <v>471</v>
      </c>
      <c r="C85" s="134" t="s">
        <v>949</v>
      </c>
      <c r="D85" s="134" t="s">
        <v>85</v>
      </c>
      <c r="E85" s="134" t="s">
        <v>85</v>
      </c>
      <c r="F85" s="134">
        <v>161</v>
      </c>
    </row>
    <row r="86" spans="1:6" ht="32" x14ac:dyDescent="0.2">
      <c r="A86" s="133"/>
      <c r="B86" s="134" t="s">
        <v>472</v>
      </c>
      <c r="C86" s="134" t="s">
        <v>85</v>
      </c>
      <c r="D86" s="134" t="s">
        <v>85</v>
      </c>
      <c r="E86" s="134" t="s">
        <v>85</v>
      </c>
      <c r="F86" s="134">
        <v>177</v>
      </c>
    </row>
    <row r="87" spans="1:6" ht="16" x14ac:dyDescent="0.2">
      <c r="A87" s="133"/>
      <c r="B87" s="134" t="s">
        <v>473</v>
      </c>
      <c r="C87" s="134" t="s">
        <v>85</v>
      </c>
      <c r="D87" s="134" t="s">
        <v>85</v>
      </c>
      <c r="E87" s="134" t="s">
        <v>85</v>
      </c>
      <c r="F87" s="135">
        <v>2081</v>
      </c>
    </row>
    <row r="88" spans="1:6" ht="16" x14ac:dyDescent="0.2">
      <c r="A88" s="133"/>
      <c r="B88" s="134" t="s">
        <v>474</v>
      </c>
      <c r="C88" s="134" t="s">
        <v>85</v>
      </c>
      <c r="D88" s="134" t="s">
        <v>85</v>
      </c>
      <c r="E88" s="134" t="s">
        <v>85</v>
      </c>
      <c r="F88" s="134">
        <v>24</v>
      </c>
    </row>
    <row r="89" spans="1:6" ht="16" x14ac:dyDescent="0.2">
      <c r="A89" s="133"/>
      <c r="B89" s="134" t="s">
        <v>475</v>
      </c>
      <c r="C89" s="134" t="s">
        <v>85</v>
      </c>
      <c r="D89" s="134" t="s">
        <v>85</v>
      </c>
      <c r="E89" s="134" t="s">
        <v>85</v>
      </c>
      <c r="F89" s="134">
        <v>417</v>
      </c>
    </row>
    <row r="90" spans="1:6" ht="16" x14ac:dyDescent="0.2">
      <c r="A90" s="133"/>
      <c r="B90" s="134" t="s">
        <v>476</v>
      </c>
      <c r="C90" s="134" t="s">
        <v>85</v>
      </c>
      <c r="D90" s="134" t="s">
        <v>85</v>
      </c>
      <c r="E90" s="134" t="s">
        <v>85</v>
      </c>
      <c r="F90" s="134">
        <v>174</v>
      </c>
    </row>
    <row r="91" spans="1:6" ht="32" x14ac:dyDescent="0.2">
      <c r="A91" s="133"/>
      <c r="B91" s="134" t="s">
        <v>477</v>
      </c>
      <c r="C91" s="134" t="s">
        <v>85</v>
      </c>
      <c r="D91" s="134" t="s">
        <v>85</v>
      </c>
      <c r="E91" s="134" t="s">
        <v>85</v>
      </c>
      <c r="F91" s="135">
        <v>3580</v>
      </c>
    </row>
    <row r="92" spans="1:6" ht="32" x14ac:dyDescent="0.2">
      <c r="A92" s="124"/>
      <c r="B92" s="125" t="s">
        <v>478</v>
      </c>
      <c r="C92" s="125" t="s">
        <v>85</v>
      </c>
      <c r="D92" s="125" t="s">
        <v>85</v>
      </c>
      <c r="E92" s="125" t="s">
        <v>85</v>
      </c>
      <c r="F92" s="125">
        <v>899</v>
      </c>
    </row>
    <row r="93" spans="1:6" ht="16" x14ac:dyDescent="0.2">
      <c r="A93" s="138" t="s">
        <v>479</v>
      </c>
      <c r="B93" s="130" t="s">
        <v>480</v>
      </c>
      <c r="C93" s="130" t="s">
        <v>63</v>
      </c>
      <c r="D93" s="130" t="s">
        <v>63</v>
      </c>
      <c r="E93" s="130" t="s">
        <v>85</v>
      </c>
      <c r="F93" s="131">
        <v>1492</v>
      </c>
    </row>
    <row r="94" spans="1:6" ht="32" x14ac:dyDescent="0.2">
      <c r="A94" s="124"/>
      <c r="B94" s="125" t="s">
        <v>481</v>
      </c>
      <c r="C94" s="125" t="s">
        <v>63</v>
      </c>
      <c r="D94" s="125" t="s">
        <v>63</v>
      </c>
      <c r="E94" s="125" t="s">
        <v>85</v>
      </c>
      <c r="F94" s="132">
        <v>2421</v>
      </c>
    </row>
    <row r="95" spans="1:6" ht="16" x14ac:dyDescent="0.2">
      <c r="A95" s="138" t="s">
        <v>482</v>
      </c>
      <c r="B95" s="130" t="s">
        <v>483</v>
      </c>
      <c r="C95" s="130" t="s">
        <v>54</v>
      </c>
      <c r="D95" s="130" t="s">
        <v>54</v>
      </c>
      <c r="E95" s="130" t="s">
        <v>85</v>
      </c>
      <c r="F95" s="131">
        <v>1342</v>
      </c>
    </row>
    <row r="96" spans="1:6" ht="48" x14ac:dyDescent="0.2">
      <c r="A96" s="124"/>
      <c r="B96" s="125" t="s">
        <v>484</v>
      </c>
      <c r="C96" s="125" t="s">
        <v>54</v>
      </c>
      <c r="D96" s="125" t="s">
        <v>54</v>
      </c>
      <c r="E96" s="125" t="s">
        <v>85</v>
      </c>
      <c r="F96" s="125">
        <v>612</v>
      </c>
    </row>
    <row r="97" spans="1:6" ht="16" x14ac:dyDescent="0.2">
      <c r="A97" s="128" t="s">
        <v>485</v>
      </c>
      <c r="B97" s="139" t="s">
        <v>386</v>
      </c>
      <c r="C97" s="128" t="s">
        <v>54</v>
      </c>
      <c r="D97" s="128" t="s">
        <v>54</v>
      </c>
      <c r="E97" s="128" t="s">
        <v>85</v>
      </c>
      <c r="F97" s="128">
        <v>68</v>
      </c>
    </row>
    <row r="98" spans="1:6" ht="16" x14ac:dyDescent="0.2">
      <c r="A98" s="138" t="s">
        <v>486</v>
      </c>
      <c r="B98" s="130" t="s">
        <v>487</v>
      </c>
      <c r="C98" s="130" t="s">
        <v>85</v>
      </c>
      <c r="D98" s="130" t="s">
        <v>85</v>
      </c>
      <c r="E98" s="130" t="s">
        <v>85</v>
      </c>
      <c r="F98" s="130">
        <v>13</v>
      </c>
    </row>
    <row r="99" spans="1:6" ht="32" x14ac:dyDescent="0.2">
      <c r="A99" s="60"/>
      <c r="B99" s="125" t="s">
        <v>488</v>
      </c>
      <c r="C99" s="125" t="s">
        <v>85</v>
      </c>
      <c r="D99" s="125" t="s">
        <v>85</v>
      </c>
      <c r="E99" s="125" t="s">
        <v>85</v>
      </c>
      <c r="F99" s="125">
        <v>320</v>
      </c>
    </row>
    <row r="100" spans="1:6" ht="16" x14ac:dyDescent="0.2">
      <c r="A100" s="128" t="s">
        <v>489</v>
      </c>
      <c r="B100" s="139" t="s">
        <v>386</v>
      </c>
      <c r="C100" s="128" t="s">
        <v>85</v>
      </c>
      <c r="D100" s="128" t="s">
        <v>85</v>
      </c>
      <c r="E100" s="128" t="s">
        <v>85</v>
      </c>
      <c r="F100" s="128">
        <v>152</v>
      </c>
    </row>
    <row r="101" spans="1:6" ht="16" x14ac:dyDescent="0.2">
      <c r="A101" s="125" t="s">
        <v>490</v>
      </c>
      <c r="B101" s="61" t="s">
        <v>386</v>
      </c>
      <c r="C101" s="128" t="s">
        <v>86</v>
      </c>
      <c r="D101" s="128" t="s">
        <v>86</v>
      </c>
      <c r="E101" s="128" t="s">
        <v>88</v>
      </c>
      <c r="F101" s="125">
        <v>852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H102"/>
  <sheetViews>
    <sheetView zoomScale="120" zoomScaleNormal="120" workbookViewId="0">
      <pane ySplit="1" topLeftCell="A86" activePane="bottomLeft" state="frozen"/>
      <selection pane="bottomLeft" activeCell="E59" sqref="E59"/>
    </sheetView>
  </sheetViews>
  <sheetFormatPr baseColWidth="10" defaultRowHeight="15" x14ac:dyDescent="0.2"/>
  <cols>
    <col min="1" max="2" width="50.83203125" style="44" customWidth="1"/>
    <col min="3" max="5" width="25.83203125" style="44" customWidth="1"/>
    <col min="6" max="7" width="10.83203125" style="44"/>
    <col min="8" max="8" width="14.6640625" style="44" bestFit="1" customWidth="1"/>
    <col min="9" max="16384" width="10.83203125" style="44"/>
  </cols>
  <sheetData>
    <row r="1" spans="1:8" ht="16" x14ac:dyDescent="0.2">
      <c r="A1" s="128" t="s">
        <v>59</v>
      </c>
      <c r="B1" s="140" t="s">
        <v>60</v>
      </c>
      <c r="C1" s="128" t="s">
        <v>936</v>
      </c>
      <c r="D1" s="140" t="s">
        <v>90</v>
      </c>
      <c r="E1" s="128" t="s">
        <v>92</v>
      </c>
      <c r="F1" s="128" t="s">
        <v>61</v>
      </c>
      <c r="H1" s="44" t="s">
        <v>1234</v>
      </c>
    </row>
    <row r="2" spans="1:8" ht="16" x14ac:dyDescent="0.2">
      <c r="A2" s="141" t="s">
        <v>377</v>
      </c>
      <c r="B2" s="140" t="s">
        <v>386</v>
      </c>
      <c r="C2" s="128" t="s">
        <v>953</v>
      </c>
      <c r="D2" s="128" t="s">
        <v>86</v>
      </c>
      <c r="E2" s="128" t="s">
        <v>88</v>
      </c>
      <c r="F2" s="142">
        <v>837</v>
      </c>
    </row>
    <row r="3" spans="1:8" ht="16" x14ac:dyDescent="0.2">
      <c r="A3" s="143" t="s">
        <v>378</v>
      </c>
      <c r="B3" s="144" t="s">
        <v>379</v>
      </c>
      <c r="C3" s="130" t="s">
        <v>64</v>
      </c>
      <c r="D3" s="130" t="s">
        <v>64</v>
      </c>
      <c r="E3" s="130" t="s">
        <v>88</v>
      </c>
      <c r="F3" s="145">
        <v>75</v>
      </c>
    </row>
    <row r="4" spans="1:8" ht="16" x14ac:dyDescent="0.2">
      <c r="A4" s="60"/>
      <c r="B4" s="146" t="s">
        <v>380</v>
      </c>
      <c r="C4" s="125" t="s">
        <v>64</v>
      </c>
      <c r="D4" s="125" t="s">
        <v>64</v>
      </c>
      <c r="E4" s="125" t="s">
        <v>88</v>
      </c>
      <c r="F4" s="147">
        <v>25</v>
      </c>
    </row>
    <row r="5" spans="1:8" ht="16" x14ac:dyDescent="0.2">
      <c r="A5" s="142" t="s">
        <v>382</v>
      </c>
      <c r="B5" s="128" t="s">
        <v>386</v>
      </c>
      <c r="C5" s="128" t="s">
        <v>86</v>
      </c>
      <c r="D5" s="128" t="s">
        <v>86</v>
      </c>
      <c r="E5" s="128" t="s">
        <v>88</v>
      </c>
      <c r="F5" s="148">
        <v>1640</v>
      </c>
    </row>
    <row r="6" spans="1:8" ht="16" x14ac:dyDescent="0.2">
      <c r="A6" s="142" t="s">
        <v>383</v>
      </c>
      <c r="B6" s="128" t="s">
        <v>386</v>
      </c>
      <c r="C6" s="128" t="s">
        <v>86</v>
      </c>
      <c r="D6" s="128" t="s">
        <v>86</v>
      </c>
      <c r="E6" s="128" t="s">
        <v>88</v>
      </c>
      <c r="F6" s="142">
        <v>773</v>
      </c>
    </row>
    <row r="7" spans="1:8" ht="16" x14ac:dyDescent="0.2">
      <c r="A7" s="142" t="s">
        <v>384</v>
      </c>
      <c r="B7" s="128" t="s">
        <v>386</v>
      </c>
      <c r="C7" s="128" t="s">
        <v>86</v>
      </c>
      <c r="D7" s="128" t="s">
        <v>86</v>
      </c>
      <c r="E7" s="128" t="s">
        <v>88</v>
      </c>
      <c r="F7" s="142">
        <v>580</v>
      </c>
    </row>
    <row r="8" spans="1:8" ht="48" x14ac:dyDescent="0.2">
      <c r="A8" s="142" t="s">
        <v>385</v>
      </c>
      <c r="B8" s="128" t="s">
        <v>386</v>
      </c>
      <c r="C8" s="128" t="s">
        <v>86</v>
      </c>
      <c r="D8" s="128" t="s">
        <v>86</v>
      </c>
      <c r="E8" s="128" t="s">
        <v>88</v>
      </c>
      <c r="F8" s="142">
        <v>803</v>
      </c>
    </row>
    <row r="9" spans="1:8" ht="16" x14ac:dyDescent="0.2">
      <c r="A9" s="149" t="s">
        <v>387</v>
      </c>
      <c r="B9" s="136" t="s">
        <v>388</v>
      </c>
      <c r="C9" s="130" t="s">
        <v>937</v>
      </c>
      <c r="D9" s="130" t="s">
        <v>937</v>
      </c>
      <c r="E9" s="130" t="s">
        <v>24</v>
      </c>
      <c r="F9" s="150">
        <v>1078</v>
      </c>
    </row>
    <row r="10" spans="1:8" ht="16" x14ac:dyDescent="0.2">
      <c r="A10" s="57"/>
      <c r="B10" s="136" t="s">
        <v>389</v>
      </c>
      <c r="C10" s="134" t="s">
        <v>937</v>
      </c>
      <c r="D10" s="134" t="s">
        <v>937</v>
      </c>
      <c r="E10" s="134" t="s">
        <v>24</v>
      </c>
      <c r="F10" s="150">
        <v>1359</v>
      </c>
    </row>
    <row r="11" spans="1:8" ht="16" x14ac:dyDescent="0.2">
      <c r="A11" s="57"/>
      <c r="B11" s="136" t="s">
        <v>390</v>
      </c>
      <c r="C11" s="134" t="s">
        <v>1228</v>
      </c>
      <c r="D11" s="134" t="s">
        <v>937</v>
      </c>
      <c r="E11" s="134" t="s">
        <v>24</v>
      </c>
      <c r="F11" s="150">
        <v>1640</v>
      </c>
    </row>
    <row r="12" spans="1:8" ht="16" x14ac:dyDescent="0.2">
      <c r="A12" s="57"/>
      <c r="B12" s="136" t="s">
        <v>391</v>
      </c>
      <c r="C12" s="134" t="s">
        <v>1229</v>
      </c>
      <c r="D12" s="134" t="s">
        <v>937</v>
      </c>
      <c r="E12" s="134" t="s">
        <v>24</v>
      </c>
      <c r="F12" s="150">
        <v>5468</v>
      </c>
    </row>
    <row r="13" spans="1:8" ht="16" x14ac:dyDescent="0.2">
      <c r="A13" s="57"/>
      <c r="B13" s="136" t="s">
        <v>392</v>
      </c>
      <c r="C13" s="134" t="s">
        <v>1228</v>
      </c>
      <c r="D13" s="134" t="s">
        <v>937</v>
      </c>
      <c r="E13" s="134" t="s">
        <v>24</v>
      </c>
      <c r="F13" s="150">
        <v>3549</v>
      </c>
    </row>
    <row r="14" spans="1:8" ht="16" x14ac:dyDescent="0.2">
      <c r="A14" s="57"/>
      <c r="B14" s="136" t="s">
        <v>393</v>
      </c>
      <c r="C14" s="134" t="s">
        <v>1225</v>
      </c>
      <c r="D14" s="134" t="s">
        <v>937</v>
      </c>
      <c r="E14" s="134" t="s">
        <v>24</v>
      </c>
      <c r="F14" s="150">
        <v>4546</v>
      </c>
    </row>
    <row r="15" spans="1:8" ht="16" x14ac:dyDescent="0.2">
      <c r="A15" s="57"/>
      <c r="B15" s="136" t="s">
        <v>394</v>
      </c>
      <c r="C15" s="134" t="s">
        <v>937</v>
      </c>
      <c r="D15" s="134" t="s">
        <v>937</v>
      </c>
      <c r="E15" s="134" t="s">
        <v>24</v>
      </c>
      <c r="F15" s="151">
        <v>282</v>
      </c>
    </row>
    <row r="16" spans="1:8" ht="16" x14ac:dyDescent="0.2">
      <c r="A16" s="57"/>
      <c r="B16" s="136" t="s">
        <v>395</v>
      </c>
      <c r="C16" s="134" t="s">
        <v>1034</v>
      </c>
      <c r="D16" s="134" t="s">
        <v>937</v>
      </c>
      <c r="E16" s="134" t="s">
        <v>24</v>
      </c>
      <c r="F16" s="150">
        <v>11083</v>
      </c>
    </row>
    <row r="17" spans="1:6" ht="16" x14ac:dyDescent="0.2">
      <c r="A17" s="57"/>
      <c r="B17" s="136" t="s">
        <v>396</v>
      </c>
      <c r="C17" s="134" t="s">
        <v>937</v>
      </c>
      <c r="D17" s="134" t="s">
        <v>937</v>
      </c>
      <c r="E17" s="134" t="s">
        <v>24</v>
      </c>
      <c r="F17" s="151">
        <v>822</v>
      </c>
    </row>
    <row r="18" spans="1:6" ht="16" x14ac:dyDescent="0.2">
      <c r="A18" s="57"/>
      <c r="B18" s="136" t="s">
        <v>397</v>
      </c>
      <c r="C18" s="134" t="s">
        <v>939</v>
      </c>
      <c r="D18" s="134" t="s">
        <v>937</v>
      </c>
      <c r="E18" s="134" t="s">
        <v>24</v>
      </c>
      <c r="F18" s="150">
        <v>4608</v>
      </c>
    </row>
    <row r="19" spans="1:6" ht="16" x14ac:dyDescent="0.2">
      <c r="A19" s="57"/>
      <c r="B19" s="136" t="s">
        <v>398</v>
      </c>
      <c r="C19" s="134" t="s">
        <v>937</v>
      </c>
      <c r="D19" s="134" t="s">
        <v>937</v>
      </c>
      <c r="E19" s="134" t="s">
        <v>24</v>
      </c>
      <c r="F19" s="151">
        <v>471</v>
      </c>
    </row>
    <row r="20" spans="1:6" ht="32" x14ac:dyDescent="0.2">
      <c r="A20" s="57"/>
      <c r="B20" s="136" t="s">
        <v>399</v>
      </c>
      <c r="C20" s="134" t="s">
        <v>937</v>
      </c>
      <c r="D20" s="134" t="s">
        <v>937</v>
      </c>
      <c r="E20" s="134" t="s">
        <v>24</v>
      </c>
      <c r="F20" s="150">
        <v>1290</v>
      </c>
    </row>
    <row r="21" spans="1:6" ht="16" x14ac:dyDescent="0.2">
      <c r="A21" s="57"/>
      <c r="B21" s="136" t="s">
        <v>400</v>
      </c>
      <c r="C21" s="134" t="s">
        <v>937</v>
      </c>
      <c r="D21" s="134" t="s">
        <v>937</v>
      </c>
      <c r="E21" s="134" t="s">
        <v>24</v>
      </c>
      <c r="F21" s="150">
        <v>1579</v>
      </c>
    </row>
    <row r="22" spans="1:6" ht="16" x14ac:dyDescent="0.2">
      <c r="A22" s="57"/>
      <c r="B22" s="136" t="s">
        <v>401</v>
      </c>
      <c r="C22" s="134" t="s">
        <v>1035</v>
      </c>
      <c r="D22" s="134" t="s">
        <v>937</v>
      </c>
      <c r="E22" s="134" t="s">
        <v>24</v>
      </c>
      <c r="F22" s="150">
        <v>3723</v>
      </c>
    </row>
    <row r="23" spans="1:6" ht="16" x14ac:dyDescent="0.2">
      <c r="A23" s="57"/>
      <c r="B23" s="136" t="s">
        <v>402</v>
      </c>
      <c r="C23" s="134" t="s">
        <v>937</v>
      </c>
      <c r="D23" s="134" t="s">
        <v>937</v>
      </c>
      <c r="E23" s="134" t="s">
        <v>24</v>
      </c>
      <c r="F23" s="150">
        <v>1435</v>
      </c>
    </row>
    <row r="24" spans="1:6" ht="16" x14ac:dyDescent="0.2">
      <c r="A24" s="57"/>
      <c r="B24" s="136" t="s">
        <v>403</v>
      </c>
      <c r="C24" s="134" t="s">
        <v>937</v>
      </c>
      <c r="D24" s="134" t="s">
        <v>937</v>
      </c>
      <c r="E24" s="134" t="s">
        <v>24</v>
      </c>
      <c r="F24" s="150">
        <v>1651</v>
      </c>
    </row>
    <row r="25" spans="1:6" ht="32" x14ac:dyDescent="0.2">
      <c r="A25" s="57"/>
      <c r="B25" s="136" t="s">
        <v>404</v>
      </c>
      <c r="C25" s="134" t="s">
        <v>938</v>
      </c>
      <c r="D25" s="134" t="s">
        <v>937</v>
      </c>
      <c r="E25" s="134" t="s">
        <v>24</v>
      </c>
      <c r="F25" s="150">
        <v>1958</v>
      </c>
    </row>
    <row r="26" spans="1:6" ht="16" x14ac:dyDescent="0.2">
      <c r="A26" s="57"/>
      <c r="B26" s="136" t="s">
        <v>405</v>
      </c>
      <c r="C26" s="134" t="s">
        <v>937</v>
      </c>
      <c r="D26" s="134" t="s">
        <v>937</v>
      </c>
      <c r="E26" s="134" t="s">
        <v>24</v>
      </c>
      <c r="F26" s="151">
        <v>111</v>
      </c>
    </row>
    <row r="27" spans="1:6" ht="16" x14ac:dyDescent="0.2">
      <c r="A27" s="57"/>
      <c r="B27" s="136" t="s">
        <v>406</v>
      </c>
      <c r="C27" s="134" t="s">
        <v>937</v>
      </c>
      <c r="D27" s="134" t="s">
        <v>937</v>
      </c>
      <c r="E27" s="134" t="s">
        <v>24</v>
      </c>
      <c r="F27" s="150">
        <v>2131</v>
      </c>
    </row>
    <row r="28" spans="1:6" ht="16" x14ac:dyDescent="0.2">
      <c r="A28" s="57"/>
      <c r="B28" s="136" t="s">
        <v>407</v>
      </c>
      <c r="C28" s="134" t="s">
        <v>538</v>
      </c>
      <c r="D28" s="134" t="s">
        <v>937</v>
      </c>
      <c r="E28" s="134" t="s">
        <v>24</v>
      </c>
      <c r="F28" s="150">
        <v>2403</v>
      </c>
    </row>
    <row r="29" spans="1:6" ht="32" x14ac:dyDescent="0.2">
      <c r="A29" s="57"/>
      <c r="B29" s="136" t="s">
        <v>408</v>
      </c>
      <c r="C29" s="134" t="s">
        <v>937</v>
      </c>
      <c r="D29" s="134" t="s">
        <v>937</v>
      </c>
      <c r="E29" s="134" t="s">
        <v>24</v>
      </c>
      <c r="F29" s="150">
        <v>1272</v>
      </c>
    </row>
    <row r="30" spans="1:6" ht="32" x14ac:dyDescent="0.2">
      <c r="A30" s="57"/>
      <c r="B30" s="136" t="s">
        <v>1238</v>
      </c>
      <c r="C30" s="134" t="s">
        <v>937</v>
      </c>
      <c r="D30" s="134" t="s">
        <v>937</v>
      </c>
      <c r="E30" s="134" t="s">
        <v>24</v>
      </c>
      <c r="F30" s="151">
        <v>13</v>
      </c>
    </row>
    <row r="31" spans="1:6" ht="48" x14ac:dyDescent="0.2">
      <c r="A31" s="60"/>
      <c r="B31" s="146" t="s">
        <v>409</v>
      </c>
      <c r="C31" s="134" t="s">
        <v>937</v>
      </c>
      <c r="D31" s="134" t="s">
        <v>937</v>
      </c>
      <c r="E31" s="134" t="s">
        <v>24</v>
      </c>
      <c r="F31" s="152">
        <v>7490</v>
      </c>
    </row>
    <row r="32" spans="1:6" ht="32" x14ac:dyDescent="0.2">
      <c r="A32" s="142" t="s">
        <v>410</v>
      </c>
      <c r="B32" s="128" t="s">
        <v>386</v>
      </c>
      <c r="C32" s="128" t="s">
        <v>946</v>
      </c>
      <c r="D32" s="128" t="s">
        <v>937</v>
      </c>
      <c r="E32" s="128" t="s">
        <v>24</v>
      </c>
      <c r="F32" s="148">
        <v>1338</v>
      </c>
    </row>
    <row r="33" spans="1:6" ht="16" x14ac:dyDescent="0.2">
      <c r="A33" s="142" t="s">
        <v>411</v>
      </c>
      <c r="B33" s="128" t="s">
        <v>386</v>
      </c>
      <c r="C33" s="128" t="s">
        <v>83</v>
      </c>
      <c r="D33" s="128" t="s">
        <v>83</v>
      </c>
      <c r="E33" s="128" t="s">
        <v>83</v>
      </c>
      <c r="F33" s="142">
        <v>339</v>
      </c>
    </row>
    <row r="34" spans="1:6" ht="16" x14ac:dyDescent="0.2">
      <c r="A34" s="142" t="s">
        <v>412</v>
      </c>
      <c r="B34" s="128" t="s">
        <v>386</v>
      </c>
      <c r="C34" s="128" t="s">
        <v>21</v>
      </c>
      <c r="D34" s="128" t="s">
        <v>14</v>
      </c>
      <c r="E34" s="128" t="s">
        <v>14</v>
      </c>
      <c r="F34" s="148">
        <v>9506</v>
      </c>
    </row>
    <row r="35" spans="1:6" ht="16" x14ac:dyDescent="0.2">
      <c r="A35" s="149" t="s">
        <v>413</v>
      </c>
      <c r="B35" s="136" t="s">
        <v>414</v>
      </c>
      <c r="C35" s="130" t="s">
        <v>945</v>
      </c>
      <c r="D35" s="130" t="s">
        <v>83</v>
      </c>
      <c r="E35" s="130" t="s">
        <v>83</v>
      </c>
      <c r="F35" s="151">
        <v>646</v>
      </c>
    </row>
    <row r="36" spans="1:6" ht="16" x14ac:dyDescent="0.2">
      <c r="A36" s="57"/>
      <c r="B36" s="136" t="s">
        <v>415</v>
      </c>
      <c r="C36" s="125" t="s">
        <v>945</v>
      </c>
      <c r="D36" s="125" t="s">
        <v>83</v>
      </c>
      <c r="E36" s="125" t="s">
        <v>83</v>
      </c>
      <c r="F36" s="151">
        <v>14</v>
      </c>
    </row>
    <row r="37" spans="1:6" ht="16" x14ac:dyDescent="0.2">
      <c r="A37" s="142" t="s">
        <v>416</v>
      </c>
      <c r="B37" s="128" t="s">
        <v>386</v>
      </c>
      <c r="C37" s="128" t="s">
        <v>30</v>
      </c>
      <c r="D37" s="128" t="s">
        <v>86</v>
      </c>
      <c r="E37" s="128" t="s">
        <v>88</v>
      </c>
      <c r="F37" s="142">
        <v>72</v>
      </c>
    </row>
    <row r="38" spans="1:6" ht="16" x14ac:dyDescent="0.2">
      <c r="A38" s="142" t="s">
        <v>417</v>
      </c>
      <c r="B38" s="128" t="s">
        <v>386</v>
      </c>
      <c r="C38" s="128" t="s">
        <v>84</v>
      </c>
      <c r="D38" s="128" t="s">
        <v>84</v>
      </c>
      <c r="E38" s="128" t="s">
        <v>14</v>
      </c>
      <c r="F38" s="148">
        <v>3519</v>
      </c>
    </row>
    <row r="39" spans="1:6" ht="16" x14ac:dyDescent="0.2">
      <c r="A39" s="142" t="s">
        <v>418</v>
      </c>
      <c r="B39" s="128" t="s">
        <v>386</v>
      </c>
      <c r="C39" s="128" t="s">
        <v>84</v>
      </c>
      <c r="D39" s="128" t="s">
        <v>84</v>
      </c>
      <c r="E39" s="128" t="s">
        <v>14</v>
      </c>
      <c r="F39" s="148">
        <v>16627</v>
      </c>
    </row>
    <row r="40" spans="1:6" ht="32" x14ac:dyDescent="0.2">
      <c r="A40" s="149" t="s">
        <v>419</v>
      </c>
      <c r="B40" s="136" t="s">
        <v>420</v>
      </c>
      <c r="C40" s="130" t="s">
        <v>950</v>
      </c>
      <c r="D40" s="130" t="s">
        <v>67</v>
      </c>
      <c r="E40" s="130" t="s">
        <v>67</v>
      </c>
      <c r="F40" s="151">
        <v>368</v>
      </c>
    </row>
    <row r="41" spans="1:6" ht="16" x14ac:dyDescent="0.2">
      <c r="A41" s="57"/>
      <c r="B41" s="136" t="s">
        <v>421</v>
      </c>
      <c r="C41" s="134" t="s">
        <v>1236</v>
      </c>
      <c r="D41" s="134" t="s">
        <v>67</v>
      </c>
      <c r="E41" s="134" t="s">
        <v>67</v>
      </c>
      <c r="F41" s="150">
        <v>5442</v>
      </c>
    </row>
    <row r="42" spans="1:6" ht="16" x14ac:dyDescent="0.2">
      <c r="A42" s="57"/>
      <c r="B42" s="136" t="s">
        <v>422</v>
      </c>
      <c r="C42" s="134" t="s">
        <v>1236</v>
      </c>
      <c r="D42" s="134" t="s">
        <v>67</v>
      </c>
      <c r="E42" s="134" t="s">
        <v>67</v>
      </c>
      <c r="F42" s="151">
        <v>903</v>
      </c>
    </row>
    <row r="43" spans="1:6" ht="16" x14ac:dyDescent="0.2">
      <c r="A43" s="57"/>
      <c r="B43" s="136" t="s">
        <v>423</v>
      </c>
      <c r="C43" s="135" t="s">
        <v>1235</v>
      </c>
      <c r="D43" s="134" t="s">
        <v>67</v>
      </c>
      <c r="E43" s="134" t="s">
        <v>67</v>
      </c>
      <c r="F43" s="150">
        <v>9839</v>
      </c>
    </row>
    <row r="44" spans="1:6" ht="16" x14ac:dyDescent="0.2">
      <c r="A44" s="57"/>
      <c r="B44" s="136" t="s">
        <v>424</v>
      </c>
      <c r="C44" s="135" t="s">
        <v>1235</v>
      </c>
      <c r="D44" s="134" t="s">
        <v>67</v>
      </c>
      <c r="E44" s="134" t="s">
        <v>67</v>
      </c>
      <c r="F44" s="151">
        <v>160</v>
      </c>
    </row>
    <row r="45" spans="1:6" ht="16" x14ac:dyDescent="0.2">
      <c r="A45" s="57"/>
      <c r="B45" s="136" t="s">
        <v>425</v>
      </c>
      <c r="C45" s="135" t="s">
        <v>1236</v>
      </c>
      <c r="D45" s="134" t="s">
        <v>67</v>
      </c>
      <c r="E45" s="134" t="s">
        <v>67</v>
      </c>
      <c r="F45" s="150">
        <v>7321</v>
      </c>
    </row>
    <row r="46" spans="1:6" ht="32" x14ac:dyDescent="0.2">
      <c r="A46" s="57"/>
      <c r="B46" s="136" t="s">
        <v>426</v>
      </c>
      <c r="C46" s="135" t="s">
        <v>1235</v>
      </c>
      <c r="D46" s="134" t="s">
        <v>67</v>
      </c>
      <c r="E46" s="134" t="s">
        <v>67</v>
      </c>
      <c r="F46" s="150">
        <v>20145</v>
      </c>
    </row>
    <row r="47" spans="1:6" ht="16" x14ac:dyDescent="0.2">
      <c r="A47" s="57"/>
      <c r="B47" s="136" t="s">
        <v>427</v>
      </c>
      <c r="C47" s="134" t="s">
        <v>950</v>
      </c>
      <c r="D47" s="134" t="s">
        <v>67</v>
      </c>
      <c r="E47" s="134" t="s">
        <v>67</v>
      </c>
      <c r="F47" s="151">
        <v>140</v>
      </c>
    </row>
    <row r="48" spans="1:6" ht="16" x14ac:dyDescent="0.2">
      <c r="A48" s="57"/>
      <c r="B48" s="136" t="s">
        <v>428</v>
      </c>
      <c r="C48" s="134" t="s">
        <v>950</v>
      </c>
      <c r="D48" s="134" t="s">
        <v>67</v>
      </c>
      <c r="E48" s="134" t="s">
        <v>67</v>
      </c>
      <c r="F48" s="151">
        <v>68</v>
      </c>
    </row>
    <row r="49" spans="1:6" ht="16" x14ac:dyDescent="0.2">
      <c r="A49" s="57"/>
      <c r="B49" s="136" t="s">
        <v>429</v>
      </c>
      <c r="C49" s="134" t="s">
        <v>950</v>
      </c>
      <c r="D49" s="134" t="s">
        <v>67</v>
      </c>
      <c r="E49" s="134" t="s">
        <v>67</v>
      </c>
      <c r="F49" s="150">
        <v>7615</v>
      </c>
    </row>
    <row r="50" spans="1:6" ht="16" x14ac:dyDescent="0.2">
      <c r="A50" s="57"/>
      <c r="B50" s="136" t="s">
        <v>430</v>
      </c>
      <c r="C50" s="134" t="s">
        <v>950</v>
      </c>
      <c r="D50" s="134" t="s">
        <v>67</v>
      </c>
      <c r="E50" s="134" t="s">
        <v>67</v>
      </c>
      <c r="F50" s="150">
        <v>10546</v>
      </c>
    </row>
    <row r="51" spans="1:6" ht="32" x14ac:dyDescent="0.2">
      <c r="A51" s="57"/>
      <c r="B51" s="136" t="s">
        <v>431</v>
      </c>
      <c r="C51" s="134" t="s">
        <v>1236</v>
      </c>
      <c r="D51" s="134" t="s">
        <v>67</v>
      </c>
      <c r="E51" s="134" t="s">
        <v>67</v>
      </c>
      <c r="F51" s="150">
        <v>5511</v>
      </c>
    </row>
    <row r="52" spans="1:6" ht="16" x14ac:dyDescent="0.2">
      <c r="A52" s="57"/>
      <c r="B52" s="136" t="s">
        <v>432</v>
      </c>
      <c r="C52" s="134" t="s">
        <v>950</v>
      </c>
      <c r="D52" s="134" t="s">
        <v>67</v>
      </c>
      <c r="E52" s="134" t="s">
        <v>67</v>
      </c>
      <c r="F52" s="150">
        <v>16457</v>
      </c>
    </row>
    <row r="53" spans="1:6" ht="16" x14ac:dyDescent="0.2">
      <c r="A53" s="57"/>
      <c r="B53" s="136" t="s">
        <v>433</v>
      </c>
      <c r="C53" s="134" t="s">
        <v>1236</v>
      </c>
      <c r="D53" s="134" t="s">
        <v>67</v>
      </c>
      <c r="E53" s="134" t="s">
        <v>67</v>
      </c>
      <c r="F53" s="151">
        <v>641</v>
      </c>
    </row>
    <row r="54" spans="1:6" ht="16" x14ac:dyDescent="0.2">
      <c r="A54" s="57"/>
      <c r="B54" s="136" t="s">
        <v>434</v>
      </c>
      <c r="C54" s="134" t="s">
        <v>950</v>
      </c>
      <c r="D54" s="134" t="s">
        <v>67</v>
      </c>
      <c r="E54" s="134" t="s">
        <v>67</v>
      </c>
      <c r="F54" s="151">
        <v>902</v>
      </c>
    </row>
    <row r="55" spans="1:6" ht="16" x14ac:dyDescent="0.2">
      <c r="A55" s="57"/>
      <c r="B55" s="136" t="s">
        <v>435</v>
      </c>
      <c r="C55" s="125" t="s">
        <v>950</v>
      </c>
      <c r="D55" s="125" t="s">
        <v>67</v>
      </c>
      <c r="E55" s="125" t="s">
        <v>67</v>
      </c>
      <c r="F55" s="151">
        <v>782</v>
      </c>
    </row>
    <row r="56" spans="1:6" ht="16" x14ac:dyDescent="0.2">
      <c r="A56" s="142" t="s">
        <v>436</v>
      </c>
      <c r="B56" s="128" t="s">
        <v>386</v>
      </c>
      <c r="C56" s="128" t="s">
        <v>950</v>
      </c>
      <c r="D56" s="128" t="s">
        <v>67</v>
      </c>
      <c r="E56" s="128" t="s">
        <v>67</v>
      </c>
      <c r="F56" s="142">
        <v>442</v>
      </c>
    </row>
    <row r="57" spans="1:6" ht="16" x14ac:dyDescent="0.2">
      <c r="A57" s="149" t="s">
        <v>437</v>
      </c>
      <c r="B57" s="136" t="s">
        <v>438</v>
      </c>
      <c r="C57" s="134" t="s">
        <v>86</v>
      </c>
      <c r="D57" s="134" t="s">
        <v>86</v>
      </c>
      <c r="E57" s="134" t="s">
        <v>88</v>
      </c>
      <c r="F57" s="150">
        <v>1245</v>
      </c>
    </row>
    <row r="58" spans="1:6" ht="16" x14ac:dyDescent="0.2">
      <c r="A58" s="57"/>
      <c r="B58" s="136" t="s">
        <v>439</v>
      </c>
      <c r="C58" s="125" t="s">
        <v>82</v>
      </c>
      <c r="D58" s="125" t="s">
        <v>82</v>
      </c>
      <c r="E58" s="125" t="s">
        <v>83</v>
      </c>
      <c r="F58" s="150">
        <v>5672</v>
      </c>
    </row>
    <row r="59" spans="1:6" ht="16" x14ac:dyDescent="0.2">
      <c r="A59" s="142" t="s">
        <v>440</v>
      </c>
      <c r="B59" s="128" t="s">
        <v>386</v>
      </c>
      <c r="C59" s="128" t="s">
        <v>1227</v>
      </c>
      <c r="D59" s="128" t="s">
        <v>83</v>
      </c>
      <c r="E59" s="128" t="s">
        <v>88</v>
      </c>
      <c r="F59" s="142">
        <v>28</v>
      </c>
    </row>
    <row r="60" spans="1:6" ht="16" x14ac:dyDescent="0.2">
      <c r="A60" s="149" t="s">
        <v>441</v>
      </c>
      <c r="B60" s="136" t="s">
        <v>442</v>
      </c>
      <c r="C60" s="130" t="s">
        <v>14</v>
      </c>
      <c r="D60" s="130" t="s">
        <v>14</v>
      </c>
      <c r="E60" s="130" t="s">
        <v>14</v>
      </c>
      <c r="F60" s="151">
        <v>42</v>
      </c>
    </row>
    <row r="61" spans="1:6" ht="16" x14ac:dyDescent="0.2">
      <c r="A61" s="57"/>
      <c r="B61" s="136" t="s">
        <v>443</v>
      </c>
      <c r="C61" s="134" t="s">
        <v>14</v>
      </c>
      <c r="D61" s="134" t="s">
        <v>14</v>
      </c>
      <c r="E61" s="134" t="s">
        <v>14</v>
      </c>
      <c r="F61" s="151">
        <v>552</v>
      </c>
    </row>
    <row r="62" spans="1:6" ht="16" x14ac:dyDescent="0.2">
      <c r="A62" s="57"/>
      <c r="B62" s="136" t="s">
        <v>444</v>
      </c>
      <c r="C62" s="134" t="s">
        <v>14</v>
      </c>
      <c r="D62" s="134" t="s">
        <v>14</v>
      </c>
      <c r="E62" s="134" t="s">
        <v>14</v>
      </c>
      <c r="F62" s="151">
        <v>387</v>
      </c>
    </row>
    <row r="63" spans="1:6" ht="16" x14ac:dyDescent="0.2">
      <c r="A63" s="57"/>
      <c r="B63" s="136" t="s">
        <v>445</v>
      </c>
      <c r="C63" s="125" t="s">
        <v>14</v>
      </c>
      <c r="D63" s="125" t="s">
        <v>14</v>
      </c>
      <c r="E63" s="125" t="s">
        <v>14</v>
      </c>
      <c r="F63" s="150">
        <v>12653</v>
      </c>
    </row>
    <row r="64" spans="1:6" ht="16" x14ac:dyDescent="0.2">
      <c r="A64" s="142" t="s">
        <v>1237</v>
      </c>
      <c r="B64" s="128" t="s">
        <v>386</v>
      </c>
      <c r="C64" s="128" t="s">
        <v>82</v>
      </c>
      <c r="D64" s="128" t="s">
        <v>82</v>
      </c>
      <c r="E64" s="128" t="s">
        <v>83</v>
      </c>
      <c r="F64" s="142">
        <v>29</v>
      </c>
    </row>
    <row r="65" spans="1:6" ht="16" x14ac:dyDescent="0.2">
      <c r="A65" s="142" t="s">
        <v>447</v>
      </c>
      <c r="B65" s="128" t="s">
        <v>386</v>
      </c>
      <c r="C65" s="128" t="s">
        <v>82</v>
      </c>
      <c r="D65" s="128" t="s">
        <v>82</v>
      </c>
      <c r="E65" s="128" t="s">
        <v>83</v>
      </c>
      <c r="F65" s="148">
        <v>1598</v>
      </c>
    </row>
    <row r="66" spans="1:6" ht="32" x14ac:dyDescent="0.2">
      <c r="A66" s="142" t="s">
        <v>448</v>
      </c>
      <c r="B66" s="128" t="s">
        <v>386</v>
      </c>
      <c r="C66" s="128" t="s">
        <v>1227</v>
      </c>
      <c r="D66" s="128" t="s">
        <v>83</v>
      </c>
      <c r="E66" s="128" t="s">
        <v>83</v>
      </c>
      <c r="F66" s="148">
        <v>2952</v>
      </c>
    </row>
    <row r="67" spans="1:6" ht="16" x14ac:dyDescent="0.2">
      <c r="A67" s="142" t="s">
        <v>449</v>
      </c>
      <c r="B67" s="128" t="s">
        <v>386</v>
      </c>
      <c r="C67" s="128" t="s">
        <v>953</v>
      </c>
      <c r="D67" s="128" t="s">
        <v>83</v>
      </c>
      <c r="E67" s="128" t="s">
        <v>83</v>
      </c>
      <c r="F67" s="142">
        <v>467</v>
      </c>
    </row>
    <row r="68" spans="1:6" ht="16" x14ac:dyDescent="0.2">
      <c r="A68" s="142" t="s">
        <v>450</v>
      </c>
      <c r="B68" s="128" t="s">
        <v>386</v>
      </c>
      <c r="C68" s="128" t="s">
        <v>953</v>
      </c>
      <c r="D68" s="128" t="s">
        <v>83</v>
      </c>
      <c r="E68" s="128" t="s">
        <v>83</v>
      </c>
      <c r="F68" s="142">
        <v>40</v>
      </c>
    </row>
    <row r="69" spans="1:6" ht="16" x14ac:dyDescent="0.2">
      <c r="A69" s="142" t="s">
        <v>451</v>
      </c>
      <c r="B69" s="128" t="s">
        <v>386</v>
      </c>
      <c r="C69" s="128" t="s">
        <v>953</v>
      </c>
      <c r="D69" s="128" t="s">
        <v>83</v>
      </c>
      <c r="E69" s="128" t="s">
        <v>83</v>
      </c>
      <c r="F69" s="142">
        <v>259</v>
      </c>
    </row>
    <row r="70" spans="1:6" ht="16" x14ac:dyDescent="0.2">
      <c r="A70" s="149" t="s">
        <v>452</v>
      </c>
      <c r="B70" s="136" t="s">
        <v>453</v>
      </c>
      <c r="C70" s="130" t="s">
        <v>5</v>
      </c>
      <c r="D70" s="130" t="s">
        <v>5</v>
      </c>
      <c r="E70" s="130" t="s">
        <v>14</v>
      </c>
      <c r="F70" s="150">
        <v>3842</v>
      </c>
    </row>
    <row r="71" spans="1:6" ht="16" x14ac:dyDescent="0.2">
      <c r="A71" s="57"/>
      <c r="B71" s="136" t="s">
        <v>454</v>
      </c>
      <c r="C71" s="125" t="s">
        <v>14</v>
      </c>
      <c r="D71" s="125"/>
      <c r="E71" s="125" t="s">
        <v>14</v>
      </c>
      <c r="F71" s="150">
        <v>1548</v>
      </c>
    </row>
    <row r="72" spans="1:6" ht="16" x14ac:dyDescent="0.2">
      <c r="A72" s="142" t="s">
        <v>455</v>
      </c>
      <c r="B72" s="128" t="s">
        <v>386</v>
      </c>
      <c r="C72" s="128" t="s">
        <v>14</v>
      </c>
      <c r="D72" s="128" t="s">
        <v>14</v>
      </c>
      <c r="E72" s="128" t="s">
        <v>14</v>
      </c>
      <c r="F72" s="142">
        <v>466</v>
      </c>
    </row>
    <row r="73" spans="1:6" ht="32" x14ac:dyDescent="0.2">
      <c r="A73" s="149" t="s">
        <v>456</v>
      </c>
      <c r="B73" s="136" t="s">
        <v>457</v>
      </c>
      <c r="C73" s="130" t="s">
        <v>940</v>
      </c>
      <c r="D73" s="130" t="s">
        <v>83</v>
      </c>
      <c r="E73" s="130" t="s">
        <v>83</v>
      </c>
      <c r="F73" s="151">
        <v>42</v>
      </c>
    </row>
    <row r="74" spans="1:6" ht="48" x14ac:dyDescent="0.2">
      <c r="A74" s="57"/>
      <c r="B74" s="136" t="s">
        <v>458</v>
      </c>
      <c r="C74" s="134" t="s">
        <v>940</v>
      </c>
      <c r="D74" s="134" t="s">
        <v>14</v>
      </c>
      <c r="E74" s="134" t="s">
        <v>14</v>
      </c>
      <c r="F74" s="151">
        <v>21</v>
      </c>
    </row>
    <row r="75" spans="1:6" ht="16" x14ac:dyDescent="0.2">
      <c r="A75" s="57"/>
      <c r="B75" s="136" t="s">
        <v>459</v>
      </c>
      <c r="C75" s="134" t="s">
        <v>940</v>
      </c>
      <c r="D75" s="134" t="s">
        <v>83</v>
      </c>
      <c r="E75" s="134" t="s">
        <v>83</v>
      </c>
      <c r="F75" s="150">
        <v>3851</v>
      </c>
    </row>
    <row r="76" spans="1:6" ht="16" x14ac:dyDescent="0.2">
      <c r="A76" s="57"/>
      <c r="B76" s="125" t="s">
        <v>460</v>
      </c>
      <c r="C76" s="125" t="s">
        <v>940</v>
      </c>
      <c r="D76" s="125" t="s">
        <v>83</v>
      </c>
      <c r="E76" s="125" t="s">
        <v>83</v>
      </c>
      <c r="F76" s="89">
        <v>3</v>
      </c>
    </row>
    <row r="77" spans="1:6" ht="16" x14ac:dyDescent="0.2">
      <c r="A77" s="142" t="s">
        <v>461</v>
      </c>
      <c r="B77" s="128" t="s">
        <v>386</v>
      </c>
      <c r="C77" s="128" t="s">
        <v>940</v>
      </c>
      <c r="D77" s="128" t="s">
        <v>86</v>
      </c>
      <c r="E77" s="128" t="s">
        <v>88</v>
      </c>
      <c r="F77" s="142">
        <v>92</v>
      </c>
    </row>
    <row r="78" spans="1:6" ht="16" x14ac:dyDescent="0.2">
      <c r="A78" s="142" t="s">
        <v>462</v>
      </c>
      <c r="B78" s="128" t="s">
        <v>386</v>
      </c>
      <c r="C78" s="128" t="s">
        <v>941</v>
      </c>
      <c r="D78" s="128" t="s">
        <v>14</v>
      </c>
      <c r="E78" s="128" t="s">
        <v>14</v>
      </c>
      <c r="F78" s="142">
        <v>92</v>
      </c>
    </row>
    <row r="79" spans="1:6" ht="16" x14ac:dyDescent="0.2">
      <c r="A79" s="142" t="s">
        <v>463</v>
      </c>
      <c r="B79" s="128" t="s">
        <v>386</v>
      </c>
      <c r="C79" s="128" t="s">
        <v>941</v>
      </c>
      <c r="D79" s="128" t="s">
        <v>83</v>
      </c>
      <c r="E79" s="128" t="s">
        <v>83</v>
      </c>
      <c r="F79" s="142">
        <v>14</v>
      </c>
    </row>
    <row r="80" spans="1:6" ht="16" x14ac:dyDescent="0.2">
      <c r="A80" s="142" t="s">
        <v>464</v>
      </c>
      <c r="B80" s="128" t="s">
        <v>386</v>
      </c>
      <c r="C80" s="128" t="s">
        <v>942</v>
      </c>
      <c r="D80" s="128" t="s">
        <v>83</v>
      </c>
      <c r="E80" s="128" t="s">
        <v>83</v>
      </c>
      <c r="F80" s="142">
        <v>81</v>
      </c>
    </row>
    <row r="81" spans="1:6" ht="16" x14ac:dyDescent="0.2">
      <c r="A81" s="142" t="s">
        <v>465</v>
      </c>
      <c r="B81" s="128" t="s">
        <v>386</v>
      </c>
      <c r="C81" s="128" t="s">
        <v>942</v>
      </c>
      <c r="D81" s="128" t="s">
        <v>14</v>
      </c>
      <c r="E81" s="128" t="s">
        <v>14</v>
      </c>
      <c r="F81" s="142">
        <v>998</v>
      </c>
    </row>
    <row r="82" spans="1:6" ht="32" x14ac:dyDescent="0.2">
      <c r="A82" s="142" t="s">
        <v>466</v>
      </c>
      <c r="B82" s="128" t="s">
        <v>386</v>
      </c>
      <c r="C82" s="128" t="s">
        <v>14</v>
      </c>
      <c r="D82" s="128" t="s">
        <v>14</v>
      </c>
      <c r="E82" s="128" t="s">
        <v>14</v>
      </c>
      <c r="F82" s="142">
        <v>961</v>
      </c>
    </row>
    <row r="83" spans="1:6" ht="32" x14ac:dyDescent="0.2">
      <c r="A83" s="142" t="s">
        <v>467</v>
      </c>
      <c r="B83" s="128" t="s">
        <v>386</v>
      </c>
      <c r="C83" s="128" t="s">
        <v>83</v>
      </c>
      <c r="D83" s="128" t="s">
        <v>83</v>
      </c>
      <c r="E83" s="128" t="s">
        <v>83</v>
      </c>
      <c r="F83" s="148">
        <v>1268</v>
      </c>
    </row>
    <row r="84" spans="1:6" ht="16" x14ac:dyDescent="0.2">
      <c r="A84" s="142" t="s">
        <v>468</v>
      </c>
      <c r="B84" s="128" t="s">
        <v>386</v>
      </c>
      <c r="C84" s="128" t="s">
        <v>83</v>
      </c>
      <c r="D84" s="128" t="s">
        <v>83</v>
      </c>
      <c r="E84" s="128" t="s">
        <v>83</v>
      </c>
      <c r="F84" s="148">
        <v>24402</v>
      </c>
    </row>
    <row r="85" spans="1:6" ht="48" x14ac:dyDescent="0.2">
      <c r="A85" s="143" t="s">
        <v>469</v>
      </c>
      <c r="B85" s="144" t="s">
        <v>470</v>
      </c>
      <c r="C85" s="130" t="s">
        <v>949</v>
      </c>
      <c r="D85" s="130" t="s">
        <v>85</v>
      </c>
      <c r="E85" s="130" t="s">
        <v>85</v>
      </c>
      <c r="F85" s="153">
        <v>4150</v>
      </c>
    </row>
    <row r="86" spans="1:6" ht="64" x14ac:dyDescent="0.2">
      <c r="A86" s="57"/>
      <c r="B86" s="154" t="s">
        <v>471</v>
      </c>
      <c r="C86" s="134" t="s">
        <v>949</v>
      </c>
      <c r="D86" s="134" t="s">
        <v>85</v>
      </c>
      <c r="E86" s="134" t="s">
        <v>85</v>
      </c>
      <c r="F86" s="151">
        <v>169</v>
      </c>
    </row>
    <row r="87" spans="1:6" ht="32" x14ac:dyDescent="0.2">
      <c r="A87" s="57"/>
      <c r="B87" s="154" t="s">
        <v>472</v>
      </c>
      <c r="C87" s="134" t="s">
        <v>85</v>
      </c>
      <c r="D87" s="134" t="s">
        <v>85</v>
      </c>
      <c r="E87" s="134" t="s">
        <v>85</v>
      </c>
      <c r="F87" s="151">
        <v>186</v>
      </c>
    </row>
    <row r="88" spans="1:6" ht="16" x14ac:dyDescent="0.2">
      <c r="A88" s="57"/>
      <c r="B88" s="154" t="s">
        <v>473</v>
      </c>
      <c r="C88" s="134" t="s">
        <v>85</v>
      </c>
      <c r="D88" s="134" t="s">
        <v>85</v>
      </c>
      <c r="E88" s="134" t="s">
        <v>85</v>
      </c>
      <c r="F88" s="150">
        <v>2644</v>
      </c>
    </row>
    <row r="89" spans="1:6" ht="16" x14ac:dyDescent="0.2">
      <c r="A89" s="57"/>
      <c r="B89" s="154" t="s">
        <v>474</v>
      </c>
      <c r="C89" s="134" t="s">
        <v>85</v>
      </c>
      <c r="D89" s="134" t="s">
        <v>85</v>
      </c>
      <c r="E89" s="134" t="s">
        <v>85</v>
      </c>
      <c r="F89" s="151">
        <v>34</v>
      </c>
    </row>
    <row r="90" spans="1:6" ht="16" x14ac:dyDescent="0.2">
      <c r="A90" s="57"/>
      <c r="B90" s="154" t="s">
        <v>475</v>
      </c>
      <c r="C90" s="134" t="s">
        <v>85</v>
      </c>
      <c r="D90" s="134" t="s">
        <v>85</v>
      </c>
      <c r="E90" s="134" t="s">
        <v>85</v>
      </c>
      <c r="F90" s="151">
        <v>417</v>
      </c>
    </row>
    <row r="91" spans="1:6" ht="16" x14ac:dyDescent="0.2">
      <c r="A91" s="57"/>
      <c r="B91" s="154" t="s">
        <v>476</v>
      </c>
      <c r="C91" s="134" t="s">
        <v>85</v>
      </c>
      <c r="D91" s="134" t="s">
        <v>85</v>
      </c>
      <c r="E91" s="134" t="s">
        <v>85</v>
      </c>
      <c r="F91" s="151">
        <v>236</v>
      </c>
    </row>
    <row r="92" spans="1:6" ht="32" x14ac:dyDescent="0.2">
      <c r="A92" s="57"/>
      <c r="B92" s="154" t="s">
        <v>477</v>
      </c>
      <c r="C92" s="134" t="s">
        <v>85</v>
      </c>
      <c r="D92" s="134" t="s">
        <v>85</v>
      </c>
      <c r="E92" s="134" t="s">
        <v>85</v>
      </c>
      <c r="F92" s="150">
        <v>5150</v>
      </c>
    </row>
    <row r="93" spans="1:6" ht="32" x14ac:dyDescent="0.2">
      <c r="A93" s="60"/>
      <c r="B93" s="146" t="s">
        <v>478</v>
      </c>
      <c r="C93" s="125" t="s">
        <v>85</v>
      </c>
      <c r="D93" s="125" t="s">
        <v>85</v>
      </c>
      <c r="E93" s="125" t="s">
        <v>85</v>
      </c>
      <c r="F93" s="152">
        <v>1167</v>
      </c>
    </row>
    <row r="94" spans="1:6" ht="16" x14ac:dyDescent="0.2">
      <c r="A94" s="149" t="s">
        <v>479</v>
      </c>
      <c r="B94" s="154" t="s">
        <v>480</v>
      </c>
      <c r="C94" s="130" t="s">
        <v>63</v>
      </c>
      <c r="D94" s="130" t="s">
        <v>63</v>
      </c>
      <c r="E94" s="130" t="s">
        <v>85</v>
      </c>
      <c r="F94" s="150">
        <v>1629</v>
      </c>
    </row>
    <row r="95" spans="1:6" ht="32" x14ac:dyDescent="0.2">
      <c r="A95" s="60"/>
      <c r="B95" s="146" t="s">
        <v>481</v>
      </c>
      <c r="C95" s="125" t="s">
        <v>63</v>
      </c>
      <c r="D95" s="125" t="s">
        <v>63</v>
      </c>
      <c r="E95" s="125" t="s">
        <v>85</v>
      </c>
      <c r="F95" s="152">
        <v>2862</v>
      </c>
    </row>
    <row r="96" spans="1:6" ht="16" x14ac:dyDescent="0.2">
      <c r="A96" s="149" t="s">
        <v>482</v>
      </c>
      <c r="B96" s="154" t="s">
        <v>483</v>
      </c>
      <c r="C96" s="130" t="s">
        <v>54</v>
      </c>
      <c r="D96" s="130" t="s">
        <v>54</v>
      </c>
      <c r="E96" s="130" t="s">
        <v>85</v>
      </c>
      <c r="F96" s="150">
        <v>1275</v>
      </c>
    </row>
    <row r="97" spans="1:6" ht="48" x14ac:dyDescent="0.2">
      <c r="A97" s="60"/>
      <c r="B97" s="146" t="s">
        <v>484</v>
      </c>
      <c r="C97" s="125" t="s">
        <v>54</v>
      </c>
      <c r="D97" s="125" t="s">
        <v>54</v>
      </c>
      <c r="E97" s="125" t="s">
        <v>85</v>
      </c>
      <c r="F97" s="147">
        <v>615</v>
      </c>
    </row>
    <row r="98" spans="1:6" ht="16" x14ac:dyDescent="0.2">
      <c r="A98" s="155" t="s">
        <v>485</v>
      </c>
      <c r="B98" s="156" t="s">
        <v>386</v>
      </c>
      <c r="C98" s="128" t="s">
        <v>54</v>
      </c>
      <c r="D98" s="128" t="s">
        <v>54</v>
      </c>
      <c r="E98" s="128" t="s">
        <v>85</v>
      </c>
      <c r="F98" s="147">
        <v>89</v>
      </c>
    </row>
    <row r="99" spans="1:6" ht="16" x14ac:dyDescent="0.2">
      <c r="A99" s="149" t="s">
        <v>486</v>
      </c>
      <c r="B99" s="136" t="s">
        <v>487</v>
      </c>
      <c r="C99" s="130" t="s">
        <v>85</v>
      </c>
      <c r="D99" s="130" t="s">
        <v>85</v>
      </c>
      <c r="E99" s="130" t="s">
        <v>85</v>
      </c>
      <c r="F99" s="151">
        <v>21</v>
      </c>
    </row>
    <row r="100" spans="1:6" ht="32" x14ac:dyDescent="0.2">
      <c r="A100" s="57"/>
      <c r="B100" s="136" t="s">
        <v>488</v>
      </c>
      <c r="C100" s="125" t="s">
        <v>85</v>
      </c>
      <c r="D100" s="125" t="s">
        <v>85</v>
      </c>
      <c r="E100" s="125" t="s">
        <v>85</v>
      </c>
      <c r="F100" s="151">
        <v>221</v>
      </c>
    </row>
    <row r="101" spans="1:6" ht="16" x14ac:dyDescent="0.2">
      <c r="A101" s="142" t="s">
        <v>489</v>
      </c>
      <c r="B101" s="128" t="s">
        <v>386</v>
      </c>
      <c r="C101" s="128" t="s">
        <v>85</v>
      </c>
      <c r="D101" s="128" t="s">
        <v>85</v>
      </c>
      <c r="E101" s="128" t="s">
        <v>85</v>
      </c>
      <c r="F101" s="142">
        <v>294</v>
      </c>
    </row>
    <row r="102" spans="1:6" ht="16" x14ac:dyDescent="0.2">
      <c r="A102" s="142" t="s">
        <v>490</v>
      </c>
      <c r="B102" s="128" t="s">
        <v>386</v>
      </c>
      <c r="C102" s="128" t="s">
        <v>86</v>
      </c>
      <c r="D102" s="128" t="s">
        <v>86</v>
      </c>
      <c r="E102" s="128" t="s">
        <v>88</v>
      </c>
      <c r="F102" s="142">
        <v>615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zoomScale="99" zoomScaleNormal="117" workbookViewId="0">
      <selection activeCell="B5" sqref="B5"/>
    </sheetView>
  </sheetViews>
  <sheetFormatPr baseColWidth="10" defaultColWidth="8.83203125" defaultRowHeight="15" x14ac:dyDescent="0.2"/>
  <cols>
    <col min="1" max="1" width="5.1640625" bestFit="1" customWidth="1"/>
    <col min="2" max="4" width="50.83203125" customWidth="1"/>
    <col min="5" max="5" width="15.6640625" bestFit="1" customWidth="1"/>
    <col min="6" max="8" width="50.83203125" customWidth="1"/>
    <col min="10" max="10" width="8.83203125" customWidth="1"/>
  </cols>
  <sheetData>
    <row r="1" spans="1:11" ht="17" x14ac:dyDescent="0.2">
      <c r="A1" s="122" t="s">
        <v>87</v>
      </c>
      <c r="B1" s="122" t="s">
        <v>94</v>
      </c>
      <c r="C1" s="122" t="s">
        <v>96</v>
      </c>
      <c r="D1" s="122" t="s">
        <v>97</v>
      </c>
      <c r="E1" s="122" t="s">
        <v>98</v>
      </c>
      <c r="F1" s="122" t="s">
        <v>372</v>
      </c>
      <c r="G1" s="122" t="s">
        <v>0</v>
      </c>
      <c r="H1" s="122" t="s">
        <v>373</v>
      </c>
    </row>
    <row r="2" spans="1:11" s="23" customFormat="1" ht="68" x14ac:dyDescent="0.2">
      <c r="A2" s="122">
        <v>1900</v>
      </c>
      <c r="B2" s="47" t="s">
        <v>95</v>
      </c>
      <c r="C2" s="48" t="s">
        <v>155</v>
      </c>
      <c r="D2" s="122" t="s">
        <v>933</v>
      </c>
      <c r="E2" s="122" t="s">
        <v>932</v>
      </c>
      <c r="F2" s="122" t="s">
        <v>934</v>
      </c>
      <c r="G2" s="122"/>
      <c r="H2" s="122" t="s">
        <v>935</v>
      </c>
      <c r="J2" s="65"/>
      <c r="K2" s="64"/>
    </row>
    <row r="3" spans="1:11" s="23" customFormat="1" ht="102" x14ac:dyDescent="0.2">
      <c r="A3" s="122">
        <v>1910</v>
      </c>
      <c r="B3" s="47" t="s">
        <v>888</v>
      </c>
      <c r="C3" s="52" t="s">
        <v>889</v>
      </c>
      <c r="D3" s="122" t="s">
        <v>925</v>
      </c>
      <c r="E3" s="122" t="s">
        <v>892</v>
      </c>
      <c r="F3" s="122" t="s">
        <v>926</v>
      </c>
      <c r="G3" s="122" t="s">
        <v>927</v>
      </c>
      <c r="H3" s="122" t="s">
        <v>928</v>
      </c>
    </row>
    <row r="4" spans="1:11" s="23" customFormat="1" ht="68" x14ac:dyDescent="0.2">
      <c r="A4" s="122">
        <v>1917</v>
      </c>
      <c r="B4" s="47" t="s">
        <v>1266</v>
      </c>
      <c r="C4" s="53" t="s">
        <v>1278</v>
      </c>
      <c r="D4" s="159" t="s">
        <v>1268</v>
      </c>
      <c r="E4" s="159" t="s">
        <v>1267</v>
      </c>
      <c r="F4" s="122"/>
      <c r="G4" s="122"/>
      <c r="H4" s="122"/>
    </row>
    <row r="5" spans="1:11" s="23" customFormat="1" ht="68" x14ac:dyDescent="0.2">
      <c r="A5" s="122">
        <v>1918</v>
      </c>
      <c r="B5" s="168" t="s">
        <v>1280</v>
      </c>
      <c r="C5" s="53" t="s">
        <v>1279</v>
      </c>
      <c r="D5" s="166" t="s">
        <v>1282</v>
      </c>
      <c r="E5" s="166" t="s">
        <v>1283</v>
      </c>
      <c r="F5" s="122"/>
      <c r="G5" s="122"/>
      <c r="H5" s="122"/>
    </row>
    <row r="6" spans="1:11" s="23" customFormat="1" ht="68" x14ac:dyDescent="0.2">
      <c r="A6" s="122">
        <v>1920</v>
      </c>
      <c r="B6" s="47" t="s">
        <v>675</v>
      </c>
      <c r="C6" s="53" t="s">
        <v>676</v>
      </c>
      <c r="D6" s="166" t="s">
        <v>678</v>
      </c>
      <c r="E6" s="122" t="s">
        <v>632</v>
      </c>
      <c r="F6" s="122" t="s">
        <v>682</v>
      </c>
      <c r="G6" s="122" t="s">
        <v>681</v>
      </c>
      <c r="H6" s="122" t="s">
        <v>680</v>
      </c>
    </row>
    <row r="7" spans="1:11" s="23" customFormat="1" ht="16" x14ac:dyDescent="0.2">
      <c r="A7" s="122">
        <v>1930</v>
      </c>
      <c r="B7" s="47"/>
      <c r="C7" s="53"/>
      <c r="D7" s="122"/>
      <c r="E7" s="122"/>
      <c r="F7" s="122"/>
      <c r="G7" s="122"/>
      <c r="H7" s="122"/>
    </row>
    <row r="8" spans="1:11" s="23" customFormat="1" ht="68" x14ac:dyDescent="0.2">
      <c r="A8" s="122">
        <v>1940</v>
      </c>
      <c r="B8" s="47" t="s">
        <v>891</v>
      </c>
      <c r="C8" s="52" t="s">
        <v>890</v>
      </c>
      <c r="D8" s="166" t="s">
        <v>1281</v>
      </c>
      <c r="E8" s="122" t="s">
        <v>943</v>
      </c>
      <c r="F8" s="122"/>
      <c r="G8" s="122"/>
      <c r="H8" s="122" t="s">
        <v>929</v>
      </c>
    </row>
    <row r="9" spans="1:11" s="23" customFormat="1" ht="85" x14ac:dyDescent="0.2">
      <c r="A9" s="122">
        <v>1950</v>
      </c>
      <c r="B9" s="47" t="s">
        <v>153</v>
      </c>
      <c r="C9" s="48" t="s">
        <v>154</v>
      </c>
      <c r="D9" s="122" t="s">
        <v>371</v>
      </c>
      <c r="E9" s="122" t="s">
        <v>156</v>
      </c>
      <c r="F9" s="122" t="s">
        <v>679</v>
      </c>
      <c r="G9" s="122" t="s">
        <v>683</v>
      </c>
      <c r="H9" s="122" t="s">
        <v>494</v>
      </c>
    </row>
    <row r="10" spans="1:11" s="23" customFormat="1" ht="34" x14ac:dyDescent="0.2">
      <c r="A10" s="122">
        <v>1960</v>
      </c>
      <c r="B10" s="47" t="s">
        <v>886</v>
      </c>
      <c r="C10" s="53" t="s">
        <v>887</v>
      </c>
      <c r="D10" s="122" t="s">
        <v>954</v>
      </c>
      <c r="E10" s="122" t="s">
        <v>955</v>
      </c>
      <c r="F10" s="122"/>
      <c r="G10" s="122"/>
      <c r="H10" s="122"/>
    </row>
    <row r="11" spans="1:11" s="23" customFormat="1" ht="85" x14ac:dyDescent="0.2">
      <c r="A11" s="122">
        <v>1970</v>
      </c>
      <c r="B11" s="47" t="s">
        <v>951</v>
      </c>
      <c r="C11" s="53" t="s">
        <v>687</v>
      </c>
      <c r="D11" s="122" t="s">
        <v>684</v>
      </c>
      <c r="E11" s="122" t="s">
        <v>695</v>
      </c>
      <c r="F11" s="122" t="s">
        <v>930</v>
      </c>
      <c r="G11" s="122"/>
      <c r="H11" s="122" t="s">
        <v>931</v>
      </c>
    </row>
    <row r="12" spans="1:11" s="23" customFormat="1" ht="34" x14ac:dyDescent="0.2">
      <c r="A12" s="122">
        <v>1980</v>
      </c>
      <c r="B12" s="47" t="s">
        <v>884</v>
      </c>
      <c r="C12" s="53" t="s">
        <v>885</v>
      </c>
      <c r="D12" s="158" t="s">
        <v>1242</v>
      </c>
      <c r="E12" s="122" t="s">
        <v>1232</v>
      </c>
      <c r="F12" s="122"/>
      <c r="G12" s="122"/>
      <c r="H12" s="122"/>
    </row>
    <row r="13" spans="1:11" s="23" customFormat="1" ht="34" x14ac:dyDescent="0.2">
      <c r="A13" s="122">
        <v>1990</v>
      </c>
      <c r="B13" s="47" t="s">
        <v>1039</v>
      </c>
      <c r="C13" s="76" t="s">
        <v>1040</v>
      </c>
      <c r="D13" s="122" t="s">
        <v>1041</v>
      </c>
      <c r="E13" s="122" t="s">
        <v>1042</v>
      </c>
      <c r="F13" s="122"/>
      <c r="G13" s="122"/>
      <c r="H13" s="122"/>
    </row>
    <row r="14" spans="1:11" s="23" customFormat="1" ht="85" x14ac:dyDescent="0.2">
      <c r="A14" s="122">
        <v>2000</v>
      </c>
      <c r="B14" s="47" t="s">
        <v>1239</v>
      </c>
      <c r="C14" s="122" t="s">
        <v>375</v>
      </c>
      <c r="D14" s="122" t="s">
        <v>376</v>
      </c>
      <c r="E14" s="122" t="s">
        <v>375</v>
      </c>
      <c r="F14" s="122" t="s">
        <v>493</v>
      </c>
      <c r="G14" s="122" t="s">
        <v>677</v>
      </c>
      <c r="H14" s="122" t="s">
        <v>374</v>
      </c>
    </row>
    <row r="15" spans="1:11" ht="68" x14ac:dyDescent="0.2">
      <c r="A15" s="157">
        <v>2010</v>
      </c>
      <c r="B15" s="47" t="s">
        <v>1239</v>
      </c>
      <c r="C15" s="122" t="s">
        <v>375</v>
      </c>
      <c r="D15" s="122" t="s">
        <v>376</v>
      </c>
      <c r="E15" s="122" t="s">
        <v>375</v>
      </c>
      <c r="F15" s="122" t="s">
        <v>493</v>
      </c>
      <c r="G15" s="122" t="s">
        <v>1240</v>
      </c>
      <c r="H15" s="122"/>
    </row>
    <row r="16" spans="1:11" ht="68" x14ac:dyDescent="0.2">
      <c r="A16" s="157">
        <v>2018</v>
      </c>
      <c r="B16" s="47" t="s">
        <v>1239</v>
      </c>
      <c r="C16" s="122" t="s">
        <v>375</v>
      </c>
      <c r="D16" s="122" t="s">
        <v>376</v>
      </c>
      <c r="E16" s="122" t="s">
        <v>375</v>
      </c>
      <c r="F16" s="122" t="s">
        <v>493</v>
      </c>
      <c r="G16" s="122" t="s">
        <v>1241</v>
      </c>
      <c r="H16" s="122"/>
    </row>
  </sheetData>
  <hyperlinks>
    <hyperlink ref="B9" r:id="rId1" xr:uid="{65ED7F53-C584-7A4E-90DF-12AE7393102F}"/>
    <hyperlink ref="B2" r:id="rId2" xr:uid="{BC326352-3CD0-FD4D-AE62-C10F0F9FBF66}"/>
    <hyperlink ref="B6" r:id="rId3" xr:uid="{25F218A1-DA17-5842-BA5A-F9F29C7CE542}"/>
    <hyperlink ref="B3" r:id="rId4" xr:uid="{44180716-ACBE-3443-A41F-761076770C1A}"/>
    <hyperlink ref="B8" r:id="rId5" xr:uid="{51CB97C2-473B-4641-8C9C-CC7038DC216A}"/>
    <hyperlink ref="B10" r:id="rId6" xr:uid="{177DBDBC-CCDD-B64D-B16B-563CC59209CE}"/>
    <hyperlink ref="B12" r:id="rId7" xr:uid="{22990C9A-925C-4544-B140-B423264E6B9F}"/>
    <hyperlink ref="B15" r:id="rId8" xr:uid="{D8E59D4B-F945-334B-80D5-40B91BA28451}"/>
    <hyperlink ref="B16" r:id="rId9" xr:uid="{F302548C-F198-C541-B864-00E656792DC5}"/>
    <hyperlink ref="B5" r:id="rId10" xr:uid="{35CB9550-3859-9545-9E4F-72427E6F28B6}"/>
  </hyperlinks>
  <pageMargins left="0.7" right="0.7" top="0.75" bottom="0.75" header="0.3" footer="0.3"/>
  <pageSetup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D3D01-562C-FC45-8876-8D4BB651F668}">
  <dimension ref="B1:AA17"/>
  <sheetViews>
    <sheetView topLeftCell="O1" zoomScale="114" workbookViewId="0">
      <selection activeCell="U2" sqref="U2"/>
    </sheetView>
  </sheetViews>
  <sheetFormatPr baseColWidth="10" defaultRowHeight="15" x14ac:dyDescent="0.2"/>
  <cols>
    <col min="1" max="1" width="19.6640625" bestFit="1" customWidth="1"/>
    <col min="2" max="2" width="20.1640625" bestFit="1" customWidth="1"/>
    <col min="3" max="3" width="13.83203125" bestFit="1" customWidth="1"/>
    <col min="4" max="4" width="13.33203125" customWidth="1"/>
    <col min="5" max="5" width="20.5" bestFit="1" customWidth="1"/>
    <col min="6" max="6" width="13.83203125" bestFit="1" customWidth="1"/>
    <col min="7" max="7" width="13.33203125" customWidth="1"/>
    <col min="8" max="8" width="20.5" bestFit="1" customWidth="1"/>
    <col min="9" max="9" width="13.83203125" bestFit="1" customWidth="1"/>
    <col min="10" max="10" width="13.33203125" bestFit="1" customWidth="1"/>
    <col min="11" max="11" width="20.5" bestFit="1" customWidth="1"/>
    <col min="12" max="12" width="13.83203125" bestFit="1" customWidth="1"/>
    <col min="13" max="13" width="13.33203125" bestFit="1" customWidth="1"/>
    <col min="14" max="14" width="20.5" bestFit="1" customWidth="1"/>
    <col min="15" max="15" width="13.83203125" bestFit="1" customWidth="1"/>
    <col min="16" max="16" width="13.33203125" bestFit="1" customWidth="1"/>
    <col min="17" max="17" width="20.5" bestFit="1" customWidth="1"/>
    <col min="18" max="18" width="13.83203125" bestFit="1" customWidth="1"/>
  </cols>
  <sheetData>
    <row r="1" spans="2:27" x14ac:dyDescent="0.2">
      <c r="C1">
        <v>1900</v>
      </c>
      <c r="F1">
        <v>1920</v>
      </c>
      <c r="I1">
        <v>1950</v>
      </c>
      <c r="L1">
        <v>1960</v>
      </c>
      <c r="O1">
        <v>1970</v>
      </c>
      <c r="R1">
        <v>1990</v>
      </c>
      <c r="U1">
        <v>2000</v>
      </c>
      <c r="X1">
        <v>2010</v>
      </c>
      <c r="AA1">
        <v>2018</v>
      </c>
    </row>
    <row r="2" spans="2:27" x14ac:dyDescent="0.2">
      <c r="B2" s="11" t="s">
        <v>78</v>
      </c>
      <c r="C2" t="s">
        <v>80</v>
      </c>
      <c r="E2" s="11" t="s">
        <v>78</v>
      </c>
      <c r="F2" t="s">
        <v>80</v>
      </c>
      <c r="H2" s="11" t="s">
        <v>78</v>
      </c>
      <c r="I2" t="s">
        <v>80</v>
      </c>
      <c r="K2" s="11" t="s">
        <v>78</v>
      </c>
      <c r="L2" t="s">
        <v>80</v>
      </c>
      <c r="N2" s="11" t="s">
        <v>78</v>
      </c>
      <c r="O2" t="s">
        <v>80</v>
      </c>
      <c r="Q2" s="11" t="s">
        <v>78</v>
      </c>
      <c r="R2" t="s">
        <v>80</v>
      </c>
    </row>
    <row r="3" spans="2:27" x14ac:dyDescent="0.2">
      <c r="B3" s="12" t="s">
        <v>24</v>
      </c>
      <c r="C3" s="13">
        <v>1190</v>
      </c>
      <c r="D3" s="13"/>
      <c r="E3" s="12" t="s">
        <v>5</v>
      </c>
      <c r="F3" s="13">
        <v>35</v>
      </c>
      <c r="H3" s="12" t="s">
        <v>5</v>
      </c>
      <c r="I3" s="13">
        <v>727</v>
      </c>
      <c r="K3" s="12" t="s">
        <v>5</v>
      </c>
      <c r="L3" s="13">
        <v>1487</v>
      </c>
      <c r="N3" s="12" t="s">
        <v>5</v>
      </c>
      <c r="O3" s="13">
        <v>1938</v>
      </c>
      <c r="Q3" s="12" t="s">
        <v>5</v>
      </c>
      <c r="R3" s="13">
        <v>2420</v>
      </c>
    </row>
    <row r="4" spans="2:27" x14ac:dyDescent="0.2">
      <c r="B4" s="12" t="s">
        <v>67</v>
      </c>
      <c r="C4" s="13">
        <v>3258</v>
      </c>
      <c r="D4" s="13"/>
      <c r="E4" s="12" t="s">
        <v>67</v>
      </c>
      <c r="F4" s="13">
        <v>11493</v>
      </c>
      <c r="H4" s="12" t="s">
        <v>67</v>
      </c>
      <c r="I4" s="13">
        <v>51126</v>
      </c>
      <c r="K4" s="12" t="s">
        <v>67</v>
      </c>
      <c r="L4" s="13">
        <v>69344</v>
      </c>
      <c r="N4" s="12" t="s">
        <v>67</v>
      </c>
      <c r="O4" s="13">
        <v>85658</v>
      </c>
      <c r="Q4" s="12" t="s">
        <v>67</v>
      </c>
      <c r="R4" s="13">
        <v>88706</v>
      </c>
    </row>
    <row r="5" spans="2:27" x14ac:dyDescent="0.2">
      <c r="B5" s="12" t="s">
        <v>85</v>
      </c>
      <c r="C5" s="13">
        <v>1862</v>
      </c>
      <c r="D5" s="13"/>
      <c r="E5" s="12" t="s">
        <v>54</v>
      </c>
      <c r="F5" s="13">
        <v>286</v>
      </c>
      <c r="H5" s="12" t="s">
        <v>54</v>
      </c>
      <c r="I5" s="13">
        <v>462</v>
      </c>
      <c r="K5" s="12" t="s">
        <v>54</v>
      </c>
      <c r="L5" s="13">
        <v>717</v>
      </c>
      <c r="N5" s="12" t="s">
        <v>54</v>
      </c>
      <c r="O5" s="13">
        <v>1407</v>
      </c>
      <c r="Q5" s="12" t="s">
        <v>54</v>
      </c>
      <c r="R5" s="13">
        <v>3759</v>
      </c>
    </row>
    <row r="6" spans="2:27" x14ac:dyDescent="0.2">
      <c r="B6" s="12" t="s">
        <v>83</v>
      </c>
      <c r="C6" s="13">
        <v>1894</v>
      </c>
      <c r="D6" s="13"/>
      <c r="E6" s="12" t="s">
        <v>85</v>
      </c>
      <c r="F6" s="13">
        <v>3060</v>
      </c>
      <c r="H6" s="12" t="s">
        <v>85</v>
      </c>
      <c r="I6" s="13">
        <v>6487</v>
      </c>
      <c r="K6" s="12" t="s">
        <v>85</v>
      </c>
      <c r="L6" s="13">
        <v>8330</v>
      </c>
      <c r="N6" s="12" t="s">
        <v>85</v>
      </c>
      <c r="O6" s="13">
        <v>12012</v>
      </c>
      <c r="Q6" s="12" t="s">
        <v>85</v>
      </c>
      <c r="R6" s="13">
        <v>10370</v>
      </c>
    </row>
    <row r="7" spans="2:27" x14ac:dyDescent="0.2">
      <c r="B7" s="12" t="s">
        <v>14</v>
      </c>
      <c r="C7" s="13">
        <v>5261</v>
      </c>
      <c r="D7" s="13"/>
      <c r="E7" s="12" t="s">
        <v>84</v>
      </c>
      <c r="F7" s="13">
        <v>401</v>
      </c>
      <c r="H7" s="12" t="s">
        <v>84</v>
      </c>
      <c r="I7" s="13">
        <v>636</v>
      </c>
      <c r="K7" s="12" t="s">
        <v>84</v>
      </c>
      <c r="L7" s="13">
        <v>914</v>
      </c>
      <c r="N7" s="12" t="s">
        <v>84</v>
      </c>
      <c r="O7" s="13">
        <v>1378</v>
      </c>
      <c r="Q7" s="12" t="s">
        <v>84</v>
      </c>
      <c r="R7" s="13">
        <v>3491</v>
      </c>
    </row>
    <row r="8" spans="2:27" x14ac:dyDescent="0.2">
      <c r="B8" s="12" t="s">
        <v>86</v>
      </c>
      <c r="C8" s="13">
        <v>2944</v>
      </c>
      <c r="D8" s="13"/>
      <c r="E8" s="12" t="s">
        <v>83</v>
      </c>
      <c r="F8" s="13">
        <v>3674</v>
      </c>
      <c r="H8" s="12" t="s">
        <v>83</v>
      </c>
      <c r="I8" s="13">
        <v>5062</v>
      </c>
      <c r="K8" s="12" t="s">
        <v>83</v>
      </c>
      <c r="L8" s="13">
        <v>7207</v>
      </c>
      <c r="N8" s="12" t="s">
        <v>83</v>
      </c>
      <c r="O8" s="13">
        <v>6737</v>
      </c>
      <c r="Q8" s="12" t="s">
        <v>83</v>
      </c>
      <c r="R8" s="13">
        <v>12378</v>
      </c>
    </row>
    <row r="9" spans="2:27" x14ac:dyDescent="0.2">
      <c r="B9" s="12" t="s">
        <v>91</v>
      </c>
      <c r="C9" s="13">
        <v>2513</v>
      </c>
      <c r="D9" s="13"/>
      <c r="E9" s="12" t="s">
        <v>937</v>
      </c>
      <c r="F9" s="13">
        <v>3990</v>
      </c>
      <c r="H9" s="12" t="s">
        <v>937</v>
      </c>
      <c r="I9" s="13">
        <v>15218</v>
      </c>
      <c r="K9" s="12" t="s">
        <v>937</v>
      </c>
      <c r="L9" s="13">
        <v>22462</v>
      </c>
      <c r="N9" s="12" t="s">
        <v>937</v>
      </c>
      <c r="O9" s="13">
        <v>30697</v>
      </c>
      <c r="Q9" s="12" t="s">
        <v>937</v>
      </c>
      <c r="R9" s="13">
        <v>49656</v>
      </c>
    </row>
    <row r="10" spans="2:27" x14ac:dyDescent="0.2">
      <c r="B10" s="12" t="s">
        <v>64</v>
      </c>
      <c r="C10" s="13">
        <v>3584</v>
      </c>
      <c r="D10" s="13"/>
      <c r="E10" s="12" t="s">
        <v>14</v>
      </c>
      <c r="F10" s="13">
        <v>5494</v>
      </c>
      <c r="H10" s="12" t="s">
        <v>14</v>
      </c>
      <c r="I10" s="13">
        <v>6217</v>
      </c>
      <c r="K10" s="12" t="s">
        <v>14</v>
      </c>
      <c r="L10" s="13">
        <v>9190</v>
      </c>
      <c r="N10" s="12" t="s">
        <v>14</v>
      </c>
      <c r="O10" s="13">
        <v>12397</v>
      </c>
      <c r="Q10" s="12" t="s">
        <v>14</v>
      </c>
      <c r="R10" s="13">
        <v>20217</v>
      </c>
    </row>
    <row r="11" spans="2:27" x14ac:dyDescent="0.2">
      <c r="B11" s="12" t="s">
        <v>944</v>
      </c>
      <c r="C11" s="13"/>
      <c r="D11" s="13"/>
      <c r="E11" s="12" t="s">
        <v>86</v>
      </c>
      <c r="F11" s="13">
        <v>6642</v>
      </c>
      <c r="H11" s="12" t="s">
        <v>86</v>
      </c>
      <c r="I11" s="13">
        <v>2064</v>
      </c>
      <c r="K11" s="12" t="s">
        <v>86</v>
      </c>
      <c r="L11" s="13">
        <v>2244</v>
      </c>
      <c r="N11" s="12" t="s">
        <v>86</v>
      </c>
      <c r="O11" s="13">
        <v>1784</v>
      </c>
      <c r="Q11" s="12" t="s">
        <v>86</v>
      </c>
      <c r="R11" s="13">
        <v>7294</v>
      </c>
    </row>
    <row r="12" spans="2:27" x14ac:dyDescent="0.2">
      <c r="B12" s="12" t="s">
        <v>79</v>
      </c>
      <c r="C12" s="13">
        <v>22506</v>
      </c>
      <c r="D12" s="13"/>
      <c r="E12" s="12" t="s">
        <v>82</v>
      </c>
      <c r="F12" s="13">
        <v>3540</v>
      </c>
      <c r="H12" s="12" t="s">
        <v>82</v>
      </c>
      <c r="I12" s="13">
        <v>2577</v>
      </c>
      <c r="K12" s="12" t="s">
        <v>82</v>
      </c>
      <c r="L12" s="13">
        <v>4829</v>
      </c>
      <c r="N12" s="12" t="s">
        <v>82</v>
      </c>
      <c r="O12" s="13">
        <v>4695</v>
      </c>
      <c r="Q12" s="12" t="s">
        <v>82</v>
      </c>
      <c r="R12" s="13">
        <v>10018</v>
      </c>
    </row>
    <row r="13" spans="2:27" x14ac:dyDescent="0.2">
      <c r="E13" s="12" t="s">
        <v>942</v>
      </c>
      <c r="F13" s="13">
        <v>2319</v>
      </c>
      <c r="H13" s="12" t="s">
        <v>63</v>
      </c>
      <c r="I13" s="13">
        <v>1909</v>
      </c>
      <c r="K13" s="12" t="s">
        <v>63</v>
      </c>
      <c r="L13" s="13">
        <v>2510</v>
      </c>
      <c r="N13" s="12" t="s">
        <v>63</v>
      </c>
      <c r="O13" s="13">
        <v>3707</v>
      </c>
      <c r="Q13" s="12" t="s">
        <v>63</v>
      </c>
      <c r="R13" s="13">
        <v>3708</v>
      </c>
    </row>
    <row r="14" spans="2:27" x14ac:dyDescent="0.2">
      <c r="E14" s="12" t="s">
        <v>63</v>
      </c>
      <c r="F14" s="13">
        <v>698</v>
      </c>
      <c r="H14" s="12" t="s">
        <v>64</v>
      </c>
      <c r="I14" s="13">
        <v>2312</v>
      </c>
      <c r="K14" s="12" t="s">
        <v>64</v>
      </c>
      <c r="L14" s="13">
        <v>788</v>
      </c>
      <c r="N14" s="12" t="s">
        <v>64</v>
      </c>
      <c r="O14" s="13">
        <v>366</v>
      </c>
      <c r="Q14" s="12" t="s">
        <v>64</v>
      </c>
      <c r="R14" s="13">
        <v>211</v>
      </c>
    </row>
    <row r="15" spans="2:27" x14ac:dyDescent="0.2">
      <c r="E15" s="12" t="s">
        <v>64</v>
      </c>
      <c r="F15" s="13">
        <v>5555</v>
      </c>
      <c r="H15" s="12" t="s">
        <v>944</v>
      </c>
      <c r="I15" s="13"/>
      <c r="K15" s="12" t="s">
        <v>944</v>
      </c>
      <c r="L15" s="13"/>
      <c r="N15" s="12" t="s">
        <v>944</v>
      </c>
      <c r="O15" s="13"/>
      <c r="Q15" s="12" t="s">
        <v>944</v>
      </c>
      <c r="R15" s="13">
        <v>15</v>
      </c>
    </row>
    <row r="16" spans="2:27" x14ac:dyDescent="0.2">
      <c r="E16" s="12" t="s">
        <v>944</v>
      </c>
      <c r="F16" s="13"/>
      <c r="H16" s="12" t="s">
        <v>942</v>
      </c>
      <c r="I16" s="13">
        <v>3963</v>
      </c>
      <c r="K16" s="12" t="s">
        <v>942</v>
      </c>
      <c r="L16" s="13">
        <v>5486</v>
      </c>
      <c r="N16" s="12" t="s">
        <v>942</v>
      </c>
      <c r="O16" s="13">
        <v>3562</v>
      </c>
      <c r="Q16" s="12" t="s">
        <v>942</v>
      </c>
      <c r="R16" s="13">
        <v>2126</v>
      </c>
    </row>
    <row r="17" spans="5:18" x14ac:dyDescent="0.2">
      <c r="E17" s="12" t="s">
        <v>79</v>
      </c>
      <c r="F17" s="13">
        <v>47187</v>
      </c>
      <c r="H17" s="12" t="s">
        <v>79</v>
      </c>
      <c r="I17" s="13">
        <v>98760</v>
      </c>
      <c r="K17" s="12" t="s">
        <v>79</v>
      </c>
      <c r="L17" s="13">
        <v>135508</v>
      </c>
      <c r="N17" s="12" t="s">
        <v>79</v>
      </c>
      <c r="O17" s="13">
        <v>166338</v>
      </c>
      <c r="Q17" s="12" t="s">
        <v>79</v>
      </c>
      <c r="R17" s="13">
        <v>214369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D13"/>
  <sheetViews>
    <sheetView zoomScale="179" workbookViewId="0">
      <selection activeCell="A14" sqref="A14"/>
    </sheetView>
  </sheetViews>
  <sheetFormatPr baseColWidth="10" defaultRowHeight="15" x14ac:dyDescent="0.2"/>
  <cols>
    <col min="2" max="2" width="10.5" bestFit="1" customWidth="1"/>
    <col min="3" max="3" width="18.6640625" bestFit="1" customWidth="1"/>
    <col min="4" max="4" width="41.6640625" bestFit="1" customWidth="1"/>
  </cols>
  <sheetData>
    <row r="1" spans="1:4" x14ac:dyDescent="0.2">
      <c r="B1" t="s">
        <v>1037</v>
      </c>
      <c r="C1" t="s">
        <v>1038</v>
      </c>
      <c r="D1" t="s">
        <v>1230</v>
      </c>
    </row>
    <row r="2" spans="1:4" x14ac:dyDescent="0.2">
      <c r="A2">
        <v>1900</v>
      </c>
      <c r="B2">
        <v>22506</v>
      </c>
      <c r="C2">
        <v>1485053</v>
      </c>
    </row>
    <row r="3" spans="1:4" x14ac:dyDescent="0.2">
      <c r="A3">
        <v>1910</v>
      </c>
      <c r="B3">
        <v>32401</v>
      </c>
      <c r="C3">
        <v>2377549</v>
      </c>
    </row>
    <row r="4" spans="1:4" x14ac:dyDescent="0.2">
      <c r="A4">
        <v>1920</v>
      </c>
      <c r="B4">
        <v>47196</v>
      </c>
      <c r="C4">
        <v>3426861</v>
      </c>
    </row>
    <row r="5" spans="1:4" x14ac:dyDescent="0.2">
      <c r="A5">
        <v>1930</v>
      </c>
      <c r="C5">
        <v>5677251</v>
      </c>
      <c r="D5" t="s">
        <v>1231</v>
      </c>
    </row>
    <row r="6" spans="1:4" x14ac:dyDescent="0.2">
      <c r="A6">
        <v>1940</v>
      </c>
      <c r="C6">
        <v>6907387</v>
      </c>
      <c r="D6" t="s">
        <v>1231</v>
      </c>
    </row>
    <row r="7" spans="1:4" x14ac:dyDescent="0.2">
      <c r="A7">
        <v>1950</v>
      </c>
      <c r="B7">
        <v>98760</v>
      </c>
      <c r="C7">
        <v>10586223</v>
      </c>
      <c r="D7" t="s">
        <v>1231</v>
      </c>
    </row>
    <row r="8" spans="1:4" x14ac:dyDescent="0.2">
      <c r="A8">
        <v>1960</v>
      </c>
      <c r="B8">
        <v>135508</v>
      </c>
      <c r="C8">
        <v>15717204</v>
      </c>
      <c r="D8" t="s">
        <v>1231</v>
      </c>
    </row>
    <row r="9" spans="1:4" x14ac:dyDescent="0.2">
      <c r="A9">
        <v>1970</v>
      </c>
      <c r="B9">
        <v>166338</v>
      </c>
      <c r="C9">
        <v>19953134</v>
      </c>
      <c r="D9" t="s">
        <v>1231</v>
      </c>
    </row>
    <row r="10" spans="1:4" x14ac:dyDescent="0.2">
      <c r="A10">
        <v>1980</v>
      </c>
      <c r="C10">
        <v>23667902</v>
      </c>
      <c r="D10" t="s">
        <v>1231</v>
      </c>
    </row>
    <row r="11" spans="1:4" x14ac:dyDescent="0.2">
      <c r="A11">
        <v>1990</v>
      </c>
      <c r="B11">
        <v>214369</v>
      </c>
      <c r="C11">
        <v>29760021</v>
      </c>
      <c r="D11" t="s">
        <v>1231</v>
      </c>
    </row>
    <row r="12" spans="1:4" x14ac:dyDescent="0.2">
      <c r="A12">
        <v>2000</v>
      </c>
      <c r="B12">
        <v>229697</v>
      </c>
      <c r="C12">
        <v>33871648</v>
      </c>
      <c r="D12" t="s">
        <v>1231</v>
      </c>
    </row>
    <row r="13" spans="1:4" x14ac:dyDescent="0.2">
      <c r="A13">
        <v>2010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J205"/>
  <sheetViews>
    <sheetView topLeftCell="B1" zoomScale="120" zoomScaleNormal="120" workbookViewId="0">
      <pane ySplit="1" topLeftCell="A113" activePane="bottomLeft" state="frozen"/>
      <selection pane="bottomLeft" activeCell="H150" sqref="H150"/>
    </sheetView>
  </sheetViews>
  <sheetFormatPr baseColWidth="10" defaultRowHeight="15" x14ac:dyDescent="0.2"/>
  <cols>
    <col min="1" max="2" width="50.83203125" style="44" customWidth="1"/>
    <col min="3" max="5" width="25.83203125" style="44" customWidth="1"/>
    <col min="6" max="6" width="10.83203125" style="44"/>
    <col min="7" max="7" width="11.83203125" style="44" bestFit="1" customWidth="1"/>
    <col min="8" max="8" width="10.83203125" style="44"/>
    <col min="9" max="9" width="11.6640625" style="44" bestFit="1" customWidth="1"/>
    <col min="10" max="10" width="14.6640625" style="44" bestFit="1" customWidth="1"/>
    <col min="11" max="16384" width="10.83203125" style="44"/>
  </cols>
  <sheetData>
    <row r="1" spans="1:10" ht="16" x14ac:dyDescent="0.2">
      <c r="A1" s="28" t="s">
        <v>59</v>
      </c>
      <c r="B1" s="28" t="s">
        <v>60</v>
      </c>
      <c r="C1" s="28" t="s">
        <v>936</v>
      </c>
      <c r="D1" s="28" t="s">
        <v>90</v>
      </c>
      <c r="E1" s="28" t="s">
        <v>92</v>
      </c>
      <c r="F1" s="28" t="s">
        <v>893</v>
      </c>
      <c r="G1" s="28" t="s">
        <v>894</v>
      </c>
      <c r="H1" s="28" t="s">
        <v>61</v>
      </c>
      <c r="I1" s="44">
        <f>SUM(H2:H205)</f>
        <v>32400</v>
      </c>
      <c r="J1" s="44" t="s">
        <v>1234</v>
      </c>
    </row>
    <row r="2" spans="1:10" s="96" customFormat="1" ht="16" x14ac:dyDescent="0.2">
      <c r="A2" s="92" t="s">
        <v>506</v>
      </c>
      <c r="B2" s="91" t="s">
        <v>118</v>
      </c>
      <c r="C2" s="93" t="s">
        <v>86</v>
      </c>
      <c r="D2" s="94" t="s">
        <v>86</v>
      </c>
      <c r="E2" s="95" t="s">
        <v>88</v>
      </c>
      <c r="F2" s="91">
        <v>216</v>
      </c>
      <c r="G2" s="91">
        <v>244</v>
      </c>
      <c r="H2" s="91">
        <f>F2+G2</f>
        <v>460</v>
      </c>
      <c r="I2" s="104">
        <f>(H2/I$1)</f>
        <v>1.4197530864197531E-2</v>
      </c>
    </row>
    <row r="3" spans="1:10" ht="16" x14ac:dyDescent="0.2">
      <c r="A3" s="55"/>
      <c r="B3" s="29" t="s">
        <v>508</v>
      </c>
      <c r="C3" s="29" t="s">
        <v>86</v>
      </c>
      <c r="D3" s="29" t="s">
        <v>86</v>
      </c>
      <c r="E3" s="29" t="s">
        <v>88</v>
      </c>
      <c r="F3" s="29"/>
      <c r="G3" s="29"/>
      <c r="H3" s="29">
        <f t="shared" ref="H3:H66" si="0">F3+G3</f>
        <v>0</v>
      </c>
      <c r="I3" s="104">
        <f t="shared" ref="I3:I66" si="1">(H3/I$1)</f>
        <v>0</v>
      </c>
    </row>
    <row r="4" spans="1:10" ht="16" x14ac:dyDescent="0.2">
      <c r="A4" s="55"/>
      <c r="B4" s="29" t="s">
        <v>509</v>
      </c>
      <c r="C4" s="29" t="s">
        <v>86</v>
      </c>
      <c r="D4" s="29" t="s">
        <v>86</v>
      </c>
      <c r="E4" s="29" t="s">
        <v>88</v>
      </c>
      <c r="F4" s="29"/>
      <c r="G4" s="29"/>
      <c r="H4" s="29">
        <f t="shared" si="0"/>
        <v>0</v>
      </c>
      <c r="I4" s="104">
        <f t="shared" si="1"/>
        <v>0</v>
      </c>
    </row>
    <row r="5" spans="1:10" ht="16" x14ac:dyDescent="0.2">
      <c r="A5" s="55"/>
      <c r="B5" s="29" t="s">
        <v>145</v>
      </c>
      <c r="C5" s="29" t="s">
        <v>86</v>
      </c>
      <c r="D5" s="29" t="s">
        <v>86</v>
      </c>
      <c r="E5" s="29" t="s">
        <v>88</v>
      </c>
      <c r="F5" s="29">
        <v>24</v>
      </c>
      <c r="G5" s="29">
        <v>61</v>
      </c>
      <c r="H5" s="29">
        <f t="shared" si="0"/>
        <v>85</v>
      </c>
      <c r="I5" s="104">
        <f t="shared" si="1"/>
        <v>2.6234567901234568E-3</v>
      </c>
    </row>
    <row r="6" spans="1:10" ht="16" x14ac:dyDescent="0.2">
      <c r="A6" s="55"/>
      <c r="B6" s="29" t="s">
        <v>139</v>
      </c>
      <c r="C6" s="29" t="s">
        <v>86</v>
      </c>
      <c r="D6" s="29" t="s">
        <v>86</v>
      </c>
      <c r="E6" s="29" t="s">
        <v>88</v>
      </c>
      <c r="F6" s="29"/>
      <c r="G6" s="29">
        <v>1</v>
      </c>
      <c r="H6" s="29">
        <f t="shared" si="0"/>
        <v>1</v>
      </c>
      <c r="I6" s="104">
        <f t="shared" si="1"/>
        <v>3.0864197530864198E-5</v>
      </c>
    </row>
    <row r="7" spans="1:10" s="96" customFormat="1" ht="16" x14ac:dyDescent="0.2">
      <c r="A7" s="92"/>
      <c r="B7" s="91" t="s">
        <v>140</v>
      </c>
      <c r="C7" s="91" t="s">
        <v>86</v>
      </c>
      <c r="D7" s="91" t="s">
        <v>86</v>
      </c>
      <c r="E7" s="91" t="s">
        <v>88</v>
      </c>
      <c r="F7" s="91">
        <v>97</v>
      </c>
      <c r="G7" s="91">
        <v>80</v>
      </c>
      <c r="H7" s="91">
        <f t="shared" si="0"/>
        <v>177</v>
      </c>
      <c r="I7" s="104">
        <f t="shared" si="1"/>
        <v>5.4629629629629629E-3</v>
      </c>
    </row>
    <row r="8" spans="1:10" ht="16" x14ac:dyDescent="0.2">
      <c r="A8" s="55"/>
      <c r="B8" s="29" t="s">
        <v>123</v>
      </c>
      <c r="C8" s="29" t="s">
        <v>86</v>
      </c>
      <c r="D8" s="29" t="s">
        <v>86</v>
      </c>
      <c r="E8" s="29" t="s">
        <v>88</v>
      </c>
      <c r="F8" s="29">
        <v>42</v>
      </c>
      <c r="G8" s="29">
        <v>28</v>
      </c>
      <c r="H8" s="29">
        <f t="shared" si="0"/>
        <v>70</v>
      </c>
      <c r="I8" s="104">
        <f t="shared" si="1"/>
        <v>2.1604938271604936E-3</v>
      </c>
    </row>
    <row r="9" spans="1:10" s="54" customFormat="1" ht="16" x14ac:dyDescent="0.2">
      <c r="A9" s="57"/>
      <c r="B9" s="58" t="s">
        <v>128</v>
      </c>
      <c r="C9" s="58" t="s">
        <v>86</v>
      </c>
      <c r="D9" s="58" t="s">
        <v>86</v>
      </c>
      <c r="E9" s="58" t="s">
        <v>88</v>
      </c>
      <c r="F9" s="58">
        <v>128</v>
      </c>
      <c r="G9" s="58">
        <v>156</v>
      </c>
      <c r="H9" s="58">
        <f t="shared" si="0"/>
        <v>284</v>
      </c>
      <c r="I9" s="104">
        <f t="shared" si="1"/>
        <v>8.7654320987654317E-3</v>
      </c>
    </row>
    <row r="10" spans="1:10" s="54" customFormat="1" ht="16" x14ac:dyDescent="0.2">
      <c r="A10" s="57"/>
      <c r="B10" s="58" t="s">
        <v>495</v>
      </c>
      <c r="C10" s="58" t="s">
        <v>86</v>
      </c>
      <c r="D10" s="58" t="s">
        <v>86</v>
      </c>
      <c r="E10" s="58" t="s">
        <v>88</v>
      </c>
      <c r="F10" s="58">
        <v>120</v>
      </c>
      <c r="G10" s="58">
        <v>100</v>
      </c>
      <c r="H10" s="58">
        <f t="shared" si="0"/>
        <v>220</v>
      </c>
      <c r="I10" s="104">
        <f t="shared" si="1"/>
        <v>6.7901234567901234E-3</v>
      </c>
    </row>
    <row r="11" spans="1:10" s="96" customFormat="1" ht="16" x14ac:dyDescent="0.2">
      <c r="A11" s="92"/>
      <c r="B11" s="91" t="s">
        <v>188</v>
      </c>
      <c r="C11" s="91" t="s">
        <v>86</v>
      </c>
      <c r="D11" s="91" t="s">
        <v>86</v>
      </c>
      <c r="E11" s="91" t="s">
        <v>88</v>
      </c>
      <c r="F11" s="91">
        <v>73</v>
      </c>
      <c r="G11" s="91">
        <v>78</v>
      </c>
      <c r="H11" s="91">
        <f t="shared" si="0"/>
        <v>151</v>
      </c>
      <c r="I11" s="104">
        <f t="shared" si="1"/>
        <v>4.6604938271604937E-3</v>
      </c>
    </row>
    <row r="12" spans="1:10" ht="16" x14ac:dyDescent="0.2">
      <c r="A12" s="55"/>
      <c r="B12" s="29" t="s">
        <v>510</v>
      </c>
      <c r="C12" s="29" t="s">
        <v>86</v>
      </c>
      <c r="D12" s="29" t="s">
        <v>86</v>
      </c>
      <c r="E12" s="29" t="s">
        <v>88</v>
      </c>
      <c r="F12" s="29"/>
      <c r="G12" s="29"/>
      <c r="H12" s="29">
        <f t="shared" si="0"/>
        <v>0</v>
      </c>
      <c r="I12" s="104">
        <f t="shared" si="1"/>
        <v>0</v>
      </c>
    </row>
    <row r="13" spans="1:10" ht="16" x14ac:dyDescent="0.2">
      <c r="A13" s="55"/>
      <c r="B13" s="29" t="s">
        <v>511</v>
      </c>
      <c r="C13" s="29" t="s">
        <v>86</v>
      </c>
      <c r="D13" s="29" t="s">
        <v>86</v>
      </c>
      <c r="E13" s="29" t="s">
        <v>88</v>
      </c>
      <c r="F13" s="29"/>
      <c r="G13" s="29"/>
      <c r="H13" s="29">
        <f t="shared" si="0"/>
        <v>0</v>
      </c>
      <c r="I13" s="104">
        <f t="shared" si="1"/>
        <v>0</v>
      </c>
    </row>
    <row r="14" spans="1:10" ht="16" x14ac:dyDescent="0.2">
      <c r="A14" s="55"/>
      <c r="B14" s="29" t="s">
        <v>512</v>
      </c>
      <c r="C14" s="29" t="s">
        <v>86</v>
      </c>
      <c r="D14" s="29" t="s">
        <v>86</v>
      </c>
      <c r="E14" s="29" t="s">
        <v>88</v>
      </c>
      <c r="F14" s="29">
        <v>4</v>
      </c>
      <c r="G14" s="29">
        <v>4</v>
      </c>
      <c r="H14" s="29">
        <f t="shared" si="0"/>
        <v>8</v>
      </c>
      <c r="I14" s="104">
        <f t="shared" si="1"/>
        <v>2.4691358024691359E-4</v>
      </c>
    </row>
    <row r="15" spans="1:10" ht="16" x14ac:dyDescent="0.2">
      <c r="A15" s="55"/>
      <c r="B15" s="29" t="s">
        <v>897</v>
      </c>
      <c r="C15" s="29" t="s">
        <v>86</v>
      </c>
      <c r="D15" s="29" t="s">
        <v>86</v>
      </c>
      <c r="E15" s="29" t="s">
        <v>88</v>
      </c>
      <c r="F15" s="29">
        <v>45</v>
      </c>
      <c r="G15" s="29">
        <v>70</v>
      </c>
      <c r="H15" s="29">
        <f t="shared" si="0"/>
        <v>115</v>
      </c>
      <c r="I15" s="104">
        <f t="shared" si="1"/>
        <v>3.5493827160493828E-3</v>
      </c>
    </row>
    <row r="16" spans="1:10" ht="16" x14ac:dyDescent="0.2">
      <c r="A16" s="55"/>
      <c r="B16" s="29" t="s">
        <v>130</v>
      </c>
      <c r="C16" s="29" t="s">
        <v>86</v>
      </c>
      <c r="D16" s="29" t="s">
        <v>86</v>
      </c>
      <c r="E16" s="29" t="s">
        <v>88</v>
      </c>
      <c r="F16" s="29"/>
      <c r="G16" s="29">
        <v>1</v>
      </c>
      <c r="H16" s="29">
        <f t="shared" si="0"/>
        <v>1</v>
      </c>
      <c r="I16" s="104">
        <f t="shared" si="1"/>
        <v>3.0864197530864198E-5</v>
      </c>
    </row>
    <row r="17" spans="1:9" ht="16" x14ac:dyDescent="0.2">
      <c r="A17" s="55"/>
      <c r="B17" s="29" t="s">
        <v>141</v>
      </c>
      <c r="C17" s="29" t="s">
        <v>86</v>
      </c>
      <c r="D17" s="29" t="s">
        <v>86</v>
      </c>
      <c r="E17" s="29" t="s">
        <v>88</v>
      </c>
      <c r="F17" s="29"/>
      <c r="G17" s="29"/>
      <c r="H17" s="29">
        <f t="shared" si="0"/>
        <v>0</v>
      </c>
      <c r="I17" s="104">
        <f t="shared" si="1"/>
        <v>0</v>
      </c>
    </row>
    <row r="18" spans="1:9" ht="16" x14ac:dyDescent="0.2">
      <c r="A18" s="55"/>
      <c r="B18" s="29" t="s">
        <v>132</v>
      </c>
      <c r="C18" s="29" t="s">
        <v>86</v>
      </c>
      <c r="D18" s="29" t="s">
        <v>86</v>
      </c>
      <c r="E18" s="29" t="s">
        <v>88</v>
      </c>
      <c r="F18" s="29">
        <v>1</v>
      </c>
      <c r="G18" s="29">
        <v>1</v>
      </c>
      <c r="H18" s="29">
        <f t="shared" si="0"/>
        <v>2</v>
      </c>
      <c r="I18" s="104">
        <f t="shared" si="1"/>
        <v>6.1728395061728397E-5</v>
      </c>
    </row>
    <row r="19" spans="1:9" ht="16" x14ac:dyDescent="0.2">
      <c r="A19" s="55"/>
      <c r="B19" s="29" t="s">
        <v>125</v>
      </c>
      <c r="C19" s="29" t="s">
        <v>86</v>
      </c>
      <c r="D19" s="29" t="s">
        <v>86</v>
      </c>
      <c r="E19" s="29" t="s">
        <v>88</v>
      </c>
      <c r="F19" s="29">
        <v>39</v>
      </c>
      <c r="G19" s="29">
        <v>37</v>
      </c>
      <c r="H19" s="29">
        <f t="shared" si="0"/>
        <v>76</v>
      </c>
      <c r="I19" s="104">
        <f t="shared" si="1"/>
        <v>2.345679012345679E-3</v>
      </c>
    </row>
    <row r="20" spans="1:9" ht="16" x14ac:dyDescent="0.2">
      <c r="A20" s="55"/>
      <c r="B20" s="29" t="s">
        <v>514</v>
      </c>
      <c r="C20" s="29" t="s">
        <v>86</v>
      </c>
      <c r="D20" s="29" t="s">
        <v>86</v>
      </c>
      <c r="E20" s="29" t="s">
        <v>88</v>
      </c>
      <c r="F20" s="29">
        <v>1</v>
      </c>
      <c r="G20" s="29">
        <v>3</v>
      </c>
      <c r="H20" s="29">
        <f t="shared" si="0"/>
        <v>4</v>
      </c>
      <c r="I20" s="104">
        <f t="shared" si="1"/>
        <v>1.2345679012345679E-4</v>
      </c>
    </row>
    <row r="21" spans="1:9" ht="16" x14ac:dyDescent="0.2">
      <c r="A21" s="55"/>
      <c r="B21" s="29" t="s">
        <v>515</v>
      </c>
      <c r="C21" s="29" t="s">
        <v>86</v>
      </c>
      <c r="D21" s="29" t="s">
        <v>86</v>
      </c>
      <c r="E21" s="29" t="s">
        <v>88</v>
      </c>
      <c r="F21" s="29">
        <v>41</v>
      </c>
      <c r="G21" s="29">
        <v>18</v>
      </c>
      <c r="H21" s="29">
        <f t="shared" si="0"/>
        <v>59</v>
      </c>
      <c r="I21" s="104">
        <f t="shared" si="1"/>
        <v>1.8209876543209876E-3</v>
      </c>
    </row>
    <row r="22" spans="1:9" ht="16" x14ac:dyDescent="0.2">
      <c r="A22" s="55"/>
      <c r="B22" s="29" t="s">
        <v>496</v>
      </c>
      <c r="C22" s="29" t="s">
        <v>86</v>
      </c>
      <c r="D22" s="29" t="s">
        <v>86</v>
      </c>
      <c r="E22" s="29" t="s">
        <v>88</v>
      </c>
      <c r="F22" s="29"/>
      <c r="G22" s="29"/>
      <c r="H22" s="29">
        <f t="shared" si="0"/>
        <v>0</v>
      </c>
      <c r="I22" s="104">
        <f t="shared" si="1"/>
        <v>0</v>
      </c>
    </row>
    <row r="23" spans="1:9" ht="16" x14ac:dyDescent="0.2">
      <c r="A23" s="55"/>
      <c r="B23" s="29" t="s">
        <v>134</v>
      </c>
      <c r="C23" s="29" t="s">
        <v>86</v>
      </c>
      <c r="D23" s="29" t="s">
        <v>86</v>
      </c>
      <c r="E23" s="29" t="s">
        <v>88</v>
      </c>
      <c r="F23" s="29">
        <v>3</v>
      </c>
      <c r="G23" s="29"/>
      <c r="H23" s="29">
        <f t="shared" si="0"/>
        <v>3</v>
      </c>
      <c r="I23" s="104">
        <f t="shared" si="1"/>
        <v>9.2592592592592588E-5</v>
      </c>
    </row>
    <row r="24" spans="1:9" ht="16" x14ac:dyDescent="0.2">
      <c r="A24" s="55"/>
      <c r="B24" s="29" t="s">
        <v>143</v>
      </c>
      <c r="C24" s="29" t="s">
        <v>86</v>
      </c>
      <c r="D24" s="29" t="s">
        <v>86</v>
      </c>
      <c r="E24" s="29" t="s">
        <v>88</v>
      </c>
      <c r="F24" s="29">
        <v>2</v>
      </c>
      <c r="G24" s="29">
        <v>1</v>
      </c>
      <c r="H24" s="29">
        <f t="shared" si="0"/>
        <v>3</v>
      </c>
      <c r="I24" s="104">
        <f t="shared" si="1"/>
        <v>9.2592592592592588E-5</v>
      </c>
    </row>
    <row r="25" spans="1:9" ht="16" x14ac:dyDescent="0.2">
      <c r="A25" s="55"/>
      <c r="B25" s="29" t="s">
        <v>133</v>
      </c>
      <c r="C25" s="29" t="s">
        <v>86</v>
      </c>
      <c r="D25" s="29" t="s">
        <v>86</v>
      </c>
      <c r="E25" s="29" t="s">
        <v>88</v>
      </c>
      <c r="F25" s="29">
        <v>26</v>
      </c>
      <c r="G25" s="29">
        <v>22</v>
      </c>
      <c r="H25" s="29">
        <f t="shared" si="0"/>
        <v>48</v>
      </c>
      <c r="I25" s="104">
        <f t="shared" si="1"/>
        <v>1.4814814814814814E-3</v>
      </c>
    </row>
    <row r="26" spans="1:9" ht="16" x14ac:dyDescent="0.2">
      <c r="A26" s="55"/>
      <c r="B26" s="29" t="s">
        <v>516</v>
      </c>
      <c r="C26" s="29" t="s">
        <v>86</v>
      </c>
      <c r="D26" s="29" t="s">
        <v>86</v>
      </c>
      <c r="E26" s="29" t="s">
        <v>88</v>
      </c>
      <c r="F26" s="29">
        <v>5</v>
      </c>
      <c r="G26" s="29">
        <v>1</v>
      </c>
      <c r="H26" s="29">
        <f t="shared" si="0"/>
        <v>6</v>
      </c>
      <c r="I26" s="104">
        <f t="shared" si="1"/>
        <v>1.8518518518518518E-4</v>
      </c>
    </row>
    <row r="27" spans="1:9" ht="16" x14ac:dyDescent="0.2">
      <c r="A27" s="55"/>
      <c r="B27" s="29" t="s">
        <v>163</v>
      </c>
      <c r="C27" s="29" t="s">
        <v>945</v>
      </c>
      <c r="D27" s="29" t="s">
        <v>83</v>
      </c>
      <c r="E27" s="29" t="s">
        <v>83</v>
      </c>
      <c r="F27" s="29">
        <v>2</v>
      </c>
      <c r="G27" s="29">
        <v>1</v>
      </c>
      <c r="H27" s="29">
        <f t="shared" si="0"/>
        <v>3</v>
      </c>
      <c r="I27" s="104">
        <f t="shared" si="1"/>
        <v>9.2592592592592588E-5</v>
      </c>
    </row>
    <row r="28" spans="1:9" ht="16" x14ac:dyDescent="0.2">
      <c r="A28" s="55"/>
      <c r="B28" s="29" t="s">
        <v>517</v>
      </c>
      <c r="C28" s="29" t="s">
        <v>945</v>
      </c>
      <c r="D28" s="29" t="s">
        <v>83</v>
      </c>
      <c r="E28" s="29" t="s">
        <v>83</v>
      </c>
      <c r="F28" s="29">
        <v>4</v>
      </c>
      <c r="G28" s="29">
        <v>2</v>
      </c>
      <c r="H28" s="29">
        <f t="shared" si="0"/>
        <v>6</v>
      </c>
      <c r="I28" s="104">
        <f t="shared" si="1"/>
        <v>1.8518518518518518E-4</v>
      </c>
    </row>
    <row r="29" spans="1:9" s="96" customFormat="1" ht="16" x14ac:dyDescent="0.2">
      <c r="A29" s="92"/>
      <c r="B29" s="91" t="s">
        <v>501</v>
      </c>
      <c r="C29" s="91" t="s">
        <v>64</v>
      </c>
      <c r="D29" s="91" t="s">
        <v>64</v>
      </c>
      <c r="E29" s="91" t="s">
        <v>88</v>
      </c>
      <c r="F29" s="91">
        <v>2469</v>
      </c>
      <c r="G29" s="91">
        <v>1748</v>
      </c>
      <c r="H29" s="91">
        <f t="shared" si="0"/>
        <v>4217</v>
      </c>
      <c r="I29" s="104">
        <f t="shared" si="1"/>
        <v>0.13015432098765431</v>
      </c>
    </row>
    <row r="30" spans="1:9" s="96" customFormat="1" ht="16" x14ac:dyDescent="0.2">
      <c r="A30" s="92"/>
      <c r="B30" s="91" t="s">
        <v>521</v>
      </c>
      <c r="C30" s="91" t="s">
        <v>64</v>
      </c>
      <c r="D30" s="91" t="s">
        <v>64</v>
      </c>
      <c r="E30" s="91" t="s">
        <v>88</v>
      </c>
      <c r="F30" s="91">
        <v>64</v>
      </c>
      <c r="G30" s="91">
        <v>41</v>
      </c>
      <c r="H30" s="91">
        <f t="shared" si="0"/>
        <v>105</v>
      </c>
      <c r="I30" s="104">
        <f t="shared" si="1"/>
        <v>3.2407407407407406E-3</v>
      </c>
    </row>
    <row r="31" spans="1:9" s="96" customFormat="1" ht="16" x14ac:dyDescent="0.2">
      <c r="A31" s="92"/>
      <c r="B31" s="91" t="s">
        <v>518</v>
      </c>
      <c r="C31" s="91" t="s">
        <v>64</v>
      </c>
      <c r="D31" s="91" t="s">
        <v>64</v>
      </c>
      <c r="E31" s="91" t="s">
        <v>88</v>
      </c>
      <c r="F31" s="91">
        <v>145</v>
      </c>
      <c r="G31" s="91">
        <v>91</v>
      </c>
      <c r="H31" s="91">
        <f t="shared" si="0"/>
        <v>236</v>
      </c>
      <c r="I31" s="104">
        <f t="shared" si="1"/>
        <v>7.2839506172839505E-3</v>
      </c>
    </row>
    <row r="32" spans="1:9" s="96" customFormat="1" ht="16" x14ac:dyDescent="0.2">
      <c r="A32" s="92"/>
      <c r="B32" s="91" t="s">
        <v>519</v>
      </c>
      <c r="C32" s="91" t="s">
        <v>64</v>
      </c>
      <c r="D32" s="91" t="s">
        <v>64</v>
      </c>
      <c r="E32" s="91" t="s">
        <v>88</v>
      </c>
      <c r="F32" s="91">
        <v>109</v>
      </c>
      <c r="G32" s="91">
        <v>71</v>
      </c>
      <c r="H32" s="91">
        <f t="shared" si="0"/>
        <v>180</v>
      </c>
      <c r="I32" s="104">
        <f t="shared" si="1"/>
        <v>5.5555555555555558E-3</v>
      </c>
    </row>
    <row r="33" spans="1:9" s="96" customFormat="1" ht="16" x14ac:dyDescent="0.2">
      <c r="A33" s="92"/>
      <c r="B33" s="91" t="s">
        <v>520</v>
      </c>
      <c r="C33" s="96" t="s">
        <v>64</v>
      </c>
      <c r="D33" s="91" t="s">
        <v>64</v>
      </c>
      <c r="E33" s="91" t="s">
        <v>88</v>
      </c>
      <c r="F33" s="91">
        <v>20</v>
      </c>
      <c r="G33" s="91">
        <v>18</v>
      </c>
      <c r="H33" s="91">
        <f t="shared" si="0"/>
        <v>38</v>
      </c>
      <c r="I33" s="104">
        <f t="shared" si="1"/>
        <v>1.1728395061728395E-3</v>
      </c>
    </row>
    <row r="34" spans="1:9" s="96" customFormat="1" ht="16" x14ac:dyDescent="0.2">
      <c r="A34" s="92"/>
      <c r="B34" s="91" t="s">
        <v>522</v>
      </c>
      <c r="C34" s="91" t="s">
        <v>64</v>
      </c>
      <c r="D34" s="91" t="s">
        <v>64</v>
      </c>
      <c r="E34" s="91" t="s">
        <v>88</v>
      </c>
      <c r="F34" s="91">
        <v>12</v>
      </c>
      <c r="G34" s="91">
        <v>11</v>
      </c>
      <c r="H34" s="91">
        <f t="shared" si="0"/>
        <v>23</v>
      </c>
      <c r="I34" s="104">
        <f t="shared" si="1"/>
        <v>7.0987654320987651E-4</v>
      </c>
    </row>
    <row r="35" spans="1:9" s="96" customFormat="1" ht="16" x14ac:dyDescent="0.2">
      <c r="A35" s="92"/>
      <c r="B35" s="91" t="s">
        <v>523</v>
      </c>
      <c r="C35" s="91" t="s">
        <v>64</v>
      </c>
      <c r="D35" s="91" t="s">
        <v>64</v>
      </c>
      <c r="E35" s="91" t="s">
        <v>88</v>
      </c>
      <c r="F35" s="91">
        <v>41</v>
      </c>
      <c r="G35" s="91">
        <v>22</v>
      </c>
      <c r="H35" s="91">
        <f t="shared" si="0"/>
        <v>63</v>
      </c>
      <c r="I35" s="104">
        <f t="shared" si="1"/>
        <v>1.9444444444444444E-3</v>
      </c>
    </row>
    <row r="36" spans="1:9" s="96" customFormat="1" ht="16" x14ac:dyDescent="0.2">
      <c r="A36" s="92"/>
      <c r="B36" s="91" t="s">
        <v>212</v>
      </c>
      <c r="C36" s="91" t="s">
        <v>64</v>
      </c>
      <c r="D36" s="91" t="s">
        <v>64</v>
      </c>
      <c r="E36" s="91" t="s">
        <v>88</v>
      </c>
      <c r="F36" s="91">
        <v>26</v>
      </c>
      <c r="G36" s="91">
        <v>22</v>
      </c>
      <c r="H36" s="91">
        <f t="shared" si="0"/>
        <v>48</v>
      </c>
      <c r="I36" s="104">
        <f t="shared" si="1"/>
        <v>1.4814814814814814E-3</v>
      </c>
    </row>
    <row r="37" spans="1:9" ht="16" x14ac:dyDescent="0.2">
      <c r="A37" s="55"/>
      <c r="B37" s="29" t="s">
        <v>524</v>
      </c>
      <c r="C37" s="29" t="s">
        <v>86</v>
      </c>
      <c r="D37" s="29" t="s">
        <v>86</v>
      </c>
      <c r="E37" s="29" t="s">
        <v>88</v>
      </c>
      <c r="F37" s="29">
        <v>10</v>
      </c>
      <c r="G37" s="29">
        <v>4</v>
      </c>
      <c r="H37" s="29">
        <f t="shared" si="0"/>
        <v>14</v>
      </c>
      <c r="I37" s="104">
        <f t="shared" si="1"/>
        <v>4.3209876543209879E-4</v>
      </c>
    </row>
    <row r="38" spans="1:9" s="54" customFormat="1" ht="16" x14ac:dyDescent="0.2">
      <c r="A38" s="57"/>
      <c r="B38" s="58" t="s">
        <v>497</v>
      </c>
      <c r="C38" s="58" t="s">
        <v>497</v>
      </c>
      <c r="D38" s="58" t="s">
        <v>86</v>
      </c>
      <c r="E38" s="58" t="s">
        <v>88</v>
      </c>
      <c r="F38" s="58">
        <v>115</v>
      </c>
      <c r="G38" s="58">
        <v>56</v>
      </c>
      <c r="H38" s="58">
        <f t="shared" si="0"/>
        <v>171</v>
      </c>
      <c r="I38" s="104">
        <f t="shared" si="1"/>
        <v>5.2777777777777779E-3</v>
      </c>
    </row>
    <row r="39" spans="1:9" ht="16" x14ac:dyDescent="0.2">
      <c r="A39" s="55"/>
      <c r="B39" s="29" t="s">
        <v>525</v>
      </c>
      <c r="C39" s="29" t="s">
        <v>86</v>
      </c>
      <c r="D39" s="29" t="s">
        <v>86</v>
      </c>
      <c r="E39" s="29" t="s">
        <v>88</v>
      </c>
      <c r="F39" s="29">
        <v>6</v>
      </c>
      <c r="G39" s="29">
        <v>1</v>
      </c>
      <c r="H39" s="29">
        <f t="shared" si="0"/>
        <v>7</v>
      </c>
      <c r="I39" s="104">
        <f t="shared" si="1"/>
        <v>2.1604938271604939E-4</v>
      </c>
    </row>
    <row r="40" spans="1:9" ht="16" x14ac:dyDescent="0.2">
      <c r="A40" s="55"/>
      <c r="B40" s="29" t="s">
        <v>898</v>
      </c>
      <c r="C40" s="29" t="s">
        <v>937</v>
      </c>
      <c r="D40" s="29" t="s">
        <v>937</v>
      </c>
      <c r="E40" s="29" t="s">
        <v>24</v>
      </c>
      <c r="F40" s="29">
        <v>50</v>
      </c>
      <c r="G40" s="29">
        <v>42</v>
      </c>
      <c r="H40" s="29">
        <f t="shared" si="0"/>
        <v>92</v>
      </c>
      <c r="I40" s="104">
        <f t="shared" si="1"/>
        <v>2.839506172839506E-3</v>
      </c>
    </row>
    <row r="41" spans="1:9" s="96" customFormat="1" ht="16" x14ac:dyDescent="0.2">
      <c r="A41" s="92"/>
      <c r="B41" s="91" t="s">
        <v>899</v>
      </c>
      <c r="C41" s="96" t="s">
        <v>1228</v>
      </c>
      <c r="D41" s="91" t="s">
        <v>937</v>
      </c>
      <c r="E41" s="91" t="s">
        <v>24</v>
      </c>
      <c r="F41" s="91">
        <v>511</v>
      </c>
      <c r="G41" s="91">
        <v>308</v>
      </c>
      <c r="H41" s="91">
        <f t="shared" si="0"/>
        <v>819</v>
      </c>
      <c r="I41" s="104">
        <f t="shared" si="1"/>
        <v>2.5277777777777777E-2</v>
      </c>
    </row>
    <row r="42" spans="1:9" ht="32" x14ac:dyDescent="0.2">
      <c r="A42" s="55"/>
      <c r="B42" s="29" t="s">
        <v>900</v>
      </c>
      <c r="C42" s="29" t="s">
        <v>1229</v>
      </c>
      <c r="D42" s="29" t="s">
        <v>937</v>
      </c>
      <c r="E42" s="29" t="s">
        <v>24</v>
      </c>
      <c r="F42" s="29">
        <v>177</v>
      </c>
      <c r="G42" s="29">
        <v>74</v>
      </c>
      <c r="H42" s="29">
        <f t="shared" si="0"/>
        <v>251</v>
      </c>
      <c r="I42" s="104">
        <f t="shared" si="1"/>
        <v>7.7469135802469133E-3</v>
      </c>
    </row>
    <row r="43" spans="1:9" s="96" customFormat="1" ht="16" x14ac:dyDescent="0.2">
      <c r="A43" s="92"/>
      <c r="B43" s="91" t="s">
        <v>901</v>
      </c>
      <c r="C43" s="91" t="s">
        <v>937</v>
      </c>
      <c r="D43" s="91" t="s">
        <v>937</v>
      </c>
      <c r="E43" s="91" t="s">
        <v>24</v>
      </c>
      <c r="F43" s="91">
        <v>205</v>
      </c>
      <c r="G43" s="91">
        <v>76</v>
      </c>
      <c r="H43" s="91">
        <f t="shared" si="0"/>
        <v>281</v>
      </c>
      <c r="I43" s="104">
        <f t="shared" si="1"/>
        <v>8.6728395061728396E-3</v>
      </c>
    </row>
    <row r="44" spans="1:9" s="96" customFormat="1" ht="16" x14ac:dyDescent="0.2">
      <c r="A44" s="92"/>
      <c r="B44" s="91" t="s">
        <v>902</v>
      </c>
      <c r="C44" s="91" t="s">
        <v>939</v>
      </c>
      <c r="D44" s="91" t="s">
        <v>937</v>
      </c>
      <c r="E44" s="91" t="s">
        <v>24</v>
      </c>
      <c r="F44" s="91">
        <v>112</v>
      </c>
      <c r="G44" s="91">
        <v>58</v>
      </c>
      <c r="H44" s="91">
        <f t="shared" si="0"/>
        <v>170</v>
      </c>
      <c r="I44" s="104">
        <f t="shared" si="1"/>
        <v>5.2469135802469136E-3</v>
      </c>
    </row>
    <row r="45" spans="1:9" ht="16" x14ac:dyDescent="0.2">
      <c r="A45" s="55"/>
      <c r="B45" s="29" t="s">
        <v>903</v>
      </c>
      <c r="C45" s="29" t="s">
        <v>937</v>
      </c>
      <c r="D45" s="29" t="s">
        <v>937</v>
      </c>
      <c r="E45" s="29" t="s">
        <v>24</v>
      </c>
      <c r="F45" s="29">
        <v>36</v>
      </c>
      <c r="G45" s="29">
        <v>27</v>
      </c>
      <c r="H45" s="29">
        <f t="shared" si="0"/>
        <v>63</v>
      </c>
      <c r="I45" s="104">
        <f t="shared" si="1"/>
        <v>1.9444444444444444E-3</v>
      </c>
    </row>
    <row r="46" spans="1:9" ht="32" x14ac:dyDescent="0.2">
      <c r="A46" s="55"/>
      <c r="B46" s="29" t="s">
        <v>904</v>
      </c>
      <c r="C46" s="29" t="s">
        <v>937</v>
      </c>
      <c r="D46" s="29" t="s">
        <v>937</v>
      </c>
      <c r="E46" s="29" t="s">
        <v>24</v>
      </c>
      <c r="F46" s="29">
        <v>211</v>
      </c>
      <c r="G46" s="29">
        <v>126</v>
      </c>
      <c r="H46" s="29">
        <f t="shared" si="0"/>
        <v>337</v>
      </c>
      <c r="I46" s="104">
        <f t="shared" si="1"/>
        <v>1.0401234567901235E-2</v>
      </c>
    </row>
    <row r="47" spans="1:9" ht="16" x14ac:dyDescent="0.2">
      <c r="A47" s="55"/>
      <c r="B47" s="29" t="s">
        <v>533</v>
      </c>
      <c r="C47" s="29" t="s">
        <v>937</v>
      </c>
      <c r="D47" s="29" t="s">
        <v>937</v>
      </c>
      <c r="E47" s="29" t="s">
        <v>24</v>
      </c>
      <c r="F47" s="29">
        <v>11</v>
      </c>
      <c r="G47" s="29">
        <v>8</v>
      </c>
      <c r="H47" s="29">
        <f t="shared" si="0"/>
        <v>19</v>
      </c>
      <c r="I47" s="104">
        <f t="shared" si="1"/>
        <v>5.8641975308641975E-4</v>
      </c>
    </row>
    <row r="48" spans="1:9" ht="16" x14ac:dyDescent="0.2">
      <c r="A48" s="55"/>
      <c r="B48" s="29" t="s">
        <v>534</v>
      </c>
      <c r="C48" s="29" t="s">
        <v>83</v>
      </c>
      <c r="D48" s="29" t="s">
        <v>83</v>
      </c>
      <c r="E48" s="29" t="s">
        <v>83</v>
      </c>
      <c r="F48" s="29">
        <v>51</v>
      </c>
      <c r="G48" s="29">
        <v>41</v>
      </c>
      <c r="H48" s="29">
        <f t="shared" si="0"/>
        <v>92</v>
      </c>
      <c r="I48" s="104">
        <f t="shared" si="1"/>
        <v>2.839506172839506E-3</v>
      </c>
    </row>
    <row r="49" spans="1:9" ht="16" x14ac:dyDescent="0.2">
      <c r="A49" s="55"/>
      <c r="B49" s="29" t="s">
        <v>535</v>
      </c>
      <c r="C49" s="29" t="s">
        <v>14</v>
      </c>
      <c r="D49" s="29" t="s">
        <v>14</v>
      </c>
      <c r="E49" s="29" t="s">
        <v>14</v>
      </c>
      <c r="F49" s="29">
        <v>20</v>
      </c>
      <c r="G49" s="29">
        <v>14</v>
      </c>
      <c r="H49" s="29">
        <f t="shared" si="0"/>
        <v>34</v>
      </c>
      <c r="I49" s="104">
        <f t="shared" si="1"/>
        <v>1.0493827160493827E-3</v>
      </c>
    </row>
    <row r="50" spans="1:9" ht="16" x14ac:dyDescent="0.2">
      <c r="A50" s="55"/>
      <c r="B50" s="29" t="s">
        <v>536</v>
      </c>
      <c r="C50" s="29" t="s">
        <v>945</v>
      </c>
      <c r="D50" s="29" t="s">
        <v>83</v>
      </c>
      <c r="E50" s="29" t="s">
        <v>83</v>
      </c>
      <c r="F50" s="29">
        <v>2</v>
      </c>
      <c r="G50" s="29"/>
      <c r="H50" s="29">
        <f t="shared" si="0"/>
        <v>2</v>
      </c>
      <c r="I50" s="104">
        <f t="shared" si="1"/>
        <v>6.1728395061728397E-5</v>
      </c>
    </row>
    <row r="51" spans="1:9" s="96" customFormat="1" ht="16" x14ac:dyDescent="0.2">
      <c r="A51" s="92"/>
      <c r="B51" s="91" t="s">
        <v>21</v>
      </c>
      <c r="C51" s="91" t="s">
        <v>21</v>
      </c>
      <c r="D51" s="91" t="s">
        <v>14</v>
      </c>
      <c r="E51" s="91" t="s">
        <v>14</v>
      </c>
      <c r="F51" s="91">
        <v>236</v>
      </c>
      <c r="G51" s="91">
        <v>142</v>
      </c>
      <c r="H51" s="91">
        <f t="shared" si="0"/>
        <v>378</v>
      </c>
      <c r="I51" s="104">
        <f t="shared" si="1"/>
        <v>1.1666666666666667E-2</v>
      </c>
    </row>
    <row r="52" spans="1:9" ht="16" x14ac:dyDescent="0.2">
      <c r="A52" s="56" t="s">
        <v>10</v>
      </c>
      <c r="B52" s="29" t="s">
        <v>537</v>
      </c>
      <c r="C52" s="29" t="s">
        <v>14</v>
      </c>
      <c r="D52" s="29" t="s">
        <v>14</v>
      </c>
      <c r="E52" s="29" t="s">
        <v>14</v>
      </c>
      <c r="F52" s="29">
        <v>17</v>
      </c>
      <c r="G52" s="29">
        <v>10</v>
      </c>
      <c r="H52" s="29">
        <f t="shared" si="0"/>
        <v>27</v>
      </c>
      <c r="I52" s="104">
        <f t="shared" si="1"/>
        <v>8.3333333333333339E-4</v>
      </c>
    </row>
    <row r="53" spans="1:9" ht="16" x14ac:dyDescent="0.2">
      <c r="A53" s="55"/>
      <c r="B53" s="29" t="s">
        <v>71</v>
      </c>
      <c r="C53" s="29" t="s">
        <v>14</v>
      </c>
      <c r="D53" s="29" t="s">
        <v>14</v>
      </c>
      <c r="E53" s="29" t="s">
        <v>14</v>
      </c>
      <c r="F53" s="29">
        <v>8</v>
      </c>
      <c r="G53" s="29">
        <v>3</v>
      </c>
      <c r="H53" s="29">
        <f t="shared" si="0"/>
        <v>11</v>
      </c>
      <c r="I53" s="104">
        <f t="shared" si="1"/>
        <v>3.3950617283950616E-4</v>
      </c>
    </row>
    <row r="54" spans="1:9" ht="16" x14ac:dyDescent="0.2">
      <c r="A54" s="55"/>
      <c r="B54" s="29" t="s">
        <v>538</v>
      </c>
      <c r="C54" s="29" t="s">
        <v>538</v>
      </c>
      <c r="D54" s="29" t="s">
        <v>937</v>
      </c>
      <c r="E54" s="29" t="s">
        <v>24</v>
      </c>
      <c r="F54" s="29">
        <v>29</v>
      </c>
      <c r="G54" s="29">
        <v>20</v>
      </c>
      <c r="H54" s="29">
        <f t="shared" si="0"/>
        <v>49</v>
      </c>
      <c r="I54" s="104">
        <f t="shared" si="1"/>
        <v>1.5123456790123457E-3</v>
      </c>
    </row>
    <row r="55" spans="1:9" ht="16" x14ac:dyDescent="0.2">
      <c r="A55" s="55"/>
      <c r="B55" s="29" t="s">
        <v>539</v>
      </c>
      <c r="C55" s="29" t="s">
        <v>14</v>
      </c>
      <c r="D55" s="29" t="s">
        <v>14</v>
      </c>
      <c r="E55" s="29" t="s">
        <v>14</v>
      </c>
      <c r="F55" s="29">
        <v>62</v>
      </c>
      <c r="G55" s="29">
        <v>41</v>
      </c>
      <c r="H55" s="29">
        <f t="shared" si="0"/>
        <v>103</v>
      </c>
      <c r="I55" s="104">
        <f t="shared" si="1"/>
        <v>3.1790123456790125E-3</v>
      </c>
    </row>
    <row r="56" spans="1:9" ht="16" x14ac:dyDescent="0.2">
      <c r="A56" s="55"/>
      <c r="B56" s="29" t="s">
        <v>540</v>
      </c>
      <c r="C56" s="29" t="s">
        <v>83</v>
      </c>
      <c r="D56" s="29" t="s">
        <v>83</v>
      </c>
      <c r="E56" s="29" t="s">
        <v>83</v>
      </c>
      <c r="F56" s="29">
        <v>34</v>
      </c>
      <c r="G56" s="29">
        <v>36</v>
      </c>
      <c r="H56" s="29">
        <f t="shared" si="0"/>
        <v>70</v>
      </c>
      <c r="I56" s="104">
        <f t="shared" si="1"/>
        <v>2.1604938271604936E-3</v>
      </c>
    </row>
    <row r="57" spans="1:9" s="96" customFormat="1" ht="16" x14ac:dyDescent="0.2">
      <c r="A57" s="92"/>
      <c r="B57" s="91" t="s">
        <v>541</v>
      </c>
      <c r="C57" s="91" t="s">
        <v>5</v>
      </c>
      <c r="D57" s="91" t="s">
        <v>5</v>
      </c>
      <c r="E57" s="91" t="s">
        <v>14</v>
      </c>
      <c r="F57" s="91">
        <v>99</v>
      </c>
      <c r="G57" s="91">
        <v>109</v>
      </c>
      <c r="H57" s="91">
        <f t="shared" si="0"/>
        <v>208</v>
      </c>
      <c r="I57" s="104">
        <f t="shared" si="1"/>
        <v>6.4197530864197527E-3</v>
      </c>
    </row>
    <row r="58" spans="1:9" ht="16" x14ac:dyDescent="0.2">
      <c r="A58" s="55"/>
      <c r="B58" s="29" t="s">
        <v>542</v>
      </c>
      <c r="C58" s="29" t="s">
        <v>85</v>
      </c>
      <c r="D58" s="29" t="s">
        <v>85</v>
      </c>
      <c r="E58" s="29" t="s">
        <v>85</v>
      </c>
      <c r="F58" s="29">
        <v>8</v>
      </c>
      <c r="G58" s="29"/>
      <c r="H58" s="29">
        <f t="shared" si="0"/>
        <v>8</v>
      </c>
      <c r="I58" s="104">
        <f t="shared" si="1"/>
        <v>2.4691358024691359E-4</v>
      </c>
    </row>
    <row r="59" spans="1:9" ht="16" x14ac:dyDescent="0.2">
      <c r="A59" s="55"/>
      <c r="B59" s="29" t="s">
        <v>543</v>
      </c>
      <c r="C59" s="29" t="s">
        <v>85</v>
      </c>
      <c r="D59" s="29" t="s">
        <v>85</v>
      </c>
      <c r="E59" s="29" t="s">
        <v>85</v>
      </c>
      <c r="F59" s="29"/>
      <c r="G59" s="29"/>
      <c r="H59" s="29">
        <f t="shared" si="0"/>
        <v>0</v>
      </c>
      <c r="I59" s="104">
        <f t="shared" si="1"/>
        <v>0</v>
      </c>
    </row>
    <row r="60" spans="1:9" ht="16" x14ac:dyDescent="0.2">
      <c r="A60" s="59"/>
      <c r="B60" s="31" t="s">
        <v>544</v>
      </c>
      <c r="C60" s="31" t="s">
        <v>85</v>
      </c>
      <c r="D60" s="31" t="s">
        <v>85</v>
      </c>
      <c r="E60" s="31" t="s">
        <v>85</v>
      </c>
      <c r="F60" s="31">
        <v>21</v>
      </c>
      <c r="G60" s="31">
        <v>16</v>
      </c>
      <c r="H60" s="31">
        <f t="shared" si="0"/>
        <v>37</v>
      </c>
      <c r="I60" s="104">
        <f t="shared" si="1"/>
        <v>1.1419753086419754E-3</v>
      </c>
    </row>
    <row r="61" spans="1:9" ht="32" customHeight="1" x14ac:dyDescent="0.2">
      <c r="A61" s="55" t="s">
        <v>507</v>
      </c>
      <c r="B61" s="29" t="s">
        <v>73</v>
      </c>
      <c r="C61" s="29" t="s">
        <v>83</v>
      </c>
      <c r="D61" s="29" t="s">
        <v>83</v>
      </c>
      <c r="E61" s="29" t="s">
        <v>83</v>
      </c>
      <c r="F61" s="29">
        <v>31</v>
      </c>
      <c r="G61" s="29">
        <v>16</v>
      </c>
      <c r="H61" s="29">
        <f t="shared" si="0"/>
        <v>47</v>
      </c>
      <c r="I61" s="104">
        <f t="shared" si="1"/>
        <v>1.4506172839506173E-3</v>
      </c>
    </row>
    <row r="62" spans="1:9" ht="16" x14ac:dyDescent="0.2">
      <c r="A62" s="55"/>
      <c r="B62" s="29" t="s">
        <v>545</v>
      </c>
      <c r="C62" s="29" t="s">
        <v>30</v>
      </c>
      <c r="D62" s="29" t="s">
        <v>86</v>
      </c>
      <c r="E62" s="29" t="s">
        <v>88</v>
      </c>
      <c r="F62" s="29">
        <v>133</v>
      </c>
      <c r="G62" s="29">
        <v>108</v>
      </c>
      <c r="H62" s="29">
        <f t="shared" si="0"/>
        <v>241</v>
      </c>
      <c r="I62" s="104">
        <f t="shared" si="1"/>
        <v>7.438271604938272E-3</v>
      </c>
    </row>
    <row r="63" spans="1:9" ht="16" x14ac:dyDescent="0.2">
      <c r="A63" s="55"/>
      <c r="B63" s="29" t="s">
        <v>546</v>
      </c>
      <c r="C63" s="29" t="s">
        <v>30</v>
      </c>
      <c r="D63" s="29" t="s">
        <v>86</v>
      </c>
      <c r="E63" s="29" t="s">
        <v>88</v>
      </c>
      <c r="F63" s="29">
        <v>58</v>
      </c>
      <c r="G63" s="29">
        <v>50</v>
      </c>
      <c r="H63" s="29">
        <f t="shared" si="0"/>
        <v>108</v>
      </c>
      <c r="I63" s="104">
        <f t="shared" si="1"/>
        <v>3.3333333333333335E-3</v>
      </c>
    </row>
    <row r="64" spans="1:9" ht="16" x14ac:dyDescent="0.2">
      <c r="A64" s="55"/>
      <c r="B64" s="29" t="s">
        <v>547</v>
      </c>
      <c r="C64" s="29" t="s">
        <v>30</v>
      </c>
      <c r="D64" s="29" t="s">
        <v>86</v>
      </c>
      <c r="E64" s="29" t="s">
        <v>88</v>
      </c>
      <c r="F64" s="29">
        <v>3</v>
      </c>
      <c r="G64" s="29">
        <v>1</v>
      </c>
      <c r="H64" s="29">
        <f t="shared" si="0"/>
        <v>4</v>
      </c>
      <c r="I64" s="104">
        <f t="shared" si="1"/>
        <v>1.2345679012345679E-4</v>
      </c>
    </row>
    <row r="65" spans="1:9" ht="16" x14ac:dyDescent="0.2">
      <c r="A65" s="55"/>
      <c r="B65" s="29" t="s">
        <v>62</v>
      </c>
      <c r="C65" s="29" t="s">
        <v>84</v>
      </c>
      <c r="D65" s="29" t="s">
        <v>86</v>
      </c>
      <c r="E65" s="29" t="s">
        <v>88</v>
      </c>
      <c r="F65" s="29">
        <v>56</v>
      </c>
      <c r="G65" s="29">
        <v>22</v>
      </c>
      <c r="H65" s="29">
        <f t="shared" si="0"/>
        <v>78</v>
      </c>
      <c r="I65" s="104">
        <f t="shared" si="1"/>
        <v>2.4074074074074076E-3</v>
      </c>
    </row>
    <row r="66" spans="1:9" ht="16" x14ac:dyDescent="0.2">
      <c r="A66" s="55"/>
      <c r="B66" s="29" t="s">
        <v>498</v>
      </c>
      <c r="C66" s="29" t="s">
        <v>86</v>
      </c>
      <c r="D66" s="29" t="s">
        <v>86</v>
      </c>
      <c r="E66" s="29" t="s">
        <v>88</v>
      </c>
      <c r="F66" s="29">
        <v>11</v>
      </c>
      <c r="G66" s="29">
        <v>18</v>
      </c>
      <c r="H66" s="29">
        <f t="shared" si="0"/>
        <v>29</v>
      </c>
      <c r="I66" s="104">
        <f t="shared" si="1"/>
        <v>8.9506172839506177E-4</v>
      </c>
    </row>
    <row r="67" spans="1:9" ht="16" x14ac:dyDescent="0.2">
      <c r="A67" s="55"/>
      <c r="B67" s="29" t="s">
        <v>548</v>
      </c>
      <c r="C67" s="29" t="s">
        <v>83</v>
      </c>
      <c r="D67" s="29" t="s">
        <v>83</v>
      </c>
      <c r="E67" s="29" t="s">
        <v>83</v>
      </c>
      <c r="F67" s="29">
        <v>94</v>
      </c>
      <c r="G67" s="29">
        <v>55</v>
      </c>
      <c r="H67" s="29">
        <f t="shared" ref="H67:H130" si="2">F67+G67</f>
        <v>149</v>
      </c>
      <c r="I67" s="104">
        <f t="shared" ref="I67:I130" si="3">(H67/I$1)</f>
        <v>4.5987654320987651E-3</v>
      </c>
    </row>
    <row r="68" spans="1:9" s="96" customFormat="1" ht="16" x14ac:dyDescent="0.2">
      <c r="A68" s="92"/>
      <c r="B68" s="91" t="s">
        <v>549</v>
      </c>
      <c r="C68" s="91" t="s">
        <v>29</v>
      </c>
      <c r="D68" s="91" t="s">
        <v>67</v>
      </c>
      <c r="E68" s="91" t="s">
        <v>67</v>
      </c>
      <c r="F68" s="91">
        <v>854</v>
      </c>
      <c r="G68" s="91">
        <v>675</v>
      </c>
      <c r="H68" s="91">
        <f t="shared" si="2"/>
        <v>1529</v>
      </c>
      <c r="I68" s="104">
        <f t="shared" si="3"/>
        <v>4.7191358024691356E-2</v>
      </c>
    </row>
    <row r="69" spans="1:9" ht="16" x14ac:dyDescent="0.2">
      <c r="A69" s="55"/>
      <c r="B69" s="29" t="s">
        <v>550</v>
      </c>
      <c r="C69" s="29" t="s">
        <v>84</v>
      </c>
      <c r="D69" s="29" t="s">
        <v>84</v>
      </c>
      <c r="E69" s="29" t="s">
        <v>14</v>
      </c>
      <c r="F69" s="29">
        <v>38</v>
      </c>
      <c r="G69" s="29">
        <v>36</v>
      </c>
      <c r="H69" s="29">
        <f t="shared" si="2"/>
        <v>74</v>
      </c>
      <c r="I69" s="104">
        <f t="shared" si="3"/>
        <v>2.2839506172839508E-3</v>
      </c>
    </row>
    <row r="70" spans="1:9" ht="16" x14ac:dyDescent="0.2">
      <c r="A70" s="55"/>
      <c r="B70" s="29" t="s">
        <v>551</v>
      </c>
      <c r="C70" s="29" t="s">
        <v>84</v>
      </c>
      <c r="D70" s="29" t="s">
        <v>84</v>
      </c>
      <c r="E70" s="29" t="s">
        <v>14</v>
      </c>
      <c r="F70" s="29">
        <v>160</v>
      </c>
      <c r="G70" s="29">
        <v>191</v>
      </c>
      <c r="H70" s="29">
        <f t="shared" si="2"/>
        <v>351</v>
      </c>
      <c r="I70" s="104">
        <f t="shared" si="3"/>
        <v>1.0833333333333334E-2</v>
      </c>
    </row>
    <row r="71" spans="1:9" ht="16" x14ac:dyDescent="0.2">
      <c r="A71" s="55"/>
      <c r="B71" s="29" t="s">
        <v>552</v>
      </c>
      <c r="C71" s="29" t="s">
        <v>497</v>
      </c>
      <c r="D71" s="29" t="s">
        <v>86</v>
      </c>
      <c r="E71" s="29" t="s">
        <v>14</v>
      </c>
      <c r="F71" s="29">
        <v>46</v>
      </c>
      <c r="G71" s="29">
        <v>114</v>
      </c>
      <c r="H71" s="29">
        <f t="shared" si="2"/>
        <v>160</v>
      </c>
      <c r="I71" s="104">
        <f t="shared" si="3"/>
        <v>4.9382716049382715E-3</v>
      </c>
    </row>
    <row r="72" spans="1:9" ht="16" x14ac:dyDescent="0.2">
      <c r="A72" s="55"/>
      <c r="B72" s="29" t="s">
        <v>553</v>
      </c>
      <c r="C72" s="29" t="s">
        <v>84</v>
      </c>
      <c r="D72" s="29" t="s">
        <v>84</v>
      </c>
      <c r="E72" s="29" t="s">
        <v>14</v>
      </c>
      <c r="F72" s="29">
        <v>19</v>
      </c>
      <c r="G72" s="29">
        <v>58</v>
      </c>
      <c r="H72" s="29">
        <f t="shared" si="2"/>
        <v>77</v>
      </c>
      <c r="I72" s="104">
        <f t="shared" si="3"/>
        <v>2.3765432098765433E-3</v>
      </c>
    </row>
    <row r="73" spans="1:9" ht="16" x14ac:dyDescent="0.2">
      <c r="A73" s="55"/>
      <c r="B73" s="29" t="s">
        <v>34</v>
      </c>
      <c r="C73" s="29" t="s">
        <v>84</v>
      </c>
      <c r="D73" s="29" t="s">
        <v>84</v>
      </c>
      <c r="E73" s="29" t="s">
        <v>14</v>
      </c>
      <c r="F73" s="29">
        <v>39</v>
      </c>
      <c r="G73" s="29">
        <v>65</v>
      </c>
      <c r="H73" s="29">
        <f t="shared" si="2"/>
        <v>104</v>
      </c>
      <c r="I73" s="104">
        <f t="shared" si="3"/>
        <v>3.2098765432098763E-3</v>
      </c>
    </row>
    <row r="74" spans="1:9" ht="16" x14ac:dyDescent="0.2">
      <c r="A74" s="55"/>
      <c r="B74" s="29" t="s">
        <v>554</v>
      </c>
      <c r="C74" s="29" t="s">
        <v>84</v>
      </c>
      <c r="D74" s="29" t="s">
        <v>84</v>
      </c>
      <c r="E74" s="29" t="s">
        <v>14</v>
      </c>
      <c r="F74" s="29">
        <v>1</v>
      </c>
      <c r="G74" s="29"/>
      <c r="H74" s="29">
        <f t="shared" si="2"/>
        <v>1</v>
      </c>
      <c r="I74" s="104">
        <f t="shared" si="3"/>
        <v>3.0864197530864198E-5</v>
      </c>
    </row>
    <row r="75" spans="1:9" ht="16" x14ac:dyDescent="0.2">
      <c r="A75" s="55"/>
      <c r="B75" s="29" t="s">
        <v>555</v>
      </c>
      <c r="C75" s="29" t="s">
        <v>942</v>
      </c>
      <c r="D75" s="29" t="s">
        <v>942</v>
      </c>
      <c r="E75" s="29" t="s">
        <v>83</v>
      </c>
      <c r="F75" s="29">
        <v>24</v>
      </c>
      <c r="G75" s="29">
        <v>33</v>
      </c>
      <c r="H75" s="29">
        <f t="shared" si="2"/>
        <v>57</v>
      </c>
      <c r="I75" s="104">
        <f t="shared" si="3"/>
        <v>1.7592592592592592E-3</v>
      </c>
    </row>
    <row r="76" spans="1:9" ht="16" x14ac:dyDescent="0.2">
      <c r="A76" s="55"/>
      <c r="B76" s="29" t="s">
        <v>33</v>
      </c>
      <c r="C76" s="29" t="s">
        <v>84</v>
      </c>
      <c r="D76" s="29" t="s">
        <v>84</v>
      </c>
      <c r="E76" s="29" t="s">
        <v>14</v>
      </c>
      <c r="F76" s="29">
        <v>1</v>
      </c>
      <c r="G76" s="29">
        <v>1</v>
      </c>
      <c r="H76" s="29">
        <f t="shared" si="2"/>
        <v>2</v>
      </c>
      <c r="I76" s="104">
        <f t="shared" si="3"/>
        <v>6.1728395061728397E-5</v>
      </c>
    </row>
    <row r="77" spans="1:9" ht="16" x14ac:dyDescent="0.2">
      <c r="A77" s="55"/>
      <c r="B77" s="29" t="s">
        <v>556</v>
      </c>
      <c r="C77" s="29" t="s">
        <v>84</v>
      </c>
      <c r="D77" s="29" t="s">
        <v>84</v>
      </c>
      <c r="E77" s="29" t="s">
        <v>14</v>
      </c>
      <c r="F77" s="29">
        <v>11</v>
      </c>
      <c r="G77" s="29">
        <v>4</v>
      </c>
      <c r="H77" s="29">
        <f t="shared" si="2"/>
        <v>15</v>
      </c>
      <c r="I77" s="104">
        <f t="shared" si="3"/>
        <v>4.6296296296296298E-4</v>
      </c>
    </row>
    <row r="78" spans="1:9" ht="16" x14ac:dyDescent="0.2">
      <c r="A78" s="55"/>
      <c r="B78" s="29" t="s">
        <v>557</v>
      </c>
      <c r="C78" s="29" t="s">
        <v>83</v>
      </c>
      <c r="D78" s="29" t="s">
        <v>83</v>
      </c>
      <c r="E78" s="29" t="s">
        <v>83</v>
      </c>
      <c r="F78" s="29">
        <v>50</v>
      </c>
      <c r="G78" s="29">
        <v>58</v>
      </c>
      <c r="H78" s="29">
        <f t="shared" si="2"/>
        <v>108</v>
      </c>
      <c r="I78" s="104">
        <f t="shared" si="3"/>
        <v>3.3333333333333335E-3</v>
      </c>
    </row>
    <row r="79" spans="1:9" ht="16" x14ac:dyDescent="0.2">
      <c r="A79" s="55"/>
      <c r="B79" s="29" t="s">
        <v>558</v>
      </c>
      <c r="C79" s="29" t="s">
        <v>83</v>
      </c>
      <c r="D79" s="29" t="s">
        <v>83</v>
      </c>
      <c r="E79" s="29" t="s">
        <v>83</v>
      </c>
      <c r="F79" s="29"/>
      <c r="G79" s="29"/>
      <c r="H79" s="29">
        <f t="shared" si="2"/>
        <v>0</v>
      </c>
      <c r="I79" s="104">
        <f t="shared" si="3"/>
        <v>0</v>
      </c>
    </row>
    <row r="80" spans="1:9" ht="16" x14ac:dyDescent="0.2">
      <c r="A80" s="59"/>
      <c r="B80" s="31" t="s">
        <v>559</v>
      </c>
      <c r="C80" s="31" t="s">
        <v>83</v>
      </c>
      <c r="D80" s="31" t="s">
        <v>83</v>
      </c>
      <c r="E80" s="31" t="s">
        <v>83</v>
      </c>
      <c r="F80" s="31">
        <v>21</v>
      </c>
      <c r="G80" s="31">
        <v>10</v>
      </c>
      <c r="H80" s="31">
        <f t="shared" si="2"/>
        <v>31</v>
      </c>
      <c r="I80" s="104">
        <f t="shared" si="3"/>
        <v>9.5679012345679015E-4</v>
      </c>
    </row>
    <row r="81" spans="1:9" ht="16" x14ac:dyDescent="0.2">
      <c r="A81" s="55" t="s">
        <v>105</v>
      </c>
      <c r="B81" s="29" t="s">
        <v>560</v>
      </c>
      <c r="C81" s="29" t="s">
        <v>950</v>
      </c>
      <c r="D81" s="29" t="s">
        <v>67</v>
      </c>
      <c r="E81" s="29" t="s">
        <v>67</v>
      </c>
      <c r="F81" s="29">
        <v>31</v>
      </c>
      <c r="G81" s="29">
        <v>13</v>
      </c>
      <c r="H81" s="29">
        <f t="shared" si="2"/>
        <v>44</v>
      </c>
      <c r="I81" s="104">
        <f t="shared" si="3"/>
        <v>1.3580246913580246E-3</v>
      </c>
    </row>
    <row r="82" spans="1:9" ht="16" x14ac:dyDescent="0.2">
      <c r="A82" s="55"/>
      <c r="B82" s="29" t="s">
        <v>561</v>
      </c>
      <c r="C82" s="29" t="s">
        <v>950</v>
      </c>
      <c r="D82" s="29" t="s">
        <v>67</v>
      </c>
      <c r="E82" s="29" t="s">
        <v>67</v>
      </c>
      <c r="F82" s="29">
        <v>151</v>
      </c>
      <c r="G82" s="29">
        <v>58</v>
      </c>
      <c r="H82" s="29">
        <f t="shared" si="2"/>
        <v>209</v>
      </c>
      <c r="I82" s="104">
        <f t="shared" si="3"/>
        <v>6.450617283950617E-3</v>
      </c>
    </row>
    <row r="83" spans="1:9" ht="16" x14ac:dyDescent="0.2">
      <c r="A83" s="55"/>
      <c r="B83" s="29" t="s">
        <v>499</v>
      </c>
      <c r="C83" s="29" t="s">
        <v>950</v>
      </c>
      <c r="D83" s="29" t="s">
        <v>67</v>
      </c>
      <c r="E83" s="29" t="s">
        <v>67</v>
      </c>
      <c r="F83" s="29">
        <v>2263</v>
      </c>
      <c r="G83" s="29">
        <v>1582</v>
      </c>
      <c r="H83" s="29">
        <f t="shared" si="2"/>
        <v>3845</v>
      </c>
      <c r="I83" s="104">
        <f t="shared" si="3"/>
        <v>0.11867283950617284</v>
      </c>
    </row>
    <row r="84" spans="1:9" ht="16" x14ac:dyDescent="0.2">
      <c r="A84" s="55"/>
      <c r="B84" s="29" t="s">
        <v>562</v>
      </c>
      <c r="C84" s="29" t="s">
        <v>1235</v>
      </c>
      <c r="D84" s="29" t="s">
        <v>67</v>
      </c>
      <c r="E84" s="29" t="s">
        <v>67</v>
      </c>
      <c r="F84" s="29">
        <v>98</v>
      </c>
      <c r="G84" s="29">
        <v>87</v>
      </c>
      <c r="H84" s="29">
        <f t="shared" si="2"/>
        <v>185</v>
      </c>
      <c r="I84" s="104">
        <f t="shared" si="3"/>
        <v>5.7098765432098764E-3</v>
      </c>
    </row>
    <row r="85" spans="1:9" ht="16" x14ac:dyDescent="0.2">
      <c r="A85" s="55"/>
      <c r="B85" s="29" t="s">
        <v>1233</v>
      </c>
      <c r="C85" s="29" t="s">
        <v>950</v>
      </c>
      <c r="D85" s="29" t="s">
        <v>67</v>
      </c>
      <c r="E85" s="29" t="s">
        <v>67</v>
      </c>
      <c r="F85" s="29">
        <v>341</v>
      </c>
      <c r="G85" s="29">
        <v>198</v>
      </c>
      <c r="H85" s="29">
        <f t="shared" si="2"/>
        <v>539</v>
      </c>
      <c r="I85" s="104">
        <f t="shared" si="3"/>
        <v>1.6635802469135801E-2</v>
      </c>
    </row>
    <row r="86" spans="1:9" ht="16" x14ac:dyDescent="0.2">
      <c r="A86" s="55"/>
      <c r="B86" s="29" t="s">
        <v>564</v>
      </c>
      <c r="C86" s="29" t="s">
        <v>950</v>
      </c>
      <c r="D86" s="29" t="s">
        <v>67</v>
      </c>
      <c r="E86" s="29" t="s">
        <v>67</v>
      </c>
      <c r="F86" s="29">
        <v>48</v>
      </c>
      <c r="G86" s="29">
        <v>31</v>
      </c>
      <c r="H86" s="29">
        <f t="shared" si="2"/>
        <v>79</v>
      </c>
      <c r="I86" s="104">
        <f t="shared" si="3"/>
        <v>2.4382716049382715E-3</v>
      </c>
    </row>
    <row r="87" spans="1:9" ht="16" x14ac:dyDescent="0.2">
      <c r="A87" s="55"/>
      <c r="B87" s="29" t="s">
        <v>565</v>
      </c>
      <c r="C87" s="29" t="s">
        <v>950</v>
      </c>
      <c r="D87" s="29" t="s">
        <v>67</v>
      </c>
      <c r="E87" s="29" t="s">
        <v>67</v>
      </c>
      <c r="F87" s="29">
        <v>4</v>
      </c>
      <c r="G87" s="29">
        <v>1</v>
      </c>
      <c r="H87" s="29">
        <f t="shared" si="2"/>
        <v>5</v>
      </c>
      <c r="I87" s="104">
        <f t="shared" si="3"/>
        <v>1.5432098765432098E-4</v>
      </c>
    </row>
    <row r="88" spans="1:9" ht="16" x14ac:dyDescent="0.2">
      <c r="A88" s="55"/>
      <c r="B88" s="29" t="s">
        <v>674</v>
      </c>
      <c r="C88" s="29" t="s">
        <v>950</v>
      </c>
      <c r="D88" s="29" t="s">
        <v>67</v>
      </c>
      <c r="E88" s="29" t="s">
        <v>67</v>
      </c>
      <c r="F88" s="29">
        <v>9</v>
      </c>
      <c r="G88" s="29">
        <v>3</v>
      </c>
      <c r="H88" s="29">
        <f t="shared" si="2"/>
        <v>12</v>
      </c>
      <c r="I88" s="104">
        <f t="shared" si="3"/>
        <v>3.7037037037037035E-4</v>
      </c>
    </row>
    <row r="89" spans="1:9" ht="16" x14ac:dyDescent="0.2">
      <c r="A89" s="59"/>
      <c r="B89" s="31" t="s">
        <v>566</v>
      </c>
      <c r="C89" s="31" t="s">
        <v>950</v>
      </c>
      <c r="D89" s="31" t="s">
        <v>67</v>
      </c>
      <c r="E89" s="31" t="s">
        <v>67</v>
      </c>
      <c r="F89" s="31">
        <v>8</v>
      </c>
      <c r="G89" s="31">
        <v>8</v>
      </c>
      <c r="H89" s="31">
        <f t="shared" si="2"/>
        <v>16</v>
      </c>
      <c r="I89" s="104">
        <f t="shared" si="3"/>
        <v>4.9382716049382717E-4</v>
      </c>
    </row>
    <row r="90" spans="1:9" ht="16" x14ac:dyDescent="0.2">
      <c r="A90" s="55" t="s">
        <v>106</v>
      </c>
      <c r="B90" s="29" t="s">
        <v>567</v>
      </c>
      <c r="C90" s="29" t="s">
        <v>1227</v>
      </c>
      <c r="D90" s="29" t="s">
        <v>83</v>
      </c>
      <c r="E90" s="29" t="s">
        <v>83</v>
      </c>
      <c r="F90" s="29"/>
      <c r="G90" s="29">
        <v>4</v>
      </c>
      <c r="H90" s="29">
        <f t="shared" si="2"/>
        <v>4</v>
      </c>
      <c r="I90" s="104">
        <f t="shared" si="3"/>
        <v>1.2345679012345679E-4</v>
      </c>
    </row>
    <row r="91" spans="1:9" ht="16" x14ac:dyDescent="0.2">
      <c r="A91" s="55"/>
      <c r="B91" s="29" t="s">
        <v>568</v>
      </c>
      <c r="C91" s="29" t="s">
        <v>1227</v>
      </c>
      <c r="D91" s="29" t="s">
        <v>83</v>
      </c>
      <c r="E91" s="29" t="s">
        <v>83</v>
      </c>
      <c r="F91" s="29">
        <v>7</v>
      </c>
      <c r="G91" s="29">
        <v>7</v>
      </c>
      <c r="H91" s="29">
        <f t="shared" si="2"/>
        <v>14</v>
      </c>
      <c r="I91" s="104">
        <f t="shared" si="3"/>
        <v>4.3209876543209879E-4</v>
      </c>
    </row>
    <row r="92" spans="1:9" ht="16" x14ac:dyDescent="0.2">
      <c r="A92" s="55"/>
      <c r="B92" s="29" t="s">
        <v>569</v>
      </c>
      <c r="C92" s="29" t="s">
        <v>83</v>
      </c>
      <c r="D92" s="29" t="s">
        <v>83</v>
      </c>
      <c r="E92" s="29" t="s">
        <v>83</v>
      </c>
      <c r="F92" s="29">
        <v>5</v>
      </c>
      <c r="G92" s="29">
        <v>1</v>
      </c>
      <c r="H92" s="29">
        <f t="shared" si="2"/>
        <v>6</v>
      </c>
      <c r="I92" s="104">
        <f t="shared" si="3"/>
        <v>1.8518518518518518E-4</v>
      </c>
    </row>
    <row r="93" spans="1:9" ht="16" x14ac:dyDescent="0.2">
      <c r="A93" s="55"/>
      <c r="B93" s="29" t="s">
        <v>189</v>
      </c>
      <c r="C93" s="29" t="s">
        <v>1227</v>
      </c>
      <c r="D93" s="29" t="s">
        <v>83</v>
      </c>
      <c r="E93" s="29" t="s">
        <v>83</v>
      </c>
      <c r="F93" s="29">
        <v>109</v>
      </c>
      <c r="G93" s="29">
        <v>54</v>
      </c>
      <c r="H93" s="29">
        <f t="shared" si="2"/>
        <v>163</v>
      </c>
      <c r="I93" s="104">
        <f t="shared" si="3"/>
        <v>5.0308641975308644E-3</v>
      </c>
    </row>
    <row r="94" spans="1:9" ht="16" x14ac:dyDescent="0.2">
      <c r="A94" s="55"/>
      <c r="B94" s="29" t="s">
        <v>570</v>
      </c>
      <c r="C94" s="29" t="s">
        <v>14</v>
      </c>
      <c r="D94" s="29" t="s">
        <v>14</v>
      </c>
      <c r="E94" s="29" t="s">
        <v>14</v>
      </c>
      <c r="F94" s="29">
        <v>132</v>
      </c>
      <c r="G94" s="29">
        <v>70</v>
      </c>
      <c r="H94" s="29">
        <f t="shared" si="2"/>
        <v>202</v>
      </c>
      <c r="I94" s="104">
        <f t="shared" si="3"/>
        <v>6.2345679012345678E-3</v>
      </c>
    </row>
    <row r="95" spans="1:9" s="96" customFormat="1" ht="16" x14ac:dyDescent="0.2">
      <c r="A95" s="92"/>
      <c r="B95" s="91" t="s">
        <v>300</v>
      </c>
      <c r="C95" s="91" t="s">
        <v>82</v>
      </c>
      <c r="D95" s="91" t="s">
        <v>82</v>
      </c>
      <c r="E95" s="91" t="s">
        <v>83</v>
      </c>
      <c r="F95" s="91">
        <v>340</v>
      </c>
      <c r="G95" s="91">
        <v>195</v>
      </c>
      <c r="H95" s="91">
        <f t="shared" si="2"/>
        <v>535</v>
      </c>
      <c r="I95" s="104">
        <f t="shared" si="3"/>
        <v>1.6512345679012344E-2</v>
      </c>
    </row>
    <row r="96" spans="1:9" s="96" customFormat="1" ht="16" x14ac:dyDescent="0.2">
      <c r="A96" s="92"/>
      <c r="B96" s="91" t="s">
        <v>299</v>
      </c>
      <c r="C96" s="91" t="s">
        <v>82</v>
      </c>
      <c r="D96" s="91" t="s">
        <v>82</v>
      </c>
      <c r="E96" s="91" t="s">
        <v>83</v>
      </c>
      <c r="F96" s="91">
        <v>500</v>
      </c>
      <c r="G96" s="91">
        <v>301</v>
      </c>
      <c r="H96" s="91">
        <f t="shared" si="2"/>
        <v>801</v>
      </c>
      <c r="I96" s="104">
        <f t="shared" si="3"/>
        <v>2.4722222222222222E-2</v>
      </c>
    </row>
    <row r="97" spans="1:9" s="96" customFormat="1" ht="16" x14ac:dyDescent="0.2">
      <c r="A97" s="92"/>
      <c r="B97" s="91" t="s">
        <v>571</v>
      </c>
      <c r="C97" s="91" t="s">
        <v>82</v>
      </c>
      <c r="D97" s="91" t="s">
        <v>82</v>
      </c>
      <c r="E97" s="91" t="s">
        <v>83</v>
      </c>
      <c r="F97" s="91">
        <v>512</v>
      </c>
      <c r="G97" s="91">
        <v>466</v>
      </c>
      <c r="H97" s="91">
        <f t="shared" si="2"/>
        <v>978</v>
      </c>
      <c r="I97" s="104">
        <f t="shared" si="3"/>
        <v>3.0185185185185186E-2</v>
      </c>
    </row>
    <row r="98" spans="1:9" ht="16" x14ac:dyDescent="0.2">
      <c r="A98" s="55"/>
      <c r="B98" s="29" t="s">
        <v>193</v>
      </c>
      <c r="C98" s="29" t="s">
        <v>1227</v>
      </c>
      <c r="D98" s="29" t="s">
        <v>83</v>
      </c>
      <c r="E98" s="29" t="s">
        <v>83</v>
      </c>
      <c r="F98" s="29">
        <v>50</v>
      </c>
      <c r="G98" s="29">
        <v>28</v>
      </c>
      <c r="H98" s="29">
        <f t="shared" si="2"/>
        <v>78</v>
      </c>
      <c r="I98" s="104">
        <f t="shared" si="3"/>
        <v>2.4074074074074076E-3</v>
      </c>
    </row>
    <row r="99" spans="1:9" ht="16" x14ac:dyDescent="0.2">
      <c r="A99" s="55"/>
      <c r="B99" s="29" t="s">
        <v>572</v>
      </c>
      <c r="C99" s="29" t="s">
        <v>1227</v>
      </c>
      <c r="D99" s="29" t="s">
        <v>83</v>
      </c>
      <c r="E99" s="29" t="s">
        <v>83</v>
      </c>
      <c r="F99" s="29">
        <v>54</v>
      </c>
      <c r="G99" s="29">
        <v>54</v>
      </c>
      <c r="H99" s="29">
        <f t="shared" si="2"/>
        <v>108</v>
      </c>
      <c r="I99" s="104">
        <f t="shared" si="3"/>
        <v>3.3333333333333335E-3</v>
      </c>
    </row>
    <row r="100" spans="1:9" ht="16" x14ac:dyDescent="0.2">
      <c r="A100" s="55"/>
      <c r="B100" s="29" t="s">
        <v>573</v>
      </c>
      <c r="C100" s="29" t="s">
        <v>1227</v>
      </c>
      <c r="D100" s="29" t="s">
        <v>83</v>
      </c>
      <c r="E100" s="29" t="s">
        <v>83</v>
      </c>
      <c r="F100" s="29">
        <v>7</v>
      </c>
      <c r="G100" s="29">
        <v>7</v>
      </c>
      <c r="H100" s="29">
        <f t="shared" si="2"/>
        <v>14</v>
      </c>
      <c r="I100" s="104">
        <f t="shared" si="3"/>
        <v>4.3209876543209879E-4</v>
      </c>
    </row>
    <row r="101" spans="1:9" ht="16" x14ac:dyDescent="0.2">
      <c r="A101" s="55"/>
      <c r="B101" s="29" t="s">
        <v>68</v>
      </c>
      <c r="C101" s="29" t="s">
        <v>14</v>
      </c>
      <c r="D101" s="29" t="s">
        <v>14</v>
      </c>
      <c r="E101" s="29" t="s">
        <v>14</v>
      </c>
      <c r="F101" s="29">
        <v>35</v>
      </c>
      <c r="G101" s="29">
        <v>20</v>
      </c>
      <c r="H101" s="29">
        <f t="shared" si="2"/>
        <v>55</v>
      </c>
      <c r="I101" s="104">
        <f t="shared" si="3"/>
        <v>1.6975308641975309E-3</v>
      </c>
    </row>
    <row r="102" spans="1:9" ht="16" x14ac:dyDescent="0.2">
      <c r="A102" s="55"/>
      <c r="B102" s="29" t="s">
        <v>574</v>
      </c>
      <c r="C102" s="29" t="s">
        <v>14</v>
      </c>
      <c r="D102" s="29" t="s">
        <v>14</v>
      </c>
      <c r="E102" s="29" t="s">
        <v>14</v>
      </c>
      <c r="F102" s="29">
        <v>5</v>
      </c>
      <c r="G102" s="29">
        <v>1</v>
      </c>
      <c r="H102" s="29">
        <f t="shared" si="2"/>
        <v>6</v>
      </c>
      <c r="I102" s="104">
        <f t="shared" si="3"/>
        <v>1.8518518518518518E-4</v>
      </c>
    </row>
    <row r="103" spans="1:9" ht="16" x14ac:dyDescent="0.2">
      <c r="A103" s="59"/>
      <c r="B103" s="31" t="s">
        <v>575</v>
      </c>
      <c r="C103" s="31" t="s">
        <v>1227</v>
      </c>
      <c r="D103" s="31" t="s">
        <v>83</v>
      </c>
      <c r="E103" s="31" t="s">
        <v>83</v>
      </c>
      <c r="F103" s="31">
        <v>16</v>
      </c>
      <c r="G103" s="31">
        <v>22</v>
      </c>
      <c r="H103" s="31">
        <f t="shared" si="2"/>
        <v>38</v>
      </c>
      <c r="I103" s="104">
        <f t="shared" si="3"/>
        <v>1.1728395061728395E-3</v>
      </c>
    </row>
    <row r="104" spans="1:9" ht="16" x14ac:dyDescent="0.2">
      <c r="A104" s="55" t="s">
        <v>107</v>
      </c>
      <c r="B104" s="29" t="s">
        <v>905</v>
      </c>
      <c r="C104" s="29" t="s">
        <v>953</v>
      </c>
      <c r="D104" s="29" t="s">
        <v>83</v>
      </c>
      <c r="E104" s="29" t="s">
        <v>83</v>
      </c>
      <c r="F104" s="29">
        <v>5</v>
      </c>
      <c r="G104" s="29">
        <v>7</v>
      </c>
      <c r="H104" s="29">
        <f t="shared" si="2"/>
        <v>12</v>
      </c>
      <c r="I104" s="104">
        <f t="shared" si="3"/>
        <v>3.7037037037037035E-4</v>
      </c>
    </row>
    <row r="105" spans="1:9" ht="16" x14ac:dyDescent="0.2">
      <c r="A105" s="55"/>
      <c r="B105" s="29" t="s">
        <v>576</v>
      </c>
      <c r="C105" s="29" t="s">
        <v>953</v>
      </c>
      <c r="D105" s="29" t="s">
        <v>83</v>
      </c>
      <c r="E105" s="29" t="s">
        <v>83</v>
      </c>
      <c r="F105" s="29">
        <v>13</v>
      </c>
      <c r="G105" s="29">
        <v>10</v>
      </c>
      <c r="H105" s="29">
        <f t="shared" si="2"/>
        <v>23</v>
      </c>
      <c r="I105" s="104">
        <f t="shared" si="3"/>
        <v>7.0987654320987651E-4</v>
      </c>
    </row>
    <row r="106" spans="1:9" ht="16" x14ac:dyDescent="0.2">
      <c r="A106" s="55"/>
      <c r="B106" s="29" t="s">
        <v>577</v>
      </c>
      <c r="C106" s="29" t="s">
        <v>953</v>
      </c>
      <c r="D106" s="29" t="s">
        <v>83</v>
      </c>
      <c r="E106" s="29" t="s">
        <v>83</v>
      </c>
      <c r="F106" s="29">
        <v>7</v>
      </c>
      <c r="G106" s="29">
        <v>2</v>
      </c>
      <c r="H106" s="29">
        <f t="shared" si="2"/>
        <v>9</v>
      </c>
      <c r="I106" s="104">
        <f t="shared" si="3"/>
        <v>2.7777777777777778E-4</v>
      </c>
    </row>
    <row r="107" spans="1:9" ht="16" x14ac:dyDescent="0.2">
      <c r="A107" s="55"/>
      <c r="B107" s="29" t="s">
        <v>578</v>
      </c>
      <c r="C107" s="29" t="s">
        <v>953</v>
      </c>
      <c r="D107" s="29" t="s">
        <v>83</v>
      </c>
      <c r="E107" s="29" t="s">
        <v>83</v>
      </c>
      <c r="F107" s="29">
        <v>82</v>
      </c>
      <c r="G107" s="29">
        <v>41</v>
      </c>
      <c r="H107" s="29">
        <f t="shared" si="2"/>
        <v>123</v>
      </c>
      <c r="I107" s="104">
        <f t="shared" si="3"/>
        <v>3.7962962962962963E-3</v>
      </c>
    </row>
    <row r="108" spans="1:9" ht="16" x14ac:dyDescent="0.2">
      <c r="A108" s="55"/>
      <c r="B108" s="29" t="s">
        <v>906</v>
      </c>
      <c r="C108" s="29" t="s">
        <v>953</v>
      </c>
      <c r="D108" s="29" t="s">
        <v>83</v>
      </c>
      <c r="E108" s="29" t="s">
        <v>83</v>
      </c>
      <c r="F108" s="29">
        <v>146</v>
      </c>
      <c r="G108" s="29">
        <v>132</v>
      </c>
      <c r="H108" s="29">
        <f t="shared" si="2"/>
        <v>278</v>
      </c>
      <c r="I108" s="104">
        <f t="shared" si="3"/>
        <v>8.5802469135802476E-3</v>
      </c>
    </row>
    <row r="109" spans="1:9" ht="16" x14ac:dyDescent="0.2">
      <c r="A109" s="55"/>
      <c r="B109" s="29" t="s">
        <v>500</v>
      </c>
      <c r="C109" s="29" t="s">
        <v>86</v>
      </c>
      <c r="D109" s="29" t="s">
        <v>86</v>
      </c>
      <c r="E109" s="29" t="s">
        <v>88</v>
      </c>
      <c r="F109" s="29">
        <v>499</v>
      </c>
      <c r="G109" s="29">
        <v>437</v>
      </c>
      <c r="H109" s="29">
        <f t="shared" si="2"/>
        <v>936</v>
      </c>
      <c r="I109" s="104">
        <f t="shared" si="3"/>
        <v>2.8888888888888888E-2</v>
      </c>
    </row>
    <row r="110" spans="1:9" ht="16" x14ac:dyDescent="0.2">
      <c r="A110" s="55"/>
      <c r="B110" s="29" t="s">
        <v>580</v>
      </c>
      <c r="C110" s="29" t="s">
        <v>86</v>
      </c>
      <c r="D110" s="29" t="s">
        <v>86</v>
      </c>
      <c r="E110" s="29" t="s">
        <v>88</v>
      </c>
      <c r="F110" s="29">
        <v>135</v>
      </c>
      <c r="G110" s="29">
        <v>145</v>
      </c>
      <c r="H110" s="29">
        <f t="shared" si="2"/>
        <v>280</v>
      </c>
      <c r="I110" s="104">
        <f t="shared" si="3"/>
        <v>8.6419753086419745E-3</v>
      </c>
    </row>
    <row r="111" spans="1:9" ht="16" x14ac:dyDescent="0.2">
      <c r="A111" s="55"/>
      <c r="B111" s="29" t="s">
        <v>149</v>
      </c>
      <c r="C111" s="29" t="s">
        <v>86</v>
      </c>
      <c r="D111" s="29" t="s">
        <v>86</v>
      </c>
      <c r="E111" s="29" t="s">
        <v>88</v>
      </c>
      <c r="F111" s="29">
        <v>1</v>
      </c>
      <c r="G111" s="29"/>
      <c r="H111" s="29">
        <f t="shared" si="2"/>
        <v>1</v>
      </c>
      <c r="I111" s="104">
        <f t="shared" si="3"/>
        <v>3.0864197530864198E-5</v>
      </c>
    </row>
    <row r="112" spans="1:9" ht="16" x14ac:dyDescent="0.2">
      <c r="A112" s="55"/>
      <c r="B112" s="29" t="s">
        <v>581</v>
      </c>
      <c r="C112" s="29" t="s">
        <v>86</v>
      </c>
      <c r="D112" s="29" t="s">
        <v>86</v>
      </c>
      <c r="E112" s="29" t="s">
        <v>88</v>
      </c>
      <c r="F112" s="29">
        <v>1</v>
      </c>
      <c r="G112" s="29">
        <v>2</v>
      </c>
      <c r="H112" s="29">
        <f t="shared" si="2"/>
        <v>3</v>
      </c>
      <c r="I112" s="104">
        <f t="shared" si="3"/>
        <v>9.2592592592592588E-5</v>
      </c>
    </row>
    <row r="113" spans="1:9" ht="16" x14ac:dyDescent="0.2">
      <c r="A113" s="55"/>
      <c r="B113" s="29" t="s">
        <v>503</v>
      </c>
      <c r="C113" s="29" t="s">
        <v>953</v>
      </c>
      <c r="D113" s="44" t="s">
        <v>83</v>
      </c>
      <c r="E113" s="29" t="s">
        <v>83</v>
      </c>
      <c r="F113" s="29">
        <v>195</v>
      </c>
      <c r="G113" s="29">
        <v>67</v>
      </c>
      <c r="H113" s="29">
        <f t="shared" si="2"/>
        <v>262</v>
      </c>
      <c r="I113" s="104">
        <f t="shared" si="3"/>
        <v>8.0864197530864206E-3</v>
      </c>
    </row>
    <row r="114" spans="1:9" ht="16" x14ac:dyDescent="0.2">
      <c r="A114" s="55"/>
      <c r="B114" s="29" t="s">
        <v>582</v>
      </c>
      <c r="C114" s="29" t="s">
        <v>953</v>
      </c>
      <c r="D114" s="29" t="s">
        <v>83</v>
      </c>
      <c r="E114" s="29" t="s">
        <v>83</v>
      </c>
      <c r="F114" s="29">
        <v>67</v>
      </c>
      <c r="G114" s="29">
        <v>32</v>
      </c>
      <c r="H114" s="29">
        <f t="shared" si="2"/>
        <v>99</v>
      </c>
      <c r="I114" s="104">
        <f t="shared" si="3"/>
        <v>3.0555555555555557E-3</v>
      </c>
    </row>
    <row r="115" spans="1:9" ht="16" x14ac:dyDescent="0.2">
      <c r="A115" s="55"/>
      <c r="B115" s="29" t="s">
        <v>583</v>
      </c>
      <c r="C115" s="29" t="s">
        <v>953</v>
      </c>
      <c r="D115" s="29" t="s">
        <v>83</v>
      </c>
      <c r="E115" s="29" t="s">
        <v>83</v>
      </c>
      <c r="F115" s="29">
        <v>121</v>
      </c>
      <c r="G115" s="29">
        <v>78</v>
      </c>
      <c r="H115" s="29">
        <f t="shared" si="2"/>
        <v>199</v>
      </c>
      <c r="I115" s="104">
        <f t="shared" si="3"/>
        <v>6.1419753086419757E-3</v>
      </c>
    </row>
    <row r="116" spans="1:9" ht="16" x14ac:dyDescent="0.2">
      <c r="A116" s="55"/>
      <c r="B116" s="29" t="s">
        <v>584</v>
      </c>
      <c r="C116" s="29" t="s">
        <v>953</v>
      </c>
      <c r="D116" s="29" t="s">
        <v>83</v>
      </c>
      <c r="E116" s="29" t="s">
        <v>83</v>
      </c>
      <c r="F116" s="29">
        <v>42</v>
      </c>
      <c r="G116" s="29">
        <v>32</v>
      </c>
      <c r="H116" s="29">
        <f t="shared" si="2"/>
        <v>74</v>
      </c>
      <c r="I116" s="104">
        <f t="shared" si="3"/>
        <v>2.2839506172839508E-3</v>
      </c>
    </row>
    <row r="117" spans="1:9" ht="16" x14ac:dyDescent="0.2">
      <c r="A117" s="55"/>
      <c r="B117" s="29" t="s">
        <v>585</v>
      </c>
      <c r="C117" s="29" t="s">
        <v>1036</v>
      </c>
      <c r="D117" s="29" t="s">
        <v>83</v>
      </c>
      <c r="E117" s="29" t="s">
        <v>83</v>
      </c>
      <c r="F117" s="29">
        <v>5</v>
      </c>
      <c r="G117" s="29">
        <v>10</v>
      </c>
      <c r="H117" s="29">
        <f t="shared" si="2"/>
        <v>15</v>
      </c>
      <c r="I117" s="104">
        <f t="shared" si="3"/>
        <v>4.6296296296296298E-4</v>
      </c>
    </row>
    <row r="118" spans="1:9" ht="16" x14ac:dyDescent="0.2">
      <c r="A118" s="55"/>
      <c r="B118" s="29" t="s">
        <v>586</v>
      </c>
      <c r="C118" s="29" t="s">
        <v>1287</v>
      </c>
      <c r="D118" s="29" t="s">
        <v>937</v>
      </c>
      <c r="E118" s="29" t="s">
        <v>24</v>
      </c>
      <c r="F118" s="29">
        <v>2</v>
      </c>
      <c r="G118" s="29"/>
      <c r="H118" s="29">
        <f t="shared" si="2"/>
        <v>2</v>
      </c>
      <c r="I118" s="104">
        <f t="shared" si="3"/>
        <v>6.1728395061728397E-5</v>
      </c>
    </row>
    <row r="119" spans="1:9" ht="16" x14ac:dyDescent="0.2">
      <c r="A119" s="55"/>
      <c r="B119" s="29" t="s">
        <v>504</v>
      </c>
      <c r="C119" s="29" t="s">
        <v>1036</v>
      </c>
      <c r="D119" s="29" t="s">
        <v>14</v>
      </c>
      <c r="E119" s="29" t="s">
        <v>14</v>
      </c>
      <c r="F119" s="29">
        <v>285</v>
      </c>
      <c r="G119" s="29">
        <v>157</v>
      </c>
      <c r="H119" s="29">
        <f t="shared" si="2"/>
        <v>442</v>
      </c>
      <c r="I119" s="104">
        <f t="shared" si="3"/>
        <v>1.3641975308641975E-2</v>
      </c>
    </row>
    <row r="120" spans="1:9" ht="16" x14ac:dyDescent="0.2">
      <c r="A120" s="55"/>
      <c r="B120" s="29" t="s">
        <v>587</v>
      </c>
      <c r="C120" s="29" t="s">
        <v>1036</v>
      </c>
      <c r="D120" s="29" t="s">
        <v>14</v>
      </c>
      <c r="E120" s="29" t="s">
        <v>14</v>
      </c>
      <c r="F120" s="29">
        <v>36</v>
      </c>
      <c r="G120" s="29">
        <v>15</v>
      </c>
      <c r="H120" s="29">
        <f t="shared" si="2"/>
        <v>51</v>
      </c>
      <c r="I120" s="104">
        <f t="shared" si="3"/>
        <v>1.5740740740740741E-3</v>
      </c>
    </row>
    <row r="121" spans="1:9" ht="16" x14ac:dyDescent="0.2">
      <c r="A121" s="55"/>
      <c r="B121" s="29" t="s">
        <v>588</v>
      </c>
      <c r="C121" s="29" t="s">
        <v>1036</v>
      </c>
      <c r="D121" s="29" t="s">
        <v>83</v>
      </c>
      <c r="E121" s="29" t="s">
        <v>83</v>
      </c>
      <c r="F121" s="29">
        <v>85</v>
      </c>
      <c r="G121" s="29">
        <v>58</v>
      </c>
      <c r="H121" s="29">
        <f t="shared" si="2"/>
        <v>143</v>
      </c>
      <c r="I121" s="104">
        <f t="shared" si="3"/>
        <v>4.4135802469135801E-3</v>
      </c>
    </row>
    <row r="122" spans="1:9" ht="16" x14ac:dyDescent="0.2">
      <c r="A122" s="55"/>
      <c r="B122" s="29" t="s">
        <v>589</v>
      </c>
      <c r="C122" s="29" t="s">
        <v>953</v>
      </c>
      <c r="D122" s="29" t="s">
        <v>83</v>
      </c>
      <c r="E122" s="29" t="s">
        <v>83</v>
      </c>
      <c r="F122" s="29">
        <v>4</v>
      </c>
      <c r="G122" s="29">
        <v>2</v>
      </c>
      <c r="H122" s="29">
        <f t="shared" si="2"/>
        <v>6</v>
      </c>
      <c r="I122" s="104">
        <f t="shared" si="3"/>
        <v>1.8518518518518518E-4</v>
      </c>
    </row>
    <row r="123" spans="1:9" ht="16" x14ac:dyDescent="0.2">
      <c r="A123" s="55"/>
      <c r="B123" s="29" t="s">
        <v>590</v>
      </c>
      <c r="C123" s="29" t="s">
        <v>953</v>
      </c>
      <c r="D123" s="29" t="s">
        <v>86</v>
      </c>
      <c r="E123" s="29" t="s">
        <v>88</v>
      </c>
      <c r="F123" s="29">
        <v>49</v>
      </c>
      <c r="G123" s="29">
        <v>46</v>
      </c>
      <c r="H123" s="29">
        <f t="shared" si="2"/>
        <v>95</v>
      </c>
      <c r="I123" s="104">
        <f t="shared" si="3"/>
        <v>2.9320987654320989E-3</v>
      </c>
    </row>
    <row r="124" spans="1:9" ht="32" x14ac:dyDescent="0.2">
      <c r="A124" s="60"/>
      <c r="B124" s="61" t="s">
        <v>907</v>
      </c>
      <c r="C124" s="31" t="s">
        <v>953</v>
      </c>
      <c r="D124" s="31" t="s">
        <v>83</v>
      </c>
      <c r="E124" s="31" t="s">
        <v>83</v>
      </c>
      <c r="F124" s="61">
        <v>16</v>
      </c>
      <c r="G124" s="61">
        <v>2</v>
      </c>
      <c r="H124" s="61">
        <f t="shared" si="2"/>
        <v>18</v>
      </c>
      <c r="I124" s="104">
        <f t="shared" si="3"/>
        <v>5.5555555555555556E-4</v>
      </c>
    </row>
    <row r="125" spans="1:9" ht="16" x14ac:dyDescent="0.2">
      <c r="A125" s="57" t="s">
        <v>895</v>
      </c>
      <c r="B125" s="58" t="s">
        <v>303</v>
      </c>
      <c r="C125" s="29" t="s">
        <v>940</v>
      </c>
      <c r="D125" s="29" t="s">
        <v>83</v>
      </c>
      <c r="E125" s="29" t="s">
        <v>83</v>
      </c>
      <c r="F125" s="58">
        <v>126</v>
      </c>
      <c r="G125" s="58">
        <v>71</v>
      </c>
      <c r="H125" s="58">
        <f t="shared" si="2"/>
        <v>197</v>
      </c>
      <c r="I125" s="104">
        <f t="shared" si="3"/>
        <v>6.0802469135802471E-3</v>
      </c>
    </row>
    <row r="126" spans="1:9" ht="16" x14ac:dyDescent="0.2">
      <c r="A126" s="57"/>
      <c r="B126" s="58" t="s">
        <v>591</v>
      </c>
      <c r="C126" s="29" t="s">
        <v>940</v>
      </c>
      <c r="D126" s="29" t="s">
        <v>14</v>
      </c>
      <c r="E126" s="29" t="s">
        <v>14</v>
      </c>
      <c r="F126" s="58">
        <v>1200</v>
      </c>
      <c r="G126" s="58">
        <v>698</v>
      </c>
      <c r="H126" s="58">
        <f t="shared" si="2"/>
        <v>1898</v>
      </c>
      <c r="I126" s="104">
        <f t="shared" si="3"/>
        <v>5.8580246913580249E-2</v>
      </c>
    </row>
    <row r="127" spans="1:9" ht="16" x14ac:dyDescent="0.2">
      <c r="A127" s="57"/>
      <c r="B127" s="58" t="s">
        <v>592</v>
      </c>
      <c r="C127" s="29" t="s">
        <v>940</v>
      </c>
      <c r="D127" s="29" t="s">
        <v>83</v>
      </c>
      <c r="E127" s="29" t="s">
        <v>83</v>
      </c>
      <c r="F127" s="58"/>
      <c r="G127" s="58"/>
      <c r="H127" s="58">
        <f t="shared" si="2"/>
        <v>0</v>
      </c>
      <c r="I127" s="104">
        <f t="shared" si="3"/>
        <v>0</v>
      </c>
    </row>
    <row r="128" spans="1:9" ht="16" x14ac:dyDescent="0.2">
      <c r="A128" s="57"/>
      <c r="B128" s="58" t="s">
        <v>593</v>
      </c>
      <c r="C128" s="29" t="s">
        <v>940</v>
      </c>
      <c r="D128" s="29" t="s">
        <v>83</v>
      </c>
      <c r="E128" s="29" t="s">
        <v>83</v>
      </c>
      <c r="F128" s="58">
        <v>31</v>
      </c>
      <c r="G128" s="58">
        <v>16</v>
      </c>
      <c r="H128" s="58">
        <f t="shared" si="2"/>
        <v>47</v>
      </c>
      <c r="I128" s="104">
        <f t="shared" si="3"/>
        <v>1.4506172839506173E-3</v>
      </c>
    </row>
    <row r="129" spans="1:9" ht="16" x14ac:dyDescent="0.2">
      <c r="A129" s="57"/>
      <c r="B129" s="58" t="s">
        <v>908</v>
      </c>
      <c r="C129" s="29" t="s">
        <v>941</v>
      </c>
      <c r="D129" s="29" t="s">
        <v>83</v>
      </c>
      <c r="E129" s="29" t="s">
        <v>83</v>
      </c>
      <c r="F129" s="58">
        <v>11</v>
      </c>
      <c r="G129" s="58">
        <v>4</v>
      </c>
      <c r="H129" s="58">
        <f t="shared" si="2"/>
        <v>15</v>
      </c>
      <c r="I129" s="104">
        <f t="shared" si="3"/>
        <v>4.6296296296296298E-4</v>
      </c>
    </row>
    <row r="130" spans="1:9" ht="16" x14ac:dyDescent="0.2">
      <c r="A130" s="57"/>
      <c r="B130" s="58" t="s">
        <v>595</v>
      </c>
      <c r="C130" s="29" t="s">
        <v>941</v>
      </c>
      <c r="D130" s="29" t="s">
        <v>83</v>
      </c>
      <c r="E130" s="29" t="s">
        <v>83</v>
      </c>
      <c r="F130" s="58">
        <v>37</v>
      </c>
      <c r="G130" s="58">
        <v>36</v>
      </c>
      <c r="H130" s="58">
        <f t="shared" si="2"/>
        <v>73</v>
      </c>
      <c r="I130" s="104">
        <f t="shared" si="3"/>
        <v>2.2530864197530865E-3</v>
      </c>
    </row>
    <row r="131" spans="1:9" ht="16" x14ac:dyDescent="0.2">
      <c r="A131" s="57"/>
      <c r="B131" s="58" t="s">
        <v>1273</v>
      </c>
      <c r="C131" s="29" t="s">
        <v>941</v>
      </c>
      <c r="D131" s="29" t="s">
        <v>83</v>
      </c>
      <c r="E131" s="29" t="s">
        <v>83</v>
      </c>
      <c r="F131" s="58">
        <v>6</v>
      </c>
      <c r="G131" s="58">
        <v>3</v>
      </c>
      <c r="H131" s="58">
        <f t="shared" ref="H131:H194" si="4">F131+G131</f>
        <v>9</v>
      </c>
      <c r="I131" s="104">
        <f t="shared" ref="I131:I194" si="5">(H131/I$1)</f>
        <v>2.7777777777777778E-4</v>
      </c>
    </row>
    <row r="132" spans="1:9" ht="16" x14ac:dyDescent="0.2">
      <c r="A132" s="57"/>
      <c r="B132" s="58" t="s">
        <v>597</v>
      </c>
      <c r="C132" s="29" t="s">
        <v>941</v>
      </c>
      <c r="D132" s="29" t="s">
        <v>83</v>
      </c>
      <c r="E132" s="29" t="s">
        <v>83</v>
      </c>
      <c r="F132" s="58">
        <v>59</v>
      </c>
      <c r="G132" s="58">
        <v>43</v>
      </c>
      <c r="H132" s="58">
        <f t="shared" si="4"/>
        <v>102</v>
      </c>
      <c r="I132" s="104">
        <f t="shared" si="5"/>
        <v>3.1481481481481482E-3</v>
      </c>
    </row>
    <row r="133" spans="1:9" ht="16" x14ac:dyDescent="0.2">
      <c r="A133" s="57"/>
      <c r="B133" s="58" t="s">
        <v>598</v>
      </c>
      <c r="C133" s="29" t="s">
        <v>941</v>
      </c>
      <c r="D133" s="29" t="s">
        <v>86</v>
      </c>
      <c r="E133" s="29" t="s">
        <v>88</v>
      </c>
      <c r="F133" s="58"/>
      <c r="G133" s="58"/>
      <c r="H133" s="58">
        <f t="shared" si="4"/>
        <v>0</v>
      </c>
      <c r="I133" s="104">
        <f t="shared" si="5"/>
        <v>0</v>
      </c>
    </row>
    <row r="134" spans="1:9" ht="16" x14ac:dyDescent="0.2">
      <c r="A134" s="57"/>
      <c r="B134" s="58" t="s">
        <v>599</v>
      </c>
      <c r="C134" s="29" t="s">
        <v>941</v>
      </c>
      <c r="D134" s="29" t="s">
        <v>83</v>
      </c>
      <c r="E134" s="29" t="s">
        <v>83</v>
      </c>
      <c r="F134" s="58">
        <v>2</v>
      </c>
      <c r="G134" s="58">
        <v>6</v>
      </c>
      <c r="H134" s="58">
        <f t="shared" si="4"/>
        <v>8</v>
      </c>
      <c r="I134" s="104">
        <f t="shared" si="5"/>
        <v>2.4691358024691359E-4</v>
      </c>
    </row>
    <row r="135" spans="1:9" ht="16" x14ac:dyDescent="0.2">
      <c r="A135" s="57"/>
      <c r="B135" s="58" t="s">
        <v>600</v>
      </c>
      <c r="C135" s="29" t="s">
        <v>946</v>
      </c>
      <c r="D135" s="29" t="s">
        <v>937</v>
      </c>
      <c r="E135" s="29" t="s">
        <v>24</v>
      </c>
      <c r="F135" s="58">
        <v>37</v>
      </c>
      <c r="G135" s="58">
        <v>10</v>
      </c>
      <c r="H135" s="58">
        <f t="shared" si="4"/>
        <v>47</v>
      </c>
      <c r="I135" s="104">
        <f t="shared" si="5"/>
        <v>1.4506172839506173E-3</v>
      </c>
    </row>
    <row r="136" spans="1:9" ht="16" x14ac:dyDescent="0.2">
      <c r="A136" s="57"/>
      <c r="B136" s="58" t="s">
        <v>601</v>
      </c>
      <c r="C136" s="29" t="s">
        <v>941</v>
      </c>
      <c r="D136" s="29" t="s">
        <v>83</v>
      </c>
      <c r="E136" s="29" t="s">
        <v>83</v>
      </c>
      <c r="F136" s="58">
        <v>29</v>
      </c>
      <c r="G136" s="58">
        <v>11</v>
      </c>
      <c r="H136" s="58">
        <f t="shared" si="4"/>
        <v>40</v>
      </c>
      <c r="I136" s="104">
        <f t="shared" si="5"/>
        <v>1.2345679012345679E-3</v>
      </c>
    </row>
    <row r="137" spans="1:9" ht="16" x14ac:dyDescent="0.2">
      <c r="A137" s="57"/>
      <c r="B137" s="58" t="s">
        <v>602</v>
      </c>
      <c r="C137" s="29" t="s">
        <v>941</v>
      </c>
      <c r="D137" s="29" t="s">
        <v>83</v>
      </c>
      <c r="E137" s="29" t="s">
        <v>83</v>
      </c>
      <c r="F137" s="58">
        <v>14</v>
      </c>
      <c r="G137" s="58">
        <v>9</v>
      </c>
      <c r="H137" s="58">
        <f t="shared" si="4"/>
        <v>23</v>
      </c>
      <c r="I137" s="104">
        <f t="shared" si="5"/>
        <v>7.0987654320987651E-4</v>
      </c>
    </row>
    <row r="138" spans="1:9" ht="16" x14ac:dyDescent="0.2">
      <c r="A138" s="55"/>
      <c r="B138" s="29" t="s">
        <v>603</v>
      </c>
      <c r="C138" s="29" t="s">
        <v>941</v>
      </c>
      <c r="D138" s="29" t="s">
        <v>83</v>
      </c>
      <c r="E138" s="29" t="s">
        <v>83</v>
      </c>
      <c r="F138" s="29">
        <v>41</v>
      </c>
      <c r="G138" s="29">
        <v>17</v>
      </c>
      <c r="H138" s="29">
        <f t="shared" si="4"/>
        <v>58</v>
      </c>
      <c r="I138" s="104">
        <f t="shared" si="5"/>
        <v>1.7901234567901235E-3</v>
      </c>
    </row>
    <row r="139" spans="1:9" ht="16" x14ac:dyDescent="0.2">
      <c r="A139" s="59"/>
      <c r="B139" s="31" t="s">
        <v>604</v>
      </c>
      <c r="C139" s="31" t="s">
        <v>941</v>
      </c>
      <c r="D139" s="31" t="s">
        <v>83</v>
      </c>
      <c r="E139" s="31" t="s">
        <v>83</v>
      </c>
      <c r="F139" s="31"/>
      <c r="G139" s="31"/>
      <c r="H139" s="31">
        <f t="shared" si="4"/>
        <v>0</v>
      </c>
      <c r="I139" s="104">
        <f t="shared" si="5"/>
        <v>0</v>
      </c>
    </row>
    <row r="140" spans="1:9" ht="16" x14ac:dyDescent="0.2">
      <c r="A140" s="55" t="s">
        <v>605</v>
      </c>
      <c r="B140" s="29" t="s">
        <v>910</v>
      </c>
      <c r="C140" s="29" t="s">
        <v>942</v>
      </c>
      <c r="D140" s="29" t="s">
        <v>942</v>
      </c>
      <c r="E140" s="29" t="s">
        <v>85</v>
      </c>
      <c r="F140" s="29">
        <v>13</v>
      </c>
      <c r="G140" s="29">
        <v>24</v>
      </c>
      <c r="H140" s="29">
        <f t="shared" si="4"/>
        <v>37</v>
      </c>
      <c r="I140" s="104">
        <f t="shared" si="5"/>
        <v>1.1419753086419754E-3</v>
      </c>
    </row>
    <row r="141" spans="1:9" ht="16" x14ac:dyDescent="0.2">
      <c r="A141" s="55"/>
      <c r="B141" s="29" t="s">
        <v>607</v>
      </c>
      <c r="C141" s="29" t="s">
        <v>942</v>
      </c>
      <c r="D141" s="29" t="s">
        <v>942</v>
      </c>
      <c r="E141" s="29" t="s">
        <v>83</v>
      </c>
      <c r="F141" s="29">
        <v>19</v>
      </c>
      <c r="G141" s="29">
        <v>15</v>
      </c>
      <c r="H141" s="29">
        <f t="shared" si="4"/>
        <v>34</v>
      </c>
      <c r="I141" s="104">
        <f t="shared" si="5"/>
        <v>1.0493827160493827E-3</v>
      </c>
    </row>
    <row r="142" spans="1:9" ht="16" x14ac:dyDescent="0.2">
      <c r="A142" s="55"/>
      <c r="B142" s="29" t="s">
        <v>608</v>
      </c>
      <c r="C142" s="29" t="s">
        <v>942</v>
      </c>
      <c r="D142" s="29" t="s">
        <v>942</v>
      </c>
      <c r="E142" s="29" t="s">
        <v>83</v>
      </c>
      <c r="F142" s="29">
        <v>13</v>
      </c>
      <c r="G142" s="29">
        <v>14</v>
      </c>
      <c r="H142" s="29">
        <f t="shared" si="4"/>
        <v>27</v>
      </c>
      <c r="I142" s="104">
        <f t="shared" si="5"/>
        <v>8.3333333333333339E-4</v>
      </c>
    </row>
    <row r="143" spans="1:9" ht="16" x14ac:dyDescent="0.2">
      <c r="A143" s="55"/>
      <c r="B143" s="29" t="s">
        <v>505</v>
      </c>
      <c r="C143" s="29" t="s">
        <v>942</v>
      </c>
      <c r="D143" s="29" t="s">
        <v>942</v>
      </c>
      <c r="E143" s="29" t="s">
        <v>88</v>
      </c>
      <c r="F143" s="29">
        <v>53</v>
      </c>
      <c r="G143" s="29">
        <v>54</v>
      </c>
      <c r="H143" s="29">
        <f t="shared" si="4"/>
        <v>107</v>
      </c>
      <c r="I143" s="104">
        <f t="shared" si="5"/>
        <v>3.3024691358024692E-3</v>
      </c>
    </row>
    <row r="144" spans="1:9" ht="16" x14ac:dyDescent="0.2">
      <c r="A144" s="55"/>
      <c r="B144" s="29" t="s">
        <v>609</v>
      </c>
      <c r="C144" s="29" t="s">
        <v>942</v>
      </c>
      <c r="D144" s="29" t="s">
        <v>942</v>
      </c>
      <c r="E144" s="29" t="s">
        <v>83</v>
      </c>
      <c r="F144" s="29">
        <v>42</v>
      </c>
      <c r="G144" s="29">
        <v>28</v>
      </c>
      <c r="H144" s="29">
        <f t="shared" si="4"/>
        <v>70</v>
      </c>
      <c r="I144" s="104">
        <f t="shared" si="5"/>
        <v>2.1604938271604936E-3</v>
      </c>
    </row>
    <row r="145" spans="1:9" ht="16" x14ac:dyDescent="0.2">
      <c r="A145" s="55"/>
      <c r="B145" s="29" t="s">
        <v>610</v>
      </c>
      <c r="C145" s="29" t="s">
        <v>942</v>
      </c>
      <c r="D145" s="29" t="s">
        <v>942</v>
      </c>
      <c r="E145" s="29" t="s">
        <v>83</v>
      </c>
      <c r="F145" s="29">
        <v>11</v>
      </c>
      <c r="G145" s="29">
        <v>2</v>
      </c>
      <c r="H145" s="29">
        <f t="shared" si="4"/>
        <v>13</v>
      </c>
      <c r="I145" s="104">
        <f t="shared" si="5"/>
        <v>4.0123456790123454E-4</v>
      </c>
    </row>
    <row r="146" spans="1:9" ht="16" x14ac:dyDescent="0.2">
      <c r="A146" s="55"/>
      <c r="B146" s="29" t="s">
        <v>611</v>
      </c>
      <c r="C146" s="29" t="s">
        <v>942</v>
      </c>
      <c r="D146" s="29" t="s">
        <v>942</v>
      </c>
      <c r="E146" s="29" t="s">
        <v>83</v>
      </c>
      <c r="F146" s="29"/>
      <c r="G146" s="29">
        <v>1</v>
      </c>
      <c r="H146" s="29">
        <f t="shared" si="4"/>
        <v>1</v>
      </c>
      <c r="I146" s="104">
        <f t="shared" si="5"/>
        <v>3.0864197530864198E-5</v>
      </c>
    </row>
    <row r="147" spans="1:9" ht="16" x14ac:dyDescent="0.2">
      <c r="A147" s="59"/>
      <c r="B147" s="31" t="s">
        <v>612</v>
      </c>
      <c r="C147" s="31" t="s">
        <v>942</v>
      </c>
      <c r="D147" s="31" t="s">
        <v>942</v>
      </c>
      <c r="E147" s="31" t="s">
        <v>83</v>
      </c>
      <c r="F147" s="31"/>
      <c r="G147" s="31"/>
      <c r="H147" s="31">
        <f t="shared" si="4"/>
        <v>0</v>
      </c>
      <c r="I147" s="104">
        <f t="shared" si="5"/>
        <v>0</v>
      </c>
    </row>
    <row r="148" spans="1:9" ht="16" x14ac:dyDescent="0.2">
      <c r="A148" s="55" t="s">
        <v>896</v>
      </c>
      <c r="B148" s="58" t="s">
        <v>614</v>
      </c>
      <c r="C148" s="29" t="s">
        <v>950</v>
      </c>
      <c r="D148" s="29" t="s">
        <v>67</v>
      </c>
      <c r="E148" s="29" t="s">
        <v>67</v>
      </c>
      <c r="F148" s="29">
        <v>47</v>
      </c>
      <c r="G148" s="29">
        <v>34</v>
      </c>
      <c r="H148" s="29">
        <f t="shared" si="4"/>
        <v>81</v>
      </c>
      <c r="I148" s="104">
        <f t="shared" si="5"/>
        <v>2.5000000000000001E-3</v>
      </c>
    </row>
    <row r="149" spans="1:9" ht="16" x14ac:dyDescent="0.2">
      <c r="A149" s="55"/>
      <c r="B149" s="29" t="s">
        <v>615</v>
      </c>
      <c r="C149" s="29" t="s">
        <v>86</v>
      </c>
      <c r="D149" s="29" t="s">
        <v>86</v>
      </c>
      <c r="E149" s="29" t="s">
        <v>86</v>
      </c>
      <c r="F149" s="29">
        <v>9</v>
      </c>
      <c r="G149" s="29">
        <v>4</v>
      </c>
      <c r="H149" s="29">
        <f t="shared" si="4"/>
        <v>13</v>
      </c>
      <c r="I149" s="104">
        <f t="shared" si="5"/>
        <v>4.0123456790123454E-4</v>
      </c>
    </row>
    <row r="150" spans="1:9" ht="16" x14ac:dyDescent="0.2">
      <c r="A150" s="55"/>
      <c r="B150" s="29" t="s">
        <v>1275</v>
      </c>
      <c r="C150" s="29" t="s">
        <v>86</v>
      </c>
      <c r="D150" s="29" t="s">
        <v>86</v>
      </c>
      <c r="E150" s="29" t="s">
        <v>86</v>
      </c>
      <c r="F150" s="29">
        <v>7</v>
      </c>
      <c r="G150" s="29">
        <v>4</v>
      </c>
      <c r="H150" s="29">
        <f t="shared" si="4"/>
        <v>11</v>
      </c>
      <c r="I150" s="104">
        <f t="shared" si="5"/>
        <v>3.3950617283950616E-4</v>
      </c>
    </row>
    <row r="151" spans="1:9" ht="16" x14ac:dyDescent="0.2">
      <c r="A151" s="59"/>
      <c r="B151" s="31" t="s">
        <v>616</v>
      </c>
      <c r="C151" s="31" t="s">
        <v>83</v>
      </c>
      <c r="D151" s="31" t="s">
        <v>83</v>
      </c>
      <c r="E151" s="31" t="s">
        <v>83</v>
      </c>
      <c r="F151" s="31">
        <v>10</v>
      </c>
      <c r="G151" s="31">
        <v>10</v>
      </c>
      <c r="H151" s="31">
        <f t="shared" si="4"/>
        <v>20</v>
      </c>
      <c r="I151" s="104">
        <f t="shared" si="5"/>
        <v>6.1728395061728394E-4</v>
      </c>
    </row>
    <row r="152" spans="1:9" ht="16" x14ac:dyDescent="0.2">
      <c r="A152" s="55" t="s">
        <v>617</v>
      </c>
      <c r="B152" s="29" t="s">
        <v>618</v>
      </c>
      <c r="C152" s="29" t="s">
        <v>83</v>
      </c>
      <c r="D152" s="29" t="s">
        <v>83</v>
      </c>
      <c r="E152" s="29" t="s">
        <v>83</v>
      </c>
      <c r="F152" s="29">
        <v>31</v>
      </c>
      <c r="G152" s="29">
        <v>8</v>
      </c>
      <c r="H152" s="29">
        <f t="shared" si="4"/>
        <v>39</v>
      </c>
      <c r="I152" s="104">
        <f t="shared" si="5"/>
        <v>1.2037037037037038E-3</v>
      </c>
    </row>
    <row r="153" spans="1:9" ht="16" x14ac:dyDescent="0.2">
      <c r="A153" s="55"/>
      <c r="B153" s="29" t="s">
        <v>619</v>
      </c>
      <c r="C153" s="29" t="s">
        <v>83</v>
      </c>
      <c r="D153" s="29" t="s">
        <v>83</v>
      </c>
      <c r="E153" s="29" t="s">
        <v>83</v>
      </c>
      <c r="F153" s="29"/>
      <c r="G153" s="29"/>
      <c r="H153" s="29">
        <f t="shared" si="4"/>
        <v>0</v>
      </c>
      <c r="I153" s="104">
        <f t="shared" si="5"/>
        <v>0</v>
      </c>
    </row>
    <row r="154" spans="1:9" ht="16" x14ac:dyDescent="0.2">
      <c r="A154" s="55"/>
      <c r="B154" s="29" t="s">
        <v>620</v>
      </c>
      <c r="C154" s="29" t="s">
        <v>83</v>
      </c>
      <c r="D154" s="29" t="s">
        <v>83</v>
      </c>
      <c r="E154" s="29" t="s">
        <v>83</v>
      </c>
      <c r="F154" s="29">
        <v>1</v>
      </c>
      <c r="G154" s="29"/>
      <c r="H154" s="29">
        <f t="shared" si="4"/>
        <v>1</v>
      </c>
      <c r="I154" s="104">
        <f t="shared" si="5"/>
        <v>3.0864197530864198E-5</v>
      </c>
    </row>
    <row r="155" spans="1:9" ht="16" x14ac:dyDescent="0.2">
      <c r="A155" s="59"/>
      <c r="B155" s="31" t="s">
        <v>621</v>
      </c>
      <c r="C155" s="31" t="s">
        <v>83</v>
      </c>
      <c r="D155" s="31" t="s">
        <v>83</v>
      </c>
      <c r="E155" s="31" t="s">
        <v>83</v>
      </c>
      <c r="F155" s="31">
        <v>2</v>
      </c>
      <c r="G155" s="31">
        <v>3</v>
      </c>
      <c r="H155" s="31">
        <f t="shared" si="4"/>
        <v>5</v>
      </c>
      <c r="I155" s="104">
        <f t="shared" si="5"/>
        <v>1.5432098765432098E-4</v>
      </c>
    </row>
    <row r="156" spans="1:9" ht="16" x14ac:dyDescent="0.2">
      <c r="A156" s="55" t="s">
        <v>622</v>
      </c>
      <c r="B156" s="29" t="s">
        <v>76</v>
      </c>
      <c r="C156" s="29" t="s">
        <v>83</v>
      </c>
      <c r="D156" s="29" t="s">
        <v>83</v>
      </c>
      <c r="E156" s="29" t="s">
        <v>83</v>
      </c>
      <c r="F156" s="29">
        <v>12</v>
      </c>
      <c r="G156" s="29">
        <v>10</v>
      </c>
      <c r="H156" s="29">
        <f t="shared" si="4"/>
        <v>22</v>
      </c>
      <c r="I156" s="104">
        <f t="shared" si="5"/>
        <v>6.7901234567901232E-4</v>
      </c>
    </row>
    <row r="157" spans="1:9" ht="16" x14ac:dyDescent="0.2">
      <c r="A157" s="55"/>
      <c r="B157" s="29" t="s">
        <v>623</v>
      </c>
      <c r="C157" s="29" t="s">
        <v>14</v>
      </c>
      <c r="D157" s="29" t="s">
        <v>14</v>
      </c>
      <c r="E157" s="29" t="s">
        <v>14</v>
      </c>
      <c r="F157" s="29">
        <v>97</v>
      </c>
      <c r="G157" s="29">
        <v>86</v>
      </c>
      <c r="H157" s="29">
        <f t="shared" si="4"/>
        <v>183</v>
      </c>
      <c r="I157" s="104">
        <f t="shared" si="5"/>
        <v>5.6481481481481478E-3</v>
      </c>
    </row>
    <row r="158" spans="1:9" ht="16" x14ac:dyDescent="0.2">
      <c r="A158" s="59"/>
      <c r="B158" s="31" t="s">
        <v>324</v>
      </c>
      <c r="C158" s="31" t="s">
        <v>14</v>
      </c>
      <c r="D158" s="31" t="s">
        <v>14</v>
      </c>
      <c r="E158" s="31" t="s">
        <v>14</v>
      </c>
      <c r="F158" s="31">
        <v>52</v>
      </c>
      <c r="G158" s="31">
        <v>37</v>
      </c>
      <c r="H158" s="31">
        <f t="shared" si="4"/>
        <v>89</v>
      </c>
      <c r="I158" s="104">
        <f t="shared" si="5"/>
        <v>2.7469135802469136E-3</v>
      </c>
    </row>
    <row r="159" spans="1:9" ht="16" x14ac:dyDescent="0.2">
      <c r="A159" s="57" t="s">
        <v>624</v>
      </c>
      <c r="B159" s="29" t="s">
        <v>625</v>
      </c>
      <c r="C159" s="29" t="s">
        <v>942</v>
      </c>
      <c r="D159" s="29" t="s">
        <v>942</v>
      </c>
      <c r="E159" s="29" t="s">
        <v>83</v>
      </c>
      <c r="F159" s="29">
        <v>391</v>
      </c>
      <c r="G159" s="29">
        <v>257</v>
      </c>
      <c r="H159" s="29">
        <f t="shared" si="4"/>
        <v>648</v>
      </c>
      <c r="I159" s="104">
        <f t="shared" si="5"/>
        <v>0.02</v>
      </c>
    </row>
    <row r="160" spans="1:9" ht="16" x14ac:dyDescent="0.2">
      <c r="A160" s="57"/>
      <c r="B160" s="29" t="s">
        <v>626</v>
      </c>
      <c r="C160" s="29" t="s">
        <v>942</v>
      </c>
      <c r="D160" s="29" t="s">
        <v>942</v>
      </c>
      <c r="E160" s="29" t="s">
        <v>83</v>
      </c>
      <c r="F160" s="29">
        <v>149</v>
      </c>
      <c r="G160" s="29">
        <v>83</v>
      </c>
      <c r="H160" s="29">
        <f t="shared" si="4"/>
        <v>232</v>
      </c>
      <c r="I160" s="104">
        <f t="shared" si="5"/>
        <v>7.1604938271604942E-3</v>
      </c>
    </row>
    <row r="161" spans="1:9" ht="16" x14ac:dyDescent="0.2">
      <c r="A161" s="57"/>
      <c r="B161" s="29" t="s">
        <v>627</v>
      </c>
      <c r="C161" s="29" t="s">
        <v>942</v>
      </c>
      <c r="D161" s="29" t="s">
        <v>942</v>
      </c>
      <c r="E161" s="29" t="s">
        <v>85</v>
      </c>
      <c r="F161" s="29" t="s">
        <v>918</v>
      </c>
      <c r="G161" s="29" t="s">
        <v>918</v>
      </c>
      <c r="H161" s="29">
        <v>110</v>
      </c>
      <c r="I161" s="104">
        <f t="shared" si="5"/>
        <v>3.3950617283950617E-3</v>
      </c>
    </row>
    <row r="162" spans="1:9" ht="16" x14ac:dyDescent="0.2">
      <c r="A162" s="57"/>
      <c r="B162" s="29" t="s">
        <v>911</v>
      </c>
      <c r="C162" s="29" t="s">
        <v>942</v>
      </c>
      <c r="D162" s="29" t="s">
        <v>942</v>
      </c>
      <c r="E162" s="29" t="s">
        <v>83</v>
      </c>
      <c r="F162" s="29" t="s">
        <v>918</v>
      </c>
      <c r="G162" s="29" t="s">
        <v>918</v>
      </c>
      <c r="H162" s="29">
        <v>68</v>
      </c>
      <c r="I162" s="104">
        <f t="shared" si="5"/>
        <v>2.0987654320987655E-3</v>
      </c>
    </row>
    <row r="163" spans="1:9" ht="16" x14ac:dyDescent="0.2">
      <c r="A163" s="60"/>
      <c r="B163" s="31" t="s">
        <v>629</v>
      </c>
      <c r="C163" s="31" t="s">
        <v>942</v>
      </c>
      <c r="D163" s="31" t="s">
        <v>942</v>
      </c>
      <c r="E163" s="31" t="s">
        <v>85</v>
      </c>
      <c r="F163" s="31" t="s">
        <v>918</v>
      </c>
      <c r="G163" s="31" t="s">
        <v>918</v>
      </c>
      <c r="H163" s="31">
        <v>5</v>
      </c>
      <c r="I163" s="104">
        <f t="shared" si="5"/>
        <v>1.5432098765432098E-4</v>
      </c>
    </row>
    <row r="164" spans="1:9" ht="16" x14ac:dyDescent="0.2">
      <c r="A164" s="60" t="s">
        <v>13</v>
      </c>
      <c r="B164" s="31" t="s">
        <v>630</v>
      </c>
      <c r="C164" s="31" t="s">
        <v>14</v>
      </c>
      <c r="D164" s="31" t="s">
        <v>14</v>
      </c>
      <c r="E164" s="31" t="s">
        <v>14</v>
      </c>
      <c r="F164" s="31" t="s">
        <v>918</v>
      </c>
      <c r="G164" s="31" t="s">
        <v>918</v>
      </c>
      <c r="H164" s="31">
        <v>551</v>
      </c>
      <c r="I164" s="104">
        <f t="shared" si="5"/>
        <v>1.7006172839506173E-2</v>
      </c>
    </row>
    <row r="165" spans="1:9" s="96" customFormat="1" ht="16" x14ac:dyDescent="0.2">
      <c r="A165" s="92" t="s">
        <v>631</v>
      </c>
      <c r="B165" s="91" t="s">
        <v>56</v>
      </c>
      <c r="C165" s="91" t="s">
        <v>63</v>
      </c>
      <c r="D165" s="91" t="s">
        <v>63</v>
      </c>
      <c r="E165" s="91" t="s">
        <v>85</v>
      </c>
      <c r="F165" s="91" t="s">
        <v>918</v>
      </c>
      <c r="G165" s="91" t="s">
        <v>918</v>
      </c>
      <c r="H165" s="91">
        <v>124</v>
      </c>
      <c r="I165" s="104">
        <f t="shared" si="5"/>
        <v>3.8271604938271606E-3</v>
      </c>
    </row>
    <row r="166" spans="1:9" s="96" customFormat="1" ht="16" x14ac:dyDescent="0.2">
      <c r="A166" s="92"/>
      <c r="B166" s="91" t="s">
        <v>633</v>
      </c>
      <c r="C166" s="91" t="s">
        <v>63</v>
      </c>
      <c r="D166" s="91" t="s">
        <v>63</v>
      </c>
      <c r="E166" s="91" t="s">
        <v>85</v>
      </c>
      <c r="F166" s="91" t="s">
        <v>918</v>
      </c>
      <c r="G166" s="91" t="s">
        <v>918</v>
      </c>
      <c r="H166" s="91">
        <v>80</v>
      </c>
      <c r="I166" s="104">
        <f t="shared" si="5"/>
        <v>2.4691358024691358E-3</v>
      </c>
    </row>
    <row r="167" spans="1:9" s="96" customFormat="1" ht="16" x14ac:dyDescent="0.2">
      <c r="A167" s="92"/>
      <c r="B167" s="91" t="s">
        <v>634</v>
      </c>
      <c r="C167" s="91" t="s">
        <v>63</v>
      </c>
      <c r="D167" s="91" t="s">
        <v>63</v>
      </c>
      <c r="E167" s="91" t="s">
        <v>85</v>
      </c>
      <c r="F167" s="91" t="s">
        <v>918</v>
      </c>
      <c r="G167" s="91" t="s">
        <v>918</v>
      </c>
      <c r="H167" s="91">
        <v>60</v>
      </c>
      <c r="I167" s="104">
        <f t="shared" si="5"/>
        <v>1.8518518518518519E-3</v>
      </c>
    </row>
    <row r="168" spans="1:9" s="96" customFormat="1" ht="16" x14ac:dyDescent="0.2">
      <c r="A168" s="92"/>
      <c r="B168" s="91" t="s">
        <v>635</v>
      </c>
      <c r="C168" s="91" t="s">
        <v>63</v>
      </c>
      <c r="D168" s="91" t="s">
        <v>63</v>
      </c>
      <c r="E168" s="91" t="s">
        <v>85</v>
      </c>
      <c r="F168" s="91" t="s">
        <v>918</v>
      </c>
      <c r="G168" s="91" t="s">
        <v>918</v>
      </c>
      <c r="H168" s="91">
        <v>36</v>
      </c>
      <c r="I168" s="104">
        <f t="shared" si="5"/>
        <v>1.1111111111111111E-3</v>
      </c>
    </row>
    <row r="169" spans="1:9" s="96" customFormat="1" ht="16" x14ac:dyDescent="0.2">
      <c r="A169" s="92"/>
      <c r="B169" s="91" t="s">
        <v>636</v>
      </c>
      <c r="C169" s="91" t="s">
        <v>63</v>
      </c>
      <c r="D169" s="91" t="s">
        <v>63</v>
      </c>
      <c r="E169" s="91" t="s">
        <v>85</v>
      </c>
      <c r="F169" s="91" t="s">
        <v>918</v>
      </c>
      <c r="G169" s="91" t="s">
        <v>918</v>
      </c>
      <c r="H169" s="91">
        <v>303</v>
      </c>
      <c r="I169" s="104">
        <f t="shared" si="5"/>
        <v>9.3518518518518525E-3</v>
      </c>
    </row>
    <row r="170" spans="1:9" s="96" customFormat="1" ht="16" x14ac:dyDescent="0.2">
      <c r="A170" s="92"/>
      <c r="B170" s="91" t="s">
        <v>637</v>
      </c>
      <c r="C170" s="91" t="s">
        <v>63</v>
      </c>
      <c r="D170" s="91" t="s">
        <v>63</v>
      </c>
      <c r="E170" s="91" t="s">
        <v>85</v>
      </c>
      <c r="F170" s="91">
        <v>36</v>
      </c>
      <c r="G170" s="91">
        <v>29</v>
      </c>
      <c r="H170" s="91">
        <f t="shared" si="4"/>
        <v>65</v>
      </c>
      <c r="I170" s="104">
        <f t="shared" si="5"/>
        <v>2.006172839506173E-3</v>
      </c>
    </row>
    <row r="171" spans="1:9" s="96" customFormat="1" ht="16" x14ac:dyDescent="0.2">
      <c r="A171" s="92"/>
      <c r="B171" s="91" t="s">
        <v>638</v>
      </c>
      <c r="C171" s="91" t="s">
        <v>63</v>
      </c>
      <c r="D171" s="91" t="s">
        <v>63</v>
      </c>
      <c r="E171" s="91" t="s">
        <v>85</v>
      </c>
      <c r="F171" s="91">
        <v>3</v>
      </c>
      <c r="G171" s="91">
        <v>2</v>
      </c>
      <c r="H171" s="91">
        <f t="shared" si="4"/>
        <v>5</v>
      </c>
      <c r="I171" s="104">
        <f t="shared" si="5"/>
        <v>1.5432098765432098E-4</v>
      </c>
    </row>
    <row r="172" spans="1:9" s="96" customFormat="1" ht="16" x14ac:dyDescent="0.2">
      <c r="A172" s="92"/>
      <c r="B172" s="91" t="s">
        <v>639</v>
      </c>
      <c r="C172" s="91" t="s">
        <v>63</v>
      </c>
      <c r="D172" s="91" t="s">
        <v>63</v>
      </c>
      <c r="E172" s="91" t="s">
        <v>85</v>
      </c>
      <c r="F172" s="91">
        <v>6</v>
      </c>
      <c r="G172" s="91">
        <v>9</v>
      </c>
      <c r="H172" s="91">
        <f t="shared" si="4"/>
        <v>15</v>
      </c>
      <c r="I172" s="104">
        <f t="shared" si="5"/>
        <v>4.6296296296296298E-4</v>
      </c>
    </row>
    <row r="173" spans="1:9" s="96" customFormat="1" ht="16" x14ac:dyDescent="0.2">
      <c r="A173" s="92"/>
      <c r="B173" s="91" t="s">
        <v>640</v>
      </c>
      <c r="C173" s="91" t="s">
        <v>63</v>
      </c>
      <c r="D173" s="91" t="s">
        <v>63</v>
      </c>
      <c r="E173" s="91" t="s">
        <v>85</v>
      </c>
      <c r="F173" s="91">
        <v>4</v>
      </c>
      <c r="G173" s="91">
        <v>4</v>
      </c>
      <c r="H173" s="91">
        <f t="shared" si="4"/>
        <v>8</v>
      </c>
      <c r="I173" s="104">
        <f t="shared" si="5"/>
        <v>2.4691358024691359E-4</v>
      </c>
    </row>
    <row r="174" spans="1:9" ht="16" x14ac:dyDescent="0.2">
      <c r="A174" s="55"/>
      <c r="B174" s="29" t="s">
        <v>641</v>
      </c>
      <c r="C174" s="29" t="s">
        <v>85</v>
      </c>
      <c r="D174" s="29" t="s">
        <v>85</v>
      </c>
      <c r="E174" s="29" t="s">
        <v>85</v>
      </c>
      <c r="F174" s="29">
        <v>9</v>
      </c>
      <c r="G174" s="29">
        <v>14</v>
      </c>
      <c r="H174" s="29">
        <f t="shared" si="4"/>
        <v>23</v>
      </c>
      <c r="I174" s="104">
        <f t="shared" si="5"/>
        <v>7.0987654320987651E-4</v>
      </c>
    </row>
    <row r="175" spans="1:9" ht="16" x14ac:dyDescent="0.2">
      <c r="A175" s="55"/>
      <c r="B175" s="29" t="s">
        <v>642</v>
      </c>
      <c r="C175" s="29" t="s">
        <v>85</v>
      </c>
      <c r="D175" s="29" t="s">
        <v>85</v>
      </c>
      <c r="E175" s="29" t="s">
        <v>85</v>
      </c>
      <c r="F175" s="29">
        <v>32</v>
      </c>
      <c r="G175" s="29">
        <v>26</v>
      </c>
      <c r="H175" s="29">
        <f t="shared" si="4"/>
        <v>58</v>
      </c>
      <c r="I175" s="104">
        <f t="shared" si="5"/>
        <v>1.7901234567901235E-3</v>
      </c>
    </row>
    <row r="176" spans="1:9" ht="16" x14ac:dyDescent="0.2">
      <c r="A176" s="55"/>
      <c r="B176" s="29" t="s">
        <v>643</v>
      </c>
      <c r="C176" s="29" t="s">
        <v>85</v>
      </c>
      <c r="D176" s="29" t="s">
        <v>85</v>
      </c>
      <c r="E176" s="29" t="s">
        <v>85</v>
      </c>
      <c r="F176" s="29">
        <v>14</v>
      </c>
      <c r="G176" s="29">
        <v>16</v>
      </c>
      <c r="H176" s="29">
        <f t="shared" si="4"/>
        <v>30</v>
      </c>
      <c r="I176" s="104">
        <f t="shared" si="5"/>
        <v>9.2592592592592596E-4</v>
      </c>
    </row>
    <row r="177" spans="1:9" ht="16" x14ac:dyDescent="0.2">
      <c r="A177" s="55"/>
      <c r="B177" s="29" t="s">
        <v>644</v>
      </c>
      <c r="C177" s="29" t="s">
        <v>85</v>
      </c>
      <c r="D177" s="29" t="s">
        <v>85</v>
      </c>
      <c r="E177" s="29" t="s">
        <v>85</v>
      </c>
      <c r="F177" s="29">
        <v>79</v>
      </c>
      <c r="G177" s="29">
        <v>63</v>
      </c>
      <c r="H177" s="29">
        <f t="shared" si="4"/>
        <v>142</v>
      </c>
      <c r="I177" s="104">
        <f t="shared" si="5"/>
        <v>4.3827160493827158E-3</v>
      </c>
    </row>
    <row r="178" spans="1:9" ht="16" x14ac:dyDescent="0.2">
      <c r="A178" s="55"/>
      <c r="B178" s="29" t="s">
        <v>645</v>
      </c>
      <c r="C178" s="29" t="s">
        <v>85</v>
      </c>
      <c r="D178" s="29" t="s">
        <v>85</v>
      </c>
      <c r="E178" s="29" t="s">
        <v>85</v>
      </c>
      <c r="F178" s="29">
        <v>58</v>
      </c>
      <c r="G178" s="29">
        <v>5</v>
      </c>
      <c r="H178" s="29">
        <f t="shared" si="4"/>
        <v>63</v>
      </c>
      <c r="I178" s="104">
        <f t="shared" si="5"/>
        <v>1.9444444444444444E-3</v>
      </c>
    </row>
    <row r="179" spans="1:9" ht="16" x14ac:dyDescent="0.2">
      <c r="A179" s="55"/>
      <c r="B179" s="29" t="s">
        <v>355</v>
      </c>
      <c r="C179" s="29" t="s">
        <v>85</v>
      </c>
      <c r="D179" s="29" t="s">
        <v>85</v>
      </c>
      <c r="E179" s="29" t="s">
        <v>85</v>
      </c>
      <c r="F179" s="29">
        <v>117</v>
      </c>
      <c r="G179" s="29">
        <v>158</v>
      </c>
      <c r="H179" s="29">
        <f t="shared" si="4"/>
        <v>275</v>
      </c>
      <c r="I179" s="104">
        <f t="shared" si="5"/>
        <v>8.4876543209876538E-3</v>
      </c>
    </row>
    <row r="180" spans="1:9" ht="16" x14ac:dyDescent="0.2">
      <c r="A180" s="55"/>
      <c r="B180" s="29" t="s">
        <v>646</v>
      </c>
      <c r="C180" s="29" t="s">
        <v>85</v>
      </c>
      <c r="D180" s="29" t="s">
        <v>85</v>
      </c>
      <c r="E180" s="29" t="s">
        <v>85</v>
      </c>
      <c r="F180" s="29">
        <v>26</v>
      </c>
      <c r="G180" s="29">
        <v>69</v>
      </c>
      <c r="H180" s="29">
        <f t="shared" si="4"/>
        <v>95</v>
      </c>
      <c r="I180" s="104">
        <f t="shared" si="5"/>
        <v>2.9320987654320989E-3</v>
      </c>
    </row>
    <row r="181" spans="1:9" ht="16" x14ac:dyDescent="0.2">
      <c r="A181" s="55"/>
      <c r="B181" s="29" t="s">
        <v>647</v>
      </c>
      <c r="C181" s="29" t="s">
        <v>85</v>
      </c>
      <c r="D181" s="29" t="s">
        <v>85</v>
      </c>
      <c r="E181" s="29" t="s">
        <v>85</v>
      </c>
      <c r="F181" s="29">
        <v>2</v>
      </c>
      <c r="G181" s="29">
        <v>2</v>
      </c>
      <c r="H181" s="29">
        <f t="shared" si="4"/>
        <v>4</v>
      </c>
      <c r="I181" s="104">
        <f t="shared" si="5"/>
        <v>1.2345679012345679E-4</v>
      </c>
    </row>
    <row r="182" spans="1:9" ht="16" x14ac:dyDescent="0.2">
      <c r="A182" s="55"/>
      <c r="B182" s="29" t="s">
        <v>648</v>
      </c>
      <c r="C182" s="29" t="s">
        <v>85</v>
      </c>
      <c r="D182" s="29" t="s">
        <v>85</v>
      </c>
      <c r="E182" s="29" t="s">
        <v>85</v>
      </c>
      <c r="F182" s="29">
        <v>198</v>
      </c>
      <c r="G182" s="29">
        <v>141</v>
      </c>
      <c r="H182" s="29">
        <f t="shared" si="4"/>
        <v>339</v>
      </c>
      <c r="I182" s="104">
        <f t="shared" si="5"/>
        <v>1.0462962962962962E-2</v>
      </c>
    </row>
    <row r="183" spans="1:9" ht="16" x14ac:dyDescent="0.2">
      <c r="A183" s="55"/>
      <c r="B183" s="29" t="s">
        <v>649</v>
      </c>
      <c r="C183" s="29" t="s">
        <v>85</v>
      </c>
      <c r="D183" s="29" t="s">
        <v>85</v>
      </c>
      <c r="E183" s="29" t="s">
        <v>85</v>
      </c>
      <c r="F183" s="29">
        <v>2</v>
      </c>
      <c r="G183" s="29">
        <v>45</v>
      </c>
      <c r="H183" s="29">
        <f t="shared" si="4"/>
        <v>47</v>
      </c>
      <c r="I183" s="104">
        <f t="shared" si="5"/>
        <v>1.4506172839506173E-3</v>
      </c>
    </row>
    <row r="184" spans="1:9" ht="16" x14ac:dyDescent="0.2">
      <c r="A184" s="55"/>
      <c r="B184" s="29" t="s">
        <v>650</v>
      </c>
      <c r="C184" s="29" t="s">
        <v>85</v>
      </c>
      <c r="D184" s="29" t="s">
        <v>85</v>
      </c>
      <c r="E184" s="29" t="s">
        <v>85</v>
      </c>
      <c r="F184" s="29">
        <v>7</v>
      </c>
      <c r="G184" s="29">
        <v>7</v>
      </c>
      <c r="H184" s="29">
        <f t="shared" si="4"/>
        <v>14</v>
      </c>
      <c r="I184" s="104">
        <f t="shared" si="5"/>
        <v>4.3209876543209879E-4</v>
      </c>
    </row>
    <row r="185" spans="1:9" ht="16" x14ac:dyDescent="0.2">
      <c r="A185" s="55"/>
      <c r="B185" s="29" t="s">
        <v>651</v>
      </c>
      <c r="C185" s="29" t="s">
        <v>85</v>
      </c>
      <c r="D185" s="29" t="s">
        <v>85</v>
      </c>
      <c r="E185" s="29" t="s">
        <v>85</v>
      </c>
      <c r="F185" s="29">
        <v>36</v>
      </c>
      <c r="G185" s="29">
        <v>34</v>
      </c>
      <c r="H185" s="29">
        <f t="shared" si="4"/>
        <v>70</v>
      </c>
      <c r="I185" s="104">
        <f t="shared" si="5"/>
        <v>2.1604938271604936E-3</v>
      </c>
    </row>
    <row r="186" spans="1:9" ht="16" x14ac:dyDescent="0.2">
      <c r="A186" s="55"/>
      <c r="B186" s="29" t="s">
        <v>912</v>
      </c>
      <c r="C186" s="29" t="s">
        <v>85</v>
      </c>
      <c r="D186" s="29" t="s">
        <v>85</v>
      </c>
      <c r="E186" s="29" t="s">
        <v>85</v>
      </c>
      <c r="F186" s="29">
        <v>139</v>
      </c>
      <c r="G186" s="29">
        <v>215</v>
      </c>
      <c r="H186" s="29">
        <f t="shared" si="4"/>
        <v>354</v>
      </c>
      <c r="I186" s="104">
        <f t="shared" si="5"/>
        <v>1.0925925925925926E-2</v>
      </c>
    </row>
    <row r="187" spans="1:9" s="96" customFormat="1" ht="16" x14ac:dyDescent="0.2">
      <c r="A187" s="92"/>
      <c r="B187" s="91" t="s">
        <v>913</v>
      </c>
      <c r="C187" s="91" t="s">
        <v>949</v>
      </c>
      <c r="D187" s="91" t="s">
        <v>85</v>
      </c>
      <c r="E187" s="91" t="s">
        <v>85</v>
      </c>
      <c r="F187" s="91">
        <v>114</v>
      </c>
      <c r="G187" s="91">
        <v>30</v>
      </c>
      <c r="H187" s="91">
        <f t="shared" si="4"/>
        <v>144</v>
      </c>
      <c r="I187" s="104">
        <f t="shared" si="5"/>
        <v>4.4444444444444444E-3</v>
      </c>
    </row>
    <row r="188" spans="1:9" s="96" customFormat="1" ht="16" x14ac:dyDescent="0.2">
      <c r="A188" s="92"/>
      <c r="B188" s="91" t="s">
        <v>914</v>
      </c>
      <c r="C188" s="91" t="s">
        <v>949</v>
      </c>
      <c r="D188" s="91" t="s">
        <v>85</v>
      </c>
      <c r="E188" s="91" t="s">
        <v>85</v>
      </c>
      <c r="F188" s="91">
        <v>50</v>
      </c>
      <c r="G188" s="91">
        <v>36</v>
      </c>
      <c r="H188" s="91">
        <f t="shared" si="4"/>
        <v>86</v>
      </c>
      <c r="I188" s="104">
        <f t="shared" si="5"/>
        <v>2.6543209876543211E-3</v>
      </c>
    </row>
    <row r="189" spans="1:9" s="96" customFormat="1" ht="16" x14ac:dyDescent="0.2">
      <c r="A189" s="92"/>
      <c r="B189" s="91" t="s">
        <v>915</v>
      </c>
      <c r="C189" s="91" t="s">
        <v>949</v>
      </c>
      <c r="D189" s="91" t="s">
        <v>85</v>
      </c>
      <c r="E189" s="91" t="s">
        <v>85</v>
      </c>
      <c r="F189" s="91">
        <v>57</v>
      </c>
      <c r="G189" s="91">
        <v>88</v>
      </c>
      <c r="H189" s="91">
        <f t="shared" si="4"/>
        <v>145</v>
      </c>
      <c r="I189" s="104">
        <f t="shared" si="5"/>
        <v>4.4753086419753087E-3</v>
      </c>
    </row>
    <row r="190" spans="1:9" ht="16" x14ac:dyDescent="0.2">
      <c r="A190" s="55"/>
      <c r="B190" s="29" t="s">
        <v>916</v>
      </c>
      <c r="C190" s="29" t="s">
        <v>85</v>
      </c>
      <c r="D190" s="29" t="s">
        <v>85</v>
      </c>
      <c r="E190" s="29" t="s">
        <v>85</v>
      </c>
      <c r="F190" s="29">
        <v>18</v>
      </c>
      <c r="G190" s="29">
        <v>18</v>
      </c>
      <c r="H190" s="29">
        <f t="shared" si="4"/>
        <v>36</v>
      </c>
      <c r="I190" s="104">
        <f t="shared" si="5"/>
        <v>1.1111111111111111E-3</v>
      </c>
    </row>
    <row r="191" spans="1:9" ht="16" x14ac:dyDescent="0.2">
      <c r="A191" s="55"/>
      <c r="B191" s="29" t="s">
        <v>658</v>
      </c>
      <c r="C191" s="29" t="s">
        <v>85</v>
      </c>
      <c r="D191" s="29" t="s">
        <v>85</v>
      </c>
      <c r="E191" s="29" t="s">
        <v>85</v>
      </c>
      <c r="F191" s="29">
        <v>17</v>
      </c>
      <c r="G191" s="29">
        <v>36</v>
      </c>
      <c r="H191" s="29">
        <f t="shared" si="4"/>
        <v>53</v>
      </c>
      <c r="I191" s="104">
        <f t="shared" si="5"/>
        <v>1.6358024691358025E-3</v>
      </c>
    </row>
    <row r="192" spans="1:9" ht="16" x14ac:dyDescent="0.2">
      <c r="A192" s="55"/>
      <c r="B192" s="29" t="s">
        <v>659</v>
      </c>
      <c r="C192" s="29" t="s">
        <v>85</v>
      </c>
      <c r="D192" s="29" t="s">
        <v>85</v>
      </c>
      <c r="E192" s="29" t="s">
        <v>85</v>
      </c>
      <c r="F192" s="29">
        <v>4</v>
      </c>
      <c r="G192" s="29">
        <v>2</v>
      </c>
      <c r="H192" s="29">
        <f t="shared" si="4"/>
        <v>6</v>
      </c>
      <c r="I192" s="104">
        <f t="shared" si="5"/>
        <v>1.8518518518518518E-4</v>
      </c>
    </row>
    <row r="193" spans="1:9" ht="16" x14ac:dyDescent="0.2">
      <c r="A193" s="55"/>
      <c r="B193" s="29" t="s">
        <v>660</v>
      </c>
      <c r="C193" s="29" t="s">
        <v>85</v>
      </c>
      <c r="D193" s="29" t="s">
        <v>85</v>
      </c>
      <c r="E193" s="29" t="s">
        <v>85</v>
      </c>
      <c r="F193" s="29">
        <v>1</v>
      </c>
      <c r="G193" s="29">
        <v>5</v>
      </c>
      <c r="H193" s="29">
        <f t="shared" si="4"/>
        <v>6</v>
      </c>
      <c r="I193" s="104">
        <f t="shared" si="5"/>
        <v>1.8518518518518518E-4</v>
      </c>
    </row>
    <row r="194" spans="1:9" ht="16" x14ac:dyDescent="0.2">
      <c r="A194" s="55"/>
      <c r="B194" s="29" t="s">
        <v>661</v>
      </c>
      <c r="C194" s="29" t="s">
        <v>85</v>
      </c>
      <c r="D194" s="29" t="s">
        <v>85</v>
      </c>
      <c r="E194" s="29" t="s">
        <v>85</v>
      </c>
      <c r="F194" s="29">
        <v>3</v>
      </c>
      <c r="G194" s="29">
        <v>22</v>
      </c>
      <c r="H194" s="29">
        <f t="shared" si="4"/>
        <v>25</v>
      </c>
      <c r="I194" s="104">
        <f t="shared" si="5"/>
        <v>7.716049382716049E-4</v>
      </c>
    </row>
    <row r="195" spans="1:9" ht="16" x14ac:dyDescent="0.2">
      <c r="A195" s="55"/>
      <c r="B195" s="29" t="s">
        <v>662</v>
      </c>
      <c r="C195" s="29" t="s">
        <v>85</v>
      </c>
      <c r="D195" s="29" t="s">
        <v>85</v>
      </c>
      <c r="E195" s="29" t="s">
        <v>85</v>
      </c>
      <c r="F195" s="29"/>
      <c r="G195" s="29"/>
      <c r="H195" s="29">
        <f t="shared" ref="H195:H201" si="6">F195+G195</f>
        <v>0</v>
      </c>
      <c r="I195" s="104">
        <f t="shared" ref="I195:I205" si="7">(H195/I$1)</f>
        <v>0</v>
      </c>
    </row>
    <row r="196" spans="1:9" ht="16" x14ac:dyDescent="0.2">
      <c r="A196" s="55"/>
      <c r="B196" s="29" t="s">
        <v>663</v>
      </c>
      <c r="C196" s="29" t="s">
        <v>85</v>
      </c>
      <c r="D196" s="29" t="s">
        <v>85</v>
      </c>
      <c r="E196" s="29" t="s">
        <v>85</v>
      </c>
      <c r="F196" s="29">
        <v>18</v>
      </c>
      <c r="G196" s="29">
        <v>25</v>
      </c>
      <c r="H196" s="29">
        <f t="shared" si="6"/>
        <v>43</v>
      </c>
      <c r="I196" s="104">
        <f t="shared" si="7"/>
        <v>1.3271604938271606E-3</v>
      </c>
    </row>
    <row r="197" spans="1:9" ht="16" x14ac:dyDescent="0.2">
      <c r="A197" s="55"/>
      <c r="B197" s="29" t="s">
        <v>664</v>
      </c>
      <c r="C197" s="29" t="s">
        <v>85</v>
      </c>
      <c r="D197" s="29" t="s">
        <v>85</v>
      </c>
      <c r="E197" s="29" t="s">
        <v>85</v>
      </c>
      <c r="F197" s="29">
        <v>21</v>
      </c>
      <c r="G197" s="29">
        <v>11</v>
      </c>
      <c r="H197" s="29">
        <f t="shared" si="6"/>
        <v>32</v>
      </c>
      <c r="I197" s="104">
        <f t="shared" si="7"/>
        <v>9.8765432098765434E-4</v>
      </c>
    </row>
    <row r="198" spans="1:9" ht="16" x14ac:dyDescent="0.2">
      <c r="A198" s="55"/>
      <c r="B198" s="29" t="s">
        <v>665</v>
      </c>
      <c r="C198" s="29" t="s">
        <v>85</v>
      </c>
      <c r="D198" s="29" t="s">
        <v>85</v>
      </c>
      <c r="E198" s="29" t="s">
        <v>85</v>
      </c>
      <c r="F198" s="29">
        <v>51</v>
      </c>
      <c r="G198" s="29">
        <v>108</v>
      </c>
      <c r="H198" s="29">
        <f t="shared" si="6"/>
        <v>159</v>
      </c>
      <c r="I198" s="104">
        <f t="shared" si="7"/>
        <v>4.9074074074074072E-3</v>
      </c>
    </row>
    <row r="199" spans="1:9" s="96" customFormat="1" ht="16" x14ac:dyDescent="0.2">
      <c r="A199" s="92"/>
      <c r="B199" s="91" t="s">
        <v>666</v>
      </c>
      <c r="C199" s="91" t="s">
        <v>54</v>
      </c>
      <c r="D199" s="91" t="s">
        <v>54</v>
      </c>
      <c r="E199" s="91" t="s">
        <v>85</v>
      </c>
      <c r="F199" s="91">
        <v>82</v>
      </c>
      <c r="G199" s="91">
        <v>63</v>
      </c>
      <c r="H199" s="91">
        <f t="shared" si="6"/>
        <v>145</v>
      </c>
      <c r="I199" s="104">
        <f t="shared" si="7"/>
        <v>4.4753086419753087E-3</v>
      </c>
    </row>
    <row r="200" spans="1:9" s="96" customFormat="1" ht="16" x14ac:dyDescent="0.2">
      <c r="A200" s="92"/>
      <c r="B200" s="91" t="s">
        <v>667</v>
      </c>
      <c r="C200" s="91" t="s">
        <v>54</v>
      </c>
      <c r="D200" s="91" t="s">
        <v>54</v>
      </c>
      <c r="E200" s="91" t="s">
        <v>85</v>
      </c>
      <c r="F200" s="91">
        <v>11</v>
      </c>
      <c r="G200" s="91">
        <v>22</v>
      </c>
      <c r="H200" s="91">
        <f t="shared" si="6"/>
        <v>33</v>
      </c>
      <c r="I200" s="104">
        <f t="shared" si="7"/>
        <v>1.0185185185185184E-3</v>
      </c>
    </row>
    <row r="201" spans="1:9" s="96" customFormat="1" ht="16" x14ac:dyDescent="0.2">
      <c r="A201" s="97"/>
      <c r="B201" s="98" t="s">
        <v>668</v>
      </c>
      <c r="C201" s="98" t="s">
        <v>54</v>
      </c>
      <c r="D201" s="98" t="s">
        <v>54</v>
      </c>
      <c r="E201" s="98" t="s">
        <v>85</v>
      </c>
      <c r="F201" s="98">
        <v>53</v>
      </c>
      <c r="G201" s="98">
        <v>30</v>
      </c>
      <c r="H201" s="98">
        <f t="shared" si="6"/>
        <v>83</v>
      </c>
      <c r="I201" s="104">
        <f t="shared" si="7"/>
        <v>2.5617283950617282E-3</v>
      </c>
    </row>
    <row r="202" spans="1:9" ht="16" x14ac:dyDescent="0.2">
      <c r="A202" s="55" t="s">
        <v>669</v>
      </c>
      <c r="B202" s="29" t="s">
        <v>917</v>
      </c>
      <c r="C202" s="29" t="s">
        <v>83</v>
      </c>
      <c r="D202" s="29" t="s">
        <v>83</v>
      </c>
      <c r="E202" s="29" t="s">
        <v>83</v>
      </c>
      <c r="F202" s="29">
        <v>6</v>
      </c>
      <c r="G202" s="29">
        <v>17</v>
      </c>
      <c r="H202" s="29">
        <f>F202+G202</f>
        <v>23</v>
      </c>
      <c r="I202" s="104">
        <f t="shared" si="7"/>
        <v>7.0987654320987651E-4</v>
      </c>
    </row>
    <row r="203" spans="1:9" ht="16" x14ac:dyDescent="0.2">
      <c r="A203" s="55"/>
      <c r="B203" s="29" t="s">
        <v>671</v>
      </c>
      <c r="C203" s="29" t="s">
        <v>83</v>
      </c>
      <c r="D203" s="29" t="s">
        <v>83</v>
      </c>
      <c r="E203" s="29" t="s">
        <v>83</v>
      </c>
      <c r="F203" s="29"/>
      <c r="G203" s="29">
        <v>3</v>
      </c>
      <c r="H203" s="29">
        <f>F203+G203</f>
        <v>3</v>
      </c>
      <c r="I203" s="104">
        <f t="shared" si="7"/>
        <v>9.2592592592592588E-5</v>
      </c>
    </row>
    <row r="204" spans="1:9" ht="16" x14ac:dyDescent="0.2">
      <c r="A204" s="55"/>
      <c r="B204" s="29" t="s">
        <v>672</v>
      </c>
      <c r="C204" s="29" t="s">
        <v>83</v>
      </c>
      <c r="D204" s="29" t="s">
        <v>83</v>
      </c>
      <c r="E204" s="29" t="s">
        <v>83</v>
      </c>
      <c r="F204" s="29">
        <v>55</v>
      </c>
      <c r="G204" s="29">
        <v>88</v>
      </c>
      <c r="H204" s="29">
        <f>F204+G204</f>
        <v>143</v>
      </c>
      <c r="I204" s="104">
        <f t="shared" si="7"/>
        <v>4.4135802469135801E-3</v>
      </c>
    </row>
    <row r="205" spans="1:9" ht="16" x14ac:dyDescent="0.2">
      <c r="A205" s="59"/>
      <c r="B205" s="31" t="s">
        <v>673</v>
      </c>
      <c r="C205" s="31" t="s">
        <v>83</v>
      </c>
      <c r="D205" s="31" t="s">
        <v>83</v>
      </c>
      <c r="E205" s="31" t="s">
        <v>83</v>
      </c>
      <c r="F205" s="31">
        <v>9</v>
      </c>
      <c r="G205" s="31">
        <v>25</v>
      </c>
      <c r="H205" s="31">
        <f>F205+G205</f>
        <v>34</v>
      </c>
      <c r="I205" s="104">
        <f t="shared" si="7"/>
        <v>1.0493827160493827E-3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H189"/>
  <sheetViews>
    <sheetView tabSelected="1" zoomScale="120" zoomScaleNormal="120" workbookViewId="0">
      <pane ySplit="1" topLeftCell="A2" activePane="bottomLeft" state="frozen"/>
      <selection pane="bottomLeft" activeCell="A31" sqref="A31"/>
    </sheetView>
  </sheetViews>
  <sheetFormatPr baseColWidth="10" defaultRowHeight="15" x14ac:dyDescent="0.2"/>
  <cols>
    <col min="1" max="2" width="50.83203125" customWidth="1"/>
    <col min="3" max="5" width="25.83203125" customWidth="1"/>
    <col min="8" max="8" width="14.6640625" bestFit="1" customWidth="1"/>
  </cols>
  <sheetData>
    <row r="1" spans="1:8" ht="16" x14ac:dyDescent="0.2">
      <c r="A1" s="27" t="s">
        <v>59</v>
      </c>
      <c r="B1" s="123" t="s">
        <v>60</v>
      </c>
      <c r="C1" s="27" t="s">
        <v>936</v>
      </c>
      <c r="D1" s="123" t="s">
        <v>90</v>
      </c>
      <c r="E1" s="27" t="s">
        <v>92</v>
      </c>
      <c r="F1" s="27" t="s">
        <v>61</v>
      </c>
      <c r="H1" s="44" t="s">
        <v>1234</v>
      </c>
    </row>
    <row r="2" spans="1:8" ht="16" x14ac:dyDescent="0.2">
      <c r="A2" s="55" t="s">
        <v>506</v>
      </c>
      <c r="B2" s="44" t="s">
        <v>118</v>
      </c>
      <c r="C2" s="93" t="s">
        <v>86</v>
      </c>
      <c r="D2" s="94" t="s">
        <v>86</v>
      </c>
      <c r="E2" s="95" t="s">
        <v>88</v>
      </c>
      <c r="F2" s="29">
        <v>219</v>
      </c>
    </row>
    <row r="3" spans="1:8" ht="16" x14ac:dyDescent="0.2">
      <c r="A3" s="55"/>
      <c r="B3" s="44" t="s">
        <v>145</v>
      </c>
      <c r="C3" s="29" t="s">
        <v>86</v>
      </c>
      <c r="D3" s="29" t="s">
        <v>86</v>
      </c>
      <c r="E3" s="29" t="s">
        <v>88</v>
      </c>
      <c r="F3" s="29">
        <v>40</v>
      </c>
    </row>
    <row r="4" spans="1:8" ht="16" x14ac:dyDescent="0.2">
      <c r="A4" s="55"/>
      <c r="B4" s="44" t="s">
        <v>139</v>
      </c>
      <c r="C4" s="29" t="s">
        <v>86</v>
      </c>
      <c r="D4" s="29" t="s">
        <v>86</v>
      </c>
      <c r="E4" s="29" t="s">
        <v>88</v>
      </c>
      <c r="F4" s="29">
        <v>15</v>
      </c>
    </row>
    <row r="5" spans="1:8" ht="16" x14ac:dyDescent="0.2">
      <c r="A5" s="55"/>
      <c r="B5" s="44" t="s">
        <v>140</v>
      </c>
      <c r="C5" s="91" t="s">
        <v>86</v>
      </c>
      <c r="D5" s="91" t="s">
        <v>86</v>
      </c>
      <c r="E5" s="91" t="s">
        <v>88</v>
      </c>
      <c r="F5" s="29">
        <v>193</v>
      </c>
    </row>
    <row r="6" spans="1:8" ht="16" x14ac:dyDescent="0.2">
      <c r="A6" s="55"/>
      <c r="B6" s="44" t="s">
        <v>123</v>
      </c>
      <c r="C6" s="29" t="s">
        <v>86</v>
      </c>
      <c r="D6" s="29" t="s">
        <v>86</v>
      </c>
      <c r="E6" s="29" t="s">
        <v>88</v>
      </c>
      <c r="F6" s="29">
        <v>48</v>
      </c>
    </row>
    <row r="7" spans="1:8" ht="16" x14ac:dyDescent="0.2">
      <c r="A7" s="55"/>
      <c r="B7" s="44" t="s">
        <v>128</v>
      </c>
      <c r="C7" s="58" t="s">
        <v>86</v>
      </c>
      <c r="D7" s="58" t="s">
        <v>86</v>
      </c>
      <c r="E7" s="58" t="s">
        <v>88</v>
      </c>
      <c r="F7" s="29">
        <v>203</v>
      </c>
    </row>
    <row r="8" spans="1:8" ht="16" x14ac:dyDescent="0.2">
      <c r="A8" s="55"/>
      <c r="B8" s="44" t="s">
        <v>495</v>
      </c>
      <c r="C8" s="58" t="s">
        <v>86</v>
      </c>
      <c r="D8" s="58" t="s">
        <v>86</v>
      </c>
      <c r="E8" s="58" t="s">
        <v>88</v>
      </c>
      <c r="F8" s="29">
        <v>205</v>
      </c>
    </row>
    <row r="9" spans="1:8" ht="16" x14ac:dyDescent="0.2">
      <c r="A9" s="55"/>
      <c r="B9" s="44" t="s">
        <v>188</v>
      </c>
      <c r="C9" s="91" t="s">
        <v>86</v>
      </c>
      <c r="D9" s="91" t="s">
        <v>86</v>
      </c>
      <c r="E9" s="91" t="s">
        <v>88</v>
      </c>
      <c r="F9" s="29">
        <v>285</v>
      </c>
    </row>
    <row r="10" spans="1:8" ht="16" x14ac:dyDescent="0.2">
      <c r="A10" s="55"/>
      <c r="B10" s="44" t="s">
        <v>897</v>
      </c>
      <c r="C10" s="29" t="s">
        <v>86</v>
      </c>
      <c r="D10" s="29" t="s">
        <v>86</v>
      </c>
      <c r="E10" s="29" t="s">
        <v>88</v>
      </c>
      <c r="F10" s="29">
        <v>74</v>
      </c>
    </row>
    <row r="11" spans="1:8" ht="16" x14ac:dyDescent="0.2">
      <c r="A11" s="55"/>
      <c r="B11" s="44" t="s">
        <v>132</v>
      </c>
      <c r="C11" s="29" t="s">
        <v>86</v>
      </c>
      <c r="D11" s="29" t="s">
        <v>86</v>
      </c>
      <c r="E11" s="29" t="s">
        <v>88</v>
      </c>
      <c r="F11" s="29">
        <v>6</v>
      </c>
    </row>
    <row r="12" spans="1:8" ht="16" x14ac:dyDescent="0.2">
      <c r="A12" s="55"/>
      <c r="B12" s="44" t="s">
        <v>125</v>
      </c>
      <c r="C12" s="29" t="s">
        <v>86</v>
      </c>
      <c r="D12" s="29" t="s">
        <v>86</v>
      </c>
      <c r="E12" s="29" t="s">
        <v>88</v>
      </c>
      <c r="F12" s="29">
        <v>65</v>
      </c>
    </row>
    <row r="13" spans="1:8" ht="16" x14ac:dyDescent="0.2">
      <c r="A13" s="55"/>
      <c r="B13" s="44" t="s">
        <v>514</v>
      </c>
      <c r="C13" s="29" t="s">
        <v>86</v>
      </c>
      <c r="D13" s="29" t="s">
        <v>86</v>
      </c>
      <c r="E13" s="29" t="s">
        <v>88</v>
      </c>
      <c r="F13" s="29">
        <v>9</v>
      </c>
    </row>
    <row r="14" spans="1:8" ht="16" x14ac:dyDescent="0.2">
      <c r="A14" s="55"/>
      <c r="B14" s="44" t="s">
        <v>515</v>
      </c>
      <c r="C14" s="29" t="s">
        <v>86</v>
      </c>
      <c r="D14" s="29" t="s">
        <v>86</v>
      </c>
      <c r="E14" s="29" t="s">
        <v>88</v>
      </c>
      <c r="F14" s="29">
        <v>31</v>
      </c>
    </row>
    <row r="15" spans="1:8" ht="16" x14ac:dyDescent="0.2">
      <c r="A15" s="55"/>
      <c r="B15" s="44" t="s">
        <v>134</v>
      </c>
      <c r="C15" s="29" t="s">
        <v>86</v>
      </c>
      <c r="D15" s="29" t="s">
        <v>86</v>
      </c>
      <c r="E15" s="29" t="s">
        <v>88</v>
      </c>
      <c r="F15" s="29">
        <v>6</v>
      </c>
    </row>
    <row r="16" spans="1:8" ht="16" x14ac:dyDescent="0.2">
      <c r="A16" s="55"/>
      <c r="B16" s="44" t="s">
        <v>133</v>
      </c>
      <c r="C16" s="29" t="s">
        <v>86</v>
      </c>
      <c r="D16" s="29" t="s">
        <v>86</v>
      </c>
      <c r="E16" s="29" t="s">
        <v>88</v>
      </c>
      <c r="F16" s="29">
        <v>55</v>
      </c>
    </row>
    <row r="17" spans="1:6" ht="16" x14ac:dyDescent="0.2">
      <c r="A17" s="55"/>
      <c r="B17" s="44" t="s">
        <v>516</v>
      </c>
      <c r="C17" s="29" t="s">
        <v>86</v>
      </c>
      <c r="D17" s="29" t="s">
        <v>86</v>
      </c>
      <c r="E17" s="29" t="s">
        <v>88</v>
      </c>
      <c r="F17" s="29">
        <v>2</v>
      </c>
    </row>
    <row r="18" spans="1:6" ht="16" x14ac:dyDescent="0.2">
      <c r="A18" s="55"/>
      <c r="B18" s="44" t="s">
        <v>163</v>
      </c>
      <c r="C18" s="29" t="s">
        <v>945</v>
      </c>
      <c r="D18" s="29" t="s">
        <v>83</v>
      </c>
      <c r="E18" s="29" t="s">
        <v>83</v>
      </c>
      <c r="F18" s="29">
        <v>24</v>
      </c>
    </row>
    <row r="19" spans="1:6" ht="16" x14ac:dyDescent="0.2">
      <c r="A19" s="55"/>
      <c r="B19" s="44" t="s">
        <v>1269</v>
      </c>
      <c r="C19" s="29" t="s">
        <v>945</v>
      </c>
      <c r="D19" s="29" t="s">
        <v>83</v>
      </c>
      <c r="E19" s="29" t="s">
        <v>83</v>
      </c>
      <c r="F19" s="29">
        <v>7</v>
      </c>
    </row>
    <row r="20" spans="1:6" ht="16" x14ac:dyDescent="0.2">
      <c r="A20" s="55"/>
      <c r="B20" s="44" t="s">
        <v>501</v>
      </c>
      <c r="C20" s="91" t="s">
        <v>64</v>
      </c>
      <c r="D20" s="91" t="s">
        <v>64</v>
      </c>
      <c r="E20" s="91" t="s">
        <v>88</v>
      </c>
      <c r="F20" s="29">
        <v>4814</v>
      </c>
    </row>
    <row r="21" spans="1:6" ht="16" x14ac:dyDescent="0.2">
      <c r="A21" s="55"/>
      <c r="B21" s="44" t="s">
        <v>521</v>
      </c>
      <c r="C21" s="91" t="s">
        <v>64</v>
      </c>
      <c r="D21" s="91" t="s">
        <v>64</v>
      </c>
      <c r="E21" s="91" t="s">
        <v>88</v>
      </c>
      <c r="F21" s="29">
        <v>130</v>
      </c>
    </row>
    <row r="22" spans="1:6" ht="16" x14ac:dyDescent="0.2">
      <c r="A22" s="55"/>
      <c r="B22" s="44" t="s">
        <v>502</v>
      </c>
      <c r="C22" s="91" t="s">
        <v>64</v>
      </c>
      <c r="D22" s="91" t="s">
        <v>64</v>
      </c>
      <c r="E22" s="91" t="s">
        <v>88</v>
      </c>
      <c r="F22" s="29">
        <v>318</v>
      </c>
    </row>
    <row r="23" spans="1:6" ht="16" x14ac:dyDescent="0.2">
      <c r="A23" s="55"/>
      <c r="B23" s="44" t="s">
        <v>519</v>
      </c>
      <c r="C23" s="91" t="s">
        <v>64</v>
      </c>
      <c r="D23" s="91" t="s">
        <v>64</v>
      </c>
      <c r="E23" s="91" t="s">
        <v>88</v>
      </c>
      <c r="F23" s="29">
        <v>168</v>
      </c>
    </row>
    <row r="24" spans="1:6" ht="16" x14ac:dyDescent="0.2">
      <c r="A24" s="55"/>
      <c r="B24" s="44" t="s">
        <v>520</v>
      </c>
      <c r="C24" s="91" t="s">
        <v>64</v>
      </c>
      <c r="D24" s="91" t="s">
        <v>64</v>
      </c>
      <c r="E24" s="91" t="s">
        <v>88</v>
      </c>
      <c r="F24" s="29">
        <v>45</v>
      </c>
    </row>
    <row r="25" spans="1:6" ht="16" x14ac:dyDescent="0.2">
      <c r="A25" s="55"/>
      <c r="B25" s="44" t="s">
        <v>522</v>
      </c>
      <c r="C25" s="91" t="s">
        <v>64</v>
      </c>
      <c r="D25" s="91" t="s">
        <v>64</v>
      </c>
      <c r="E25" s="91" t="s">
        <v>88</v>
      </c>
      <c r="F25" s="29">
        <v>19</v>
      </c>
    </row>
    <row r="26" spans="1:6" ht="16" x14ac:dyDescent="0.2">
      <c r="A26" s="55"/>
      <c r="B26" s="44" t="s">
        <v>523</v>
      </c>
      <c r="C26" s="91" t="s">
        <v>64</v>
      </c>
      <c r="D26" s="91" t="s">
        <v>64</v>
      </c>
      <c r="E26" s="91" t="s">
        <v>88</v>
      </c>
      <c r="F26" s="29">
        <v>61</v>
      </c>
    </row>
    <row r="27" spans="1:6" ht="16" x14ac:dyDescent="0.2">
      <c r="A27" s="55"/>
      <c r="B27" s="44" t="s">
        <v>212</v>
      </c>
      <c r="C27" s="91" t="s">
        <v>64</v>
      </c>
      <c r="D27" s="91" t="s">
        <v>64</v>
      </c>
      <c r="E27" s="91" t="s">
        <v>88</v>
      </c>
      <c r="F27" s="29">
        <v>23</v>
      </c>
    </row>
    <row r="28" spans="1:6" ht="16" x14ac:dyDescent="0.2">
      <c r="A28" s="55"/>
      <c r="B28" s="44" t="s">
        <v>524</v>
      </c>
      <c r="C28" s="29" t="s">
        <v>86</v>
      </c>
      <c r="D28" s="29" t="s">
        <v>86</v>
      </c>
      <c r="E28" s="29" t="s">
        <v>88</v>
      </c>
      <c r="F28" s="29">
        <v>11</v>
      </c>
    </row>
    <row r="29" spans="1:6" ht="16" x14ac:dyDescent="0.2">
      <c r="A29" s="55"/>
      <c r="B29" s="44" t="s">
        <v>497</v>
      </c>
      <c r="C29" s="58" t="s">
        <v>497</v>
      </c>
      <c r="D29" s="58" t="s">
        <v>86</v>
      </c>
      <c r="E29" s="58" t="s">
        <v>88</v>
      </c>
      <c r="F29" s="29">
        <v>348</v>
      </c>
    </row>
    <row r="30" spans="1:6" ht="16" x14ac:dyDescent="0.2">
      <c r="A30" s="55"/>
      <c r="B30" s="44" t="s">
        <v>525</v>
      </c>
      <c r="C30" s="29" t="s">
        <v>86</v>
      </c>
      <c r="D30" s="29" t="s">
        <v>86</v>
      </c>
      <c r="E30" s="29" t="s">
        <v>88</v>
      </c>
      <c r="F30" s="29">
        <v>21</v>
      </c>
    </row>
    <row r="31" spans="1:6" ht="16" x14ac:dyDescent="0.2">
      <c r="A31" s="55"/>
      <c r="B31" s="44" t="s">
        <v>898</v>
      </c>
      <c r="C31" s="29" t="s">
        <v>937</v>
      </c>
      <c r="D31" s="29" t="s">
        <v>937</v>
      </c>
      <c r="E31" s="29" t="s">
        <v>24</v>
      </c>
      <c r="F31" s="29">
        <v>115</v>
      </c>
    </row>
    <row r="32" spans="1:6" ht="16" x14ac:dyDescent="0.2">
      <c r="A32" s="55"/>
      <c r="B32" s="44" t="s">
        <v>899</v>
      </c>
      <c r="C32" s="91" t="s">
        <v>1228</v>
      </c>
      <c r="D32" s="91" t="s">
        <v>937</v>
      </c>
      <c r="E32" s="91" t="s">
        <v>24</v>
      </c>
      <c r="F32" s="29">
        <v>1216</v>
      </c>
    </row>
    <row r="33" spans="1:6" ht="32" x14ac:dyDescent="0.2">
      <c r="A33" s="55"/>
      <c r="B33" s="44" t="s">
        <v>900</v>
      </c>
      <c r="C33" s="29" t="s">
        <v>1229</v>
      </c>
      <c r="D33" s="29" t="s">
        <v>937</v>
      </c>
      <c r="E33" s="29" t="s">
        <v>24</v>
      </c>
      <c r="F33" s="29">
        <v>407</v>
      </c>
    </row>
    <row r="34" spans="1:6" ht="16" x14ac:dyDescent="0.2">
      <c r="A34" s="55"/>
      <c r="B34" s="44" t="s">
        <v>901</v>
      </c>
      <c r="C34" s="91" t="s">
        <v>937</v>
      </c>
      <c r="D34" s="91" t="s">
        <v>937</v>
      </c>
      <c r="E34" s="91" t="s">
        <v>24</v>
      </c>
      <c r="F34" s="29">
        <v>435</v>
      </c>
    </row>
    <row r="35" spans="1:6" ht="16" x14ac:dyDescent="0.2">
      <c r="A35" s="55"/>
      <c r="B35" s="44" t="s">
        <v>902</v>
      </c>
      <c r="C35" s="91" t="s">
        <v>939</v>
      </c>
      <c r="D35" s="91" t="s">
        <v>937</v>
      </c>
      <c r="E35" s="91" t="s">
        <v>24</v>
      </c>
      <c r="F35" s="29">
        <v>293</v>
      </c>
    </row>
    <row r="36" spans="1:6" ht="16" x14ac:dyDescent="0.2">
      <c r="A36" s="55"/>
      <c r="B36" s="44" t="s">
        <v>903</v>
      </c>
      <c r="C36" s="29" t="s">
        <v>937</v>
      </c>
      <c r="D36" s="29" t="s">
        <v>937</v>
      </c>
      <c r="E36" s="29" t="s">
        <v>24</v>
      </c>
      <c r="F36" s="29">
        <v>86</v>
      </c>
    </row>
    <row r="37" spans="1:6" ht="32" x14ac:dyDescent="0.2">
      <c r="A37" s="55"/>
      <c r="B37" s="44" t="s">
        <v>904</v>
      </c>
      <c r="C37" s="29" t="s">
        <v>937</v>
      </c>
      <c r="D37" s="29" t="s">
        <v>937</v>
      </c>
      <c r="E37" s="29" t="s">
        <v>24</v>
      </c>
      <c r="F37" s="29">
        <v>623</v>
      </c>
    </row>
    <row r="38" spans="1:6" ht="16" x14ac:dyDescent="0.2">
      <c r="A38" s="55"/>
      <c r="B38" s="44" t="s">
        <v>533</v>
      </c>
      <c r="C38" s="29" t="s">
        <v>937</v>
      </c>
      <c r="D38" s="29" t="s">
        <v>937</v>
      </c>
      <c r="E38" s="29" t="s">
        <v>24</v>
      </c>
      <c r="F38" s="29">
        <v>9</v>
      </c>
    </row>
    <row r="39" spans="1:6" ht="16" x14ac:dyDescent="0.2">
      <c r="A39" s="55"/>
      <c r="B39" s="44" t="s">
        <v>534</v>
      </c>
      <c r="C39" s="29" t="s">
        <v>83</v>
      </c>
      <c r="D39" s="29" t="s">
        <v>83</v>
      </c>
      <c r="E39" s="29" t="s">
        <v>83</v>
      </c>
      <c r="F39" s="29">
        <v>82</v>
      </c>
    </row>
    <row r="40" spans="1:6" ht="16" x14ac:dyDescent="0.2">
      <c r="A40" s="55"/>
      <c r="B40" s="44" t="s">
        <v>535</v>
      </c>
      <c r="C40" s="29" t="s">
        <v>14</v>
      </c>
      <c r="D40" s="29" t="s">
        <v>14</v>
      </c>
      <c r="E40" s="29" t="s">
        <v>14</v>
      </c>
      <c r="F40" s="29">
        <v>38</v>
      </c>
    </row>
    <row r="41" spans="1:6" ht="16" x14ac:dyDescent="0.2">
      <c r="A41" s="55"/>
      <c r="B41" s="44" t="s">
        <v>536</v>
      </c>
      <c r="C41" s="29" t="s">
        <v>945</v>
      </c>
      <c r="D41" s="29" t="s">
        <v>83</v>
      </c>
      <c r="E41" s="29" t="s">
        <v>83</v>
      </c>
      <c r="F41" s="29">
        <v>4</v>
      </c>
    </row>
    <row r="42" spans="1:6" ht="16" x14ac:dyDescent="0.2">
      <c r="A42" s="55"/>
      <c r="B42" s="44" t="s">
        <v>21</v>
      </c>
      <c r="C42" s="91" t="s">
        <v>21</v>
      </c>
      <c r="D42" s="91" t="s">
        <v>14</v>
      </c>
      <c r="E42" s="91" t="s">
        <v>14</v>
      </c>
      <c r="F42" s="29">
        <v>596</v>
      </c>
    </row>
    <row r="43" spans="1:6" ht="16" x14ac:dyDescent="0.2">
      <c r="A43" s="55"/>
      <c r="B43" s="44" t="s">
        <v>537</v>
      </c>
      <c r="C43" s="29" t="s">
        <v>14</v>
      </c>
      <c r="D43" s="29" t="s">
        <v>14</v>
      </c>
      <c r="E43" s="29" t="s">
        <v>14</v>
      </c>
      <c r="F43" s="29">
        <v>42</v>
      </c>
    </row>
    <row r="44" spans="1:6" ht="16" x14ac:dyDescent="0.2">
      <c r="A44" s="55"/>
      <c r="B44" s="44" t="s">
        <v>71</v>
      </c>
      <c r="C44" s="29" t="s">
        <v>14</v>
      </c>
      <c r="D44" s="29" t="s">
        <v>14</v>
      </c>
      <c r="E44" s="29" t="s">
        <v>14</v>
      </c>
      <c r="F44" s="29">
        <v>19</v>
      </c>
    </row>
    <row r="45" spans="1:6" ht="16" x14ac:dyDescent="0.2">
      <c r="A45" s="55"/>
      <c r="B45" s="44" t="s">
        <v>538</v>
      </c>
      <c r="C45" s="29" t="s">
        <v>538</v>
      </c>
      <c r="D45" s="29" t="s">
        <v>937</v>
      </c>
      <c r="E45" s="29" t="s">
        <v>24</v>
      </c>
      <c r="F45" s="29">
        <v>85</v>
      </c>
    </row>
    <row r="46" spans="1:6" ht="16" x14ac:dyDescent="0.2">
      <c r="A46" s="55"/>
      <c r="B46" s="44" t="s">
        <v>539</v>
      </c>
      <c r="C46" s="29" t="s">
        <v>14</v>
      </c>
      <c r="D46" s="29" t="s">
        <v>14</v>
      </c>
      <c r="E46" s="29" t="s">
        <v>14</v>
      </c>
      <c r="F46" s="29">
        <v>184</v>
      </c>
    </row>
    <row r="47" spans="1:6" ht="16" x14ac:dyDescent="0.2">
      <c r="A47" s="55"/>
      <c r="B47" s="44" t="s">
        <v>540</v>
      </c>
      <c r="C47" s="29" t="s">
        <v>83</v>
      </c>
      <c r="D47" s="29" t="s">
        <v>83</v>
      </c>
      <c r="E47" s="29" t="s">
        <v>83</v>
      </c>
      <c r="F47" s="29">
        <v>37</v>
      </c>
    </row>
    <row r="48" spans="1:6" ht="16" x14ac:dyDescent="0.2">
      <c r="A48" s="55"/>
      <c r="B48" s="44" t="s">
        <v>541</v>
      </c>
      <c r="C48" s="91" t="s">
        <v>5</v>
      </c>
      <c r="D48" s="91" t="s">
        <v>5</v>
      </c>
      <c r="E48" s="91" t="s">
        <v>14</v>
      </c>
      <c r="F48" s="29">
        <v>2015</v>
      </c>
    </row>
    <row r="49" spans="1:6" ht="16" x14ac:dyDescent="0.2">
      <c r="A49" s="55"/>
      <c r="B49" s="44" t="s">
        <v>542</v>
      </c>
      <c r="C49" s="29" t="s">
        <v>85</v>
      </c>
      <c r="D49" s="29" t="s">
        <v>85</v>
      </c>
      <c r="E49" s="29" t="s">
        <v>85</v>
      </c>
      <c r="F49" s="29">
        <v>10</v>
      </c>
    </row>
    <row r="50" spans="1:6" ht="16" x14ac:dyDescent="0.2">
      <c r="A50" s="59"/>
      <c r="B50" s="49" t="s">
        <v>544</v>
      </c>
      <c r="C50" s="31" t="s">
        <v>85</v>
      </c>
      <c r="D50" s="31" t="s">
        <v>85</v>
      </c>
      <c r="E50" s="31" t="s">
        <v>85</v>
      </c>
      <c r="F50" s="31">
        <v>12</v>
      </c>
    </row>
    <row r="51" spans="1:6" ht="16" x14ac:dyDescent="0.2">
      <c r="A51" s="55" t="s">
        <v>507</v>
      </c>
      <c r="B51" s="44" t="s">
        <v>73</v>
      </c>
      <c r="C51" s="29" t="s">
        <v>83</v>
      </c>
      <c r="D51" s="29" t="s">
        <v>83</v>
      </c>
      <c r="E51" s="29" t="s">
        <v>83</v>
      </c>
      <c r="F51" s="29">
        <v>23</v>
      </c>
    </row>
    <row r="52" spans="1:6" ht="16" x14ac:dyDescent="0.2">
      <c r="A52" s="55"/>
      <c r="B52" s="44" t="s">
        <v>545</v>
      </c>
      <c r="C52" s="29" t="s">
        <v>30</v>
      </c>
      <c r="D52" s="29" t="s">
        <v>86</v>
      </c>
      <c r="E52" s="29" t="s">
        <v>88</v>
      </c>
      <c r="F52" s="29">
        <v>89</v>
      </c>
    </row>
    <row r="53" spans="1:6" ht="16" x14ac:dyDescent="0.2">
      <c r="A53" s="55"/>
      <c r="B53" s="44" t="s">
        <v>1270</v>
      </c>
      <c r="C53" s="29" t="s">
        <v>30</v>
      </c>
      <c r="D53" s="29" t="s">
        <v>86</v>
      </c>
      <c r="E53" s="29" t="s">
        <v>88</v>
      </c>
      <c r="F53" s="29">
        <v>26</v>
      </c>
    </row>
    <row r="54" spans="1:6" ht="16" x14ac:dyDescent="0.2">
      <c r="A54" s="55"/>
      <c r="B54" s="44" t="s">
        <v>547</v>
      </c>
      <c r="C54" s="29" t="s">
        <v>30</v>
      </c>
      <c r="D54" s="29" t="s">
        <v>86</v>
      </c>
      <c r="E54" s="29" t="s">
        <v>88</v>
      </c>
      <c r="F54" s="29">
        <v>60</v>
      </c>
    </row>
    <row r="55" spans="1:6" ht="16" x14ac:dyDescent="0.2">
      <c r="A55" s="55"/>
      <c r="B55" s="44" t="s">
        <v>62</v>
      </c>
      <c r="C55" s="29" t="s">
        <v>84</v>
      </c>
      <c r="D55" s="29" t="s">
        <v>86</v>
      </c>
      <c r="E55" s="29" t="s">
        <v>88</v>
      </c>
      <c r="F55" s="29">
        <v>83</v>
      </c>
    </row>
    <row r="56" spans="1:6" ht="16" x14ac:dyDescent="0.2">
      <c r="A56" s="55"/>
      <c r="B56" s="44" t="s">
        <v>498</v>
      </c>
      <c r="C56" s="29" t="s">
        <v>86</v>
      </c>
      <c r="D56" s="29" t="s">
        <v>86</v>
      </c>
      <c r="E56" s="29" t="s">
        <v>88</v>
      </c>
      <c r="F56" s="29">
        <v>23</v>
      </c>
    </row>
    <row r="57" spans="1:6" ht="16" x14ac:dyDescent="0.2">
      <c r="A57" s="55"/>
      <c r="B57" s="44" t="s">
        <v>548</v>
      </c>
      <c r="C57" s="29" t="s">
        <v>83</v>
      </c>
      <c r="D57" s="29" t="s">
        <v>83</v>
      </c>
      <c r="E57" s="29" t="s">
        <v>83</v>
      </c>
      <c r="F57" s="29">
        <v>216</v>
      </c>
    </row>
    <row r="58" spans="1:6" ht="16" x14ac:dyDescent="0.2">
      <c r="A58" s="55"/>
      <c r="B58" s="44" t="s">
        <v>549</v>
      </c>
      <c r="C58" s="91" t="s">
        <v>29</v>
      </c>
      <c r="D58" s="91" t="s">
        <v>67</v>
      </c>
      <c r="E58" s="91" t="s">
        <v>67</v>
      </c>
      <c r="F58" s="29">
        <v>2565</v>
      </c>
    </row>
    <row r="59" spans="1:6" ht="16" x14ac:dyDescent="0.2">
      <c r="A59" s="55"/>
      <c r="B59" s="44" t="s">
        <v>550</v>
      </c>
      <c r="C59" s="29" t="s">
        <v>84</v>
      </c>
      <c r="D59" s="29" t="s">
        <v>84</v>
      </c>
      <c r="E59" s="29" t="s">
        <v>14</v>
      </c>
      <c r="F59" s="29">
        <v>54</v>
      </c>
    </row>
    <row r="60" spans="1:6" ht="16" x14ac:dyDescent="0.2">
      <c r="A60" s="55"/>
      <c r="B60" s="44" t="s">
        <v>551</v>
      </c>
      <c r="C60" s="29" t="s">
        <v>84</v>
      </c>
      <c r="D60" s="29" t="s">
        <v>84</v>
      </c>
      <c r="E60" s="29" t="s">
        <v>14</v>
      </c>
      <c r="F60" s="29">
        <v>169</v>
      </c>
    </row>
    <row r="61" spans="1:6" ht="16" x14ac:dyDescent="0.2">
      <c r="A61" s="55"/>
      <c r="B61" s="44" t="s">
        <v>552</v>
      </c>
      <c r="C61" s="29" t="s">
        <v>497</v>
      </c>
      <c r="D61" s="29" t="s">
        <v>86</v>
      </c>
      <c r="E61" s="29" t="s">
        <v>14</v>
      </c>
      <c r="F61" s="29">
        <v>347</v>
      </c>
    </row>
    <row r="62" spans="1:6" ht="16" x14ac:dyDescent="0.2">
      <c r="A62" s="55"/>
      <c r="B62" s="44" t="s">
        <v>553</v>
      </c>
      <c r="C62" s="29" t="s">
        <v>84</v>
      </c>
      <c r="D62" s="29" t="s">
        <v>84</v>
      </c>
      <c r="E62" s="29" t="s">
        <v>14</v>
      </c>
      <c r="F62" s="29">
        <v>55</v>
      </c>
    </row>
    <row r="63" spans="1:6" ht="16" x14ac:dyDescent="0.2">
      <c r="A63" s="55"/>
      <c r="B63" s="44" t="s">
        <v>34</v>
      </c>
      <c r="C63" s="29" t="s">
        <v>84</v>
      </c>
      <c r="D63" s="29" t="s">
        <v>84</v>
      </c>
      <c r="E63" s="29" t="s">
        <v>14</v>
      </c>
      <c r="F63" s="29">
        <v>93</v>
      </c>
    </row>
    <row r="64" spans="1:6" ht="16" x14ac:dyDescent="0.2">
      <c r="A64" s="55"/>
      <c r="B64" s="44" t="s">
        <v>555</v>
      </c>
      <c r="C64" s="29" t="s">
        <v>942</v>
      </c>
      <c r="D64" s="29" t="s">
        <v>942</v>
      </c>
      <c r="E64" s="29" t="s">
        <v>83</v>
      </c>
      <c r="F64" s="29">
        <v>29</v>
      </c>
    </row>
    <row r="65" spans="1:6" ht="16" x14ac:dyDescent="0.2">
      <c r="A65" s="55"/>
      <c r="B65" s="44" t="s">
        <v>33</v>
      </c>
      <c r="C65" s="29" t="s">
        <v>84</v>
      </c>
      <c r="D65" s="29" t="s">
        <v>84</v>
      </c>
      <c r="E65" s="29" t="s">
        <v>14</v>
      </c>
      <c r="F65" s="29">
        <v>1</v>
      </c>
    </row>
    <row r="66" spans="1:6" ht="16" x14ac:dyDescent="0.2">
      <c r="A66" s="55"/>
      <c r="B66" s="44" t="s">
        <v>556</v>
      </c>
      <c r="C66" s="29" t="s">
        <v>84</v>
      </c>
      <c r="D66" s="29" t="s">
        <v>84</v>
      </c>
      <c r="E66" s="29" t="s">
        <v>14</v>
      </c>
      <c r="F66" s="29">
        <v>23</v>
      </c>
    </row>
    <row r="67" spans="1:6" ht="16" x14ac:dyDescent="0.2">
      <c r="A67" s="55"/>
      <c r="B67" s="44" t="s">
        <v>557</v>
      </c>
      <c r="C67" s="29" t="s">
        <v>83</v>
      </c>
      <c r="D67" s="29" t="s">
        <v>83</v>
      </c>
      <c r="E67" s="29" t="s">
        <v>83</v>
      </c>
      <c r="F67" s="29">
        <v>112</v>
      </c>
    </row>
    <row r="68" spans="1:6" ht="16" x14ac:dyDescent="0.2">
      <c r="A68" s="55"/>
      <c r="B68" s="44" t="s">
        <v>558</v>
      </c>
      <c r="C68" s="29" t="s">
        <v>83</v>
      </c>
      <c r="D68" s="29" t="s">
        <v>83</v>
      </c>
      <c r="E68" s="29" t="s">
        <v>83</v>
      </c>
      <c r="F68" s="29">
        <v>3</v>
      </c>
    </row>
    <row r="69" spans="1:6" ht="16" x14ac:dyDescent="0.2">
      <c r="A69" s="59"/>
      <c r="B69" s="49" t="s">
        <v>559</v>
      </c>
      <c r="C69" s="31" t="s">
        <v>83</v>
      </c>
      <c r="D69" s="31" t="s">
        <v>83</v>
      </c>
      <c r="E69" s="31" t="s">
        <v>83</v>
      </c>
      <c r="F69" s="31">
        <v>66</v>
      </c>
    </row>
    <row r="70" spans="1:6" ht="16" x14ac:dyDescent="0.2">
      <c r="A70" s="55" t="s">
        <v>105</v>
      </c>
      <c r="B70" s="44" t="s">
        <v>560</v>
      </c>
      <c r="C70" s="29" t="s">
        <v>950</v>
      </c>
      <c r="D70" s="29" t="s">
        <v>67</v>
      </c>
      <c r="E70" s="29" t="s">
        <v>67</v>
      </c>
      <c r="F70" s="29">
        <v>44</v>
      </c>
    </row>
    <row r="71" spans="1:6" ht="16" x14ac:dyDescent="0.2">
      <c r="A71" s="55"/>
      <c r="B71" s="44" t="s">
        <v>561</v>
      </c>
      <c r="C71" s="29" t="s">
        <v>950</v>
      </c>
      <c r="D71" s="29" t="s">
        <v>67</v>
      </c>
      <c r="E71" s="29" t="s">
        <v>67</v>
      </c>
      <c r="F71" s="29">
        <v>273</v>
      </c>
    </row>
    <row r="72" spans="1:6" ht="16" x14ac:dyDescent="0.2">
      <c r="A72" s="55"/>
      <c r="B72" s="44" t="s">
        <v>499</v>
      </c>
      <c r="C72" s="29" t="s">
        <v>950</v>
      </c>
      <c r="D72" s="29" t="s">
        <v>67</v>
      </c>
      <c r="E72" s="29" t="s">
        <v>67</v>
      </c>
      <c r="F72" s="29">
        <v>5641</v>
      </c>
    </row>
    <row r="73" spans="1:6" ht="16" x14ac:dyDescent="0.2">
      <c r="A73" s="55"/>
      <c r="B73" s="44" t="s">
        <v>562</v>
      </c>
      <c r="C73" s="29" t="s">
        <v>1235</v>
      </c>
      <c r="D73" s="29" t="s">
        <v>67</v>
      </c>
      <c r="E73" s="29" t="s">
        <v>67</v>
      </c>
      <c r="F73" s="29">
        <v>284</v>
      </c>
    </row>
    <row r="74" spans="1:6" ht="16" x14ac:dyDescent="0.2">
      <c r="A74" s="55"/>
      <c r="B74" s="44" t="s">
        <v>1271</v>
      </c>
      <c r="C74" s="29" t="s">
        <v>950</v>
      </c>
      <c r="D74" s="29" t="s">
        <v>67</v>
      </c>
      <c r="E74" s="29" t="s">
        <v>67</v>
      </c>
      <c r="F74" s="29">
        <v>898</v>
      </c>
    </row>
    <row r="75" spans="1:6" ht="16" x14ac:dyDescent="0.2">
      <c r="A75" s="55"/>
      <c r="B75" s="44" t="s">
        <v>564</v>
      </c>
      <c r="C75" s="29" t="s">
        <v>950</v>
      </c>
      <c r="D75" s="29" t="s">
        <v>67</v>
      </c>
      <c r="E75" s="29" t="s">
        <v>67</v>
      </c>
      <c r="F75" s="29">
        <v>158</v>
      </c>
    </row>
    <row r="76" spans="1:6" ht="16" x14ac:dyDescent="0.2">
      <c r="A76" s="55"/>
      <c r="B76" s="44" t="s">
        <v>565</v>
      </c>
      <c r="C76" s="29" t="s">
        <v>950</v>
      </c>
      <c r="D76" s="29" t="s">
        <v>67</v>
      </c>
      <c r="E76" s="29" t="s">
        <v>67</v>
      </c>
      <c r="F76" s="29">
        <v>8</v>
      </c>
    </row>
    <row r="77" spans="1:6" ht="16" x14ac:dyDescent="0.2">
      <c r="A77" s="55"/>
      <c r="B77" s="44" t="s">
        <v>674</v>
      </c>
      <c r="C77" s="29" t="s">
        <v>950</v>
      </c>
      <c r="D77" s="29" t="s">
        <v>67</v>
      </c>
      <c r="E77" s="29" t="s">
        <v>67</v>
      </c>
      <c r="F77" s="29">
        <v>24</v>
      </c>
    </row>
    <row r="78" spans="1:6" ht="16" x14ac:dyDescent="0.2">
      <c r="A78" s="59"/>
      <c r="B78" s="49" t="s">
        <v>566</v>
      </c>
      <c r="C78" s="31" t="s">
        <v>950</v>
      </c>
      <c r="D78" s="31" t="s">
        <v>67</v>
      </c>
      <c r="E78" s="31" t="s">
        <v>67</v>
      </c>
      <c r="F78" s="31">
        <v>9</v>
      </c>
    </row>
    <row r="79" spans="1:6" ht="16" x14ac:dyDescent="0.2">
      <c r="A79" s="55" t="s">
        <v>106</v>
      </c>
      <c r="B79" s="161" t="s">
        <v>567</v>
      </c>
      <c r="C79" s="29" t="s">
        <v>1227</v>
      </c>
      <c r="D79" s="29" t="s">
        <v>83</v>
      </c>
      <c r="E79" s="29" t="s">
        <v>83</v>
      </c>
      <c r="F79" s="29">
        <v>2</v>
      </c>
    </row>
    <row r="80" spans="1:6" ht="16" x14ac:dyDescent="0.2">
      <c r="A80" s="55"/>
      <c r="B80" s="161" t="s">
        <v>568</v>
      </c>
      <c r="C80" s="29" t="s">
        <v>1227</v>
      </c>
      <c r="D80" s="29" t="s">
        <v>83</v>
      </c>
      <c r="E80" s="29" t="s">
        <v>83</v>
      </c>
      <c r="F80" s="29">
        <v>28</v>
      </c>
    </row>
    <row r="81" spans="1:6" ht="16" x14ac:dyDescent="0.2">
      <c r="A81" s="55"/>
      <c r="B81" s="161" t="s">
        <v>569</v>
      </c>
      <c r="C81" s="29" t="s">
        <v>83</v>
      </c>
      <c r="D81" s="29" t="s">
        <v>83</v>
      </c>
      <c r="E81" s="29" t="s">
        <v>83</v>
      </c>
      <c r="F81" s="29">
        <v>21</v>
      </c>
    </row>
    <row r="82" spans="1:6" ht="16" x14ac:dyDescent="0.2">
      <c r="A82" s="55"/>
      <c r="B82" s="161" t="s">
        <v>189</v>
      </c>
      <c r="C82" s="29" t="s">
        <v>1227</v>
      </c>
      <c r="D82" s="29" t="s">
        <v>83</v>
      </c>
      <c r="E82" s="29" t="s">
        <v>83</v>
      </c>
      <c r="F82" s="29">
        <v>173</v>
      </c>
    </row>
    <row r="83" spans="1:6" ht="16" x14ac:dyDescent="0.2">
      <c r="A83" s="55"/>
      <c r="B83" s="161" t="s">
        <v>570</v>
      </c>
      <c r="C83" s="29" t="s">
        <v>14</v>
      </c>
      <c r="D83" s="29" t="s">
        <v>14</v>
      </c>
      <c r="E83" s="29" t="s">
        <v>14</v>
      </c>
      <c r="F83" s="29">
        <v>169</v>
      </c>
    </row>
    <row r="84" spans="1:6" ht="16" x14ac:dyDescent="0.2">
      <c r="A84" s="55"/>
      <c r="B84" s="161" t="s">
        <v>300</v>
      </c>
      <c r="C84" s="91" t="s">
        <v>82</v>
      </c>
      <c r="D84" s="91" t="s">
        <v>82</v>
      </c>
      <c r="E84" s="91" t="s">
        <v>83</v>
      </c>
      <c r="F84" s="29">
        <v>1128</v>
      </c>
    </row>
    <row r="85" spans="1:6" ht="16" x14ac:dyDescent="0.2">
      <c r="A85" s="55"/>
      <c r="B85" s="161" t="s">
        <v>299</v>
      </c>
      <c r="C85" s="91" t="s">
        <v>82</v>
      </c>
      <c r="D85" s="91" t="s">
        <v>82</v>
      </c>
      <c r="E85" s="91" t="s">
        <v>83</v>
      </c>
      <c r="F85" s="29">
        <v>1996</v>
      </c>
    </row>
    <row r="86" spans="1:6" ht="16" x14ac:dyDescent="0.2">
      <c r="A86" s="55"/>
      <c r="B86" s="161" t="s">
        <v>571</v>
      </c>
      <c r="C86" s="91" t="s">
        <v>82</v>
      </c>
      <c r="D86" s="91" t="s">
        <v>82</v>
      </c>
      <c r="E86" s="91" t="s">
        <v>83</v>
      </c>
      <c r="F86" s="29">
        <v>215</v>
      </c>
    </row>
    <row r="87" spans="1:6" ht="16" x14ac:dyDescent="0.2">
      <c r="A87" s="55"/>
      <c r="B87" s="161" t="s">
        <v>193</v>
      </c>
      <c r="C87" s="29" t="s">
        <v>1227</v>
      </c>
      <c r="D87" s="29" t="s">
        <v>83</v>
      </c>
      <c r="E87" s="29" t="s">
        <v>83</v>
      </c>
      <c r="F87" s="29">
        <v>105</v>
      </c>
    </row>
    <row r="88" spans="1:6" ht="16" x14ac:dyDescent="0.2">
      <c r="A88" s="55"/>
      <c r="B88" s="161" t="s">
        <v>572</v>
      </c>
      <c r="C88" s="29" t="s">
        <v>1227</v>
      </c>
      <c r="D88" s="29" t="s">
        <v>83</v>
      </c>
      <c r="E88" s="29" t="s">
        <v>83</v>
      </c>
      <c r="F88" s="29">
        <v>64</v>
      </c>
    </row>
    <row r="89" spans="1:6" ht="16" x14ac:dyDescent="0.2">
      <c r="A89" s="55"/>
      <c r="B89" s="161" t="s">
        <v>573</v>
      </c>
      <c r="C89" s="29" t="s">
        <v>1227</v>
      </c>
      <c r="D89" s="29" t="s">
        <v>83</v>
      </c>
      <c r="E89" s="29" t="s">
        <v>83</v>
      </c>
      <c r="F89" s="29">
        <v>17</v>
      </c>
    </row>
    <row r="90" spans="1:6" ht="16" x14ac:dyDescent="0.2">
      <c r="A90" s="55"/>
      <c r="B90" s="161" t="s">
        <v>68</v>
      </c>
      <c r="C90" s="29" t="s">
        <v>14</v>
      </c>
      <c r="D90" s="29" t="s">
        <v>14</v>
      </c>
      <c r="E90" s="29" t="s">
        <v>14</v>
      </c>
      <c r="F90" s="29">
        <v>58</v>
      </c>
    </row>
    <row r="91" spans="1:6" ht="16" x14ac:dyDescent="0.2">
      <c r="A91" s="55"/>
      <c r="B91" s="161" t="s">
        <v>574</v>
      </c>
      <c r="C91" s="29" t="s">
        <v>14</v>
      </c>
      <c r="D91" s="29" t="s">
        <v>14</v>
      </c>
      <c r="E91" s="29" t="s">
        <v>14</v>
      </c>
      <c r="F91" s="29">
        <v>7</v>
      </c>
    </row>
    <row r="92" spans="1:6" ht="16" x14ac:dyDescent="0.2">
      <c r="A92" s="55"/>
      <c r="B92" s="161" t="s">
        <v>575</v>
      </c>
      <c r="C92" s="31" t="s">
        <v>1227</v>
      </c>
      <c r="D92" s="31" t="s">
        <v>83</v>
      </c>
      <c r="E92" s="31" t="s">
        <v>83</v>
      </c>
      <c r="F92" s="29">
        <v>32</v>
      </c>
    </row>
    <row r="93" spans="1:6" ht="16" x14ac:dyDescent="0.2">
      <c r="A93" s="162" t="s">
        <v>107</v>
      </c>
      <c r="B93" s="163" t="s">
        <v>905</v>
      </c>
      <c r="C93" s="29" t="s">
        <v>953</v>
      </c>
      <c r="D93" s="29" t="s">
        <v>83</v>
      </c>
      <c r="E93" s="29" t="s">
        <v>83</v>
      </c>
      <c r="F93" s="46">
        <v>22</v>
      </c>
    </row>
    <row r="94" spans="1:6" ht="16" x14ac:dyDescent="0.2">
      <c r="A94" s="55"/>
      <c r="B94" s="161" t="s">
        <v>576</v>
      </c>
      <c r="C94" s="29" t="s">
        <v>953</v>
      </c>
      <c r="D94" s="29" t="s">
        <v>83</v>
      </c>
      <c r="E94" s="29" t="s">
        <v>83</v>
      </c>
      <c r="F94" s="29">
        <v>67</v>
      </c>
    </row>
    <row r="95" spans="1:6" ht="16" x14ac:dyDescent="0.2">
      <c r="A95" s="55"/>
      <c r="B95" s="161" t="s">
        <v>577</v>
      </c>
      <c r="C95" s="29" t="s">
        <v>953</v>
      </c>
      <c r="D95" s="29" t="s">
        <v>83</v>
      </c>
      <c r="E95" s="29" t="s">
        <v>83</v>
      </c>
      <c r="F95" s="29">
        <v>6</v>
      </c>
    </row>
    <row r="96" spans="1:6" ht="16" x14ac:dyDescent="0.2">
      <c r="A96" s="55"/>
      <c r="B96" s="161" t="s">
        <v>578</v>
      </c>
      <c r="C96" s="29" t="s">
        <v>953</v>
      </c>
      <c r="D96" s="29" t="s">
        <v>83</v>
      </c>
      <c r="E96" s="29" t="s">
        <v>83</v>
      </c>
      <c r="F96" s="29">
        <v>194</v>
      </c>
    </row>
    <row r="97" spans="1:6" ht="16" x14ac:dyDescent="0.2">
      <c r="A97" s="55"/>
      <c r="B97" s="161" t="s">
        <v>906</v>
      </c>
      <c r="C97" s="29" t="s">
        <v>953</v>
      </c>
      <c r="D97" s="29" t="s">
        <v>83</v>
      </c>
      <c r="E97" s="29" t="s">
        <v>83</v>
      </c>
      <c r="F97" s="29">
        <v>212</v>
      </c>
    </row>
    <row r="98" spans="1:6" ht="16" x14ac:dyDescent="0.2">
      <c r="A98" s="55"/>
      <c r="B98" s="161" t="s">
        <v>500</v>
      </c>
      <c r="C98" s="29" t="s">
        <v>86</v>
      </c>
      <c r="D98" s="29" t="s">
        <v>86</v>
      </c>
      <c r="E98" s="29" t="s">
        <v>88</v>
      </c>
      <c r="F98" s="29">
        <v>1038</v>
      </c>
    </row>
    <row r="99" spans="1:6" ht="16" x14ac:dyDescent="0.2">
      <c r="A99" s="55"/>
      <c r="B99" s="161" t="s">
        <v>580</v>
      </c>
      <c r="C99" s="29" t="s">
        <v>86</v>
      </c>
      <c r="D99" s="29" t="s">
        <v>86</v>
      </c>
      <c r="E99" s="29" t="s">
        <v>88</v>
      </c>
      <c r="F99" s="29">
        <v>358</v>
      </c>
    </row>
    <row r="100" spans="1:6" ht="16" x14ac:dyDescent="0.2">
      <c r="A100" s="55"/>
      <c r="B100" s="161" t="s">
        <v>1272</v>
      </c>
      <c r="C100" s="29" t="s">
        <v>86</v>
      </c>
      <c r="D100" s="29" t="s">
        <v>86</v>
      </c>
      <c r="E100" s="29" t="s">
        <v>88</v>
      </c>
      <c r="F100" s="29">
        <v>1</v>
      </c>
    </row>
    <row r="101" spans="1:6" ht="16" x14ac:dyDescent="0.2">
      <c r="A101" s="55"/>
      <c r="B101" s="161" t="s">
        <v>503</v>
      </c>
      <c r="C101" s="29" t="s">
        <v>953</v>
      </c>
      <c r="D101" s="44" t="s">
        <v>83</v>
      </c>
      <c r="E101" s="29" t="s">
        <v>83</v>
      </c>
      <c r="F101" s="29">
        <v>426</v>
      </c>
    </row>
    <row r="102" spans="1:6" ht="16" x14ac:dyDescent="0.2">
      <c r="A102" s="55"/>
      <c r="B102" s="161" t="s">
        <v>582</v>
      </c>
      <c r="C102" s="29" t="s">
        <v>953</v>
      </c>
      <c r="D102" s="29" t="s">
        <v>83</v>
      </c>
      <c r="E102" s="29" t="s">
        <v>83</v>
      </c>
      <c r="F102" s="29">
        <v>118</v>
      </c>
    </row>
    <row r="103" spans="1:6" ht="16" x14ac:dyDescent="0.2">
      <c r="A103" s="55"/>
      <c r="B103" s="161" t="s">
        <v>583</v>
      </c>
      <c r="C103" s="29" t="s">
        <v>953</v>
      </c>
      <c r="D103" s="29" t="s">
        <v>83</v>
      </c>
      <c r="E103" s="29" t="s">
        <v>83</v>
      </c>
      <c r="F103" s="29">
        <v>259</v>
      </c>
    </row>
    <row r="104" spans="1:6" ht="16" x14ac:dyDescent="0.2">
      <c r="A104" s="55"/>
      <c r="B104" s="161" t="s">
        <v>584</v>
      </c>
      <c r="C104" s="29" t="s">
        <v>953</v>
      </c>
      <c r="D104" s="29" t="s">
        <v>83</v>
      </c>
      <c r="E104" s="29" t="s">
        <v>83</v>
      </c>
      <c r="F104" s="29">
        <v>71</v>
      </c>
    </row>
    <row r="105" spans="1:6" ht="16" x14ac:dyDescent="0.2">
      <c r="A105" s="55"/>
      <c r="B105" s="161" t="s">
        <v>585</v>
      </c>
      <c r="C105" s="29" t="s">
        <v>1036</v>
      </c>
      <c r="D105" s="29" t="s">
        <v>83</v>
      </c>
      <c r="E105" s="29" t="s">
        <v>83</v>
      </c>
      <c r="F105" s="29">
        <v>20</v>
      </c>
    </row>
    <row r="106" spans="1:6" ht="16" x14ac:dyDescent="0.2">
      <c r="A106" s="55"/>
      <c r="B106" s="161" t="s">
        <v>586</v>
      </c>
      <c r="C106" s="29" t="s">
        <v>1287</v>
      </c>
      <c r="D106" s="29" t="s">
        <v>937</v>
      </c>
      <c r="E106" s="29" t="s">
        <v>24</v>
      </c>
      <c r="F106" s="29">
        <v>1</v>
      </c>
    </row>
    <row r="107" spans="1:6" ht="16" x14ac:dyDescent="0.2">
      <c r="A107" s="55"/>
      <c r="B107" s="161" t="s">
        <v>504</v>
      </c>
      <c r="C107" s="29" t="s">
        <v>1036</v>
      </c>
      <c r="D107" s="29" t="s">
        <v>14</v>
      </c>
      <c r="E107" s="29" t="s">
        <v>14</v>
      </c>
      <c r="F107" s="29">
        <v>478</v>
      </c>
    </row>
    <row r="108" spans="1:6" ht="16" x14ac:dyDescent="0.2">
      <c r="A108" s="55"/>
      <c r="B108" s="161" t="s">
        <v>587</v>
      </c>
      <c r="C108" s="29" t="s">
        <v>1036</v>
      </c>
      <c r="D108" s="29" t="s">
        <v>14</v>
      </c>
      <c r="E108" s="29" t="s">
        <v>14</v>
      </c>
      <c r="F108" s="29">
        <v>84</v>
      </c>
    </row>
    <row r="109" spans="1:6" ht="16" x14ac:dyDescent="0.2">
      <c r="A109" s="55"/>
      <c r="B109" s="161" t="s">
        <v>588</v>
      </c>
      <c r="C109" s="29" t="s">
        <v>1036</v>
      </c>
      <c r="D109" s="29" t="s">
        <v>83</v>
      </c>
      <c r="E109" s="29" t="s">
        <v>83</v>
      </c>
      <c r="F109" s="29">
        <v>140</v>
      </c>
    </row>
    <row r="110" spans="1:6" ht="16" x14ac:dyDescent="0.2">
      <c r="A110" s="55"/>
      <c r="B110" s="161" t="s">
        <v>589</v>
      </c>
      <c r="C110" s="29" t="s">
        <v>953</v>
      </c>
      <c r="D110" s="29" t="s">
        <v>83</v>
      </c>
      <c r="E110" s="29" t="s">
        <v>83</v>
      </c>
      <c r="F110" s="29">
        <v>4</v>
      </c>
    </row>
    <row r="111" spans="1:6" ht="16" x14ac:dyDescent="0.2">
      <c r="A111" s="55"/>
      <c r="B111" s="161" t="s">
        <v>590</v>
      </c>
      <c r="C111" s="29" t="s">
        <v>953</v>
      </c>
      <c r="D111" s="29" t="s">
        <v>86</v>
      </c>
      <c r="E111" s="29" t="s">
        <v>88</v>
      </c>
      <c r="F111" s="29">
        <v>42</v>
      </c>
    </row>
    <row r="112" spans="1:6" ht="32" x14ac:dyDescent="0.2">
      <c r="A112" s="59"/>
      <c r="B112" s="165" t="s">
        <v>907</v>
      </c>
      <c r="C112" s="31" t="s">
        <v>953</v>
      </c>
      <c r="D112" s="31" t="s">
        <v>83</v>
      </c>
      <c r="E112" s="31" t="s">
        <v>83</v>
      </c>
      <c r="F112" s="31">
        <v>27</v>
      </c>
    </row>
    <row r="113" spans="1:6" ht="16" x14ac:dyDescent="0.2">
      <c r="A113" s="55" t="s">
        <v>895</v>
      </c>
      <c r="B113" s="161" t="s">
        <v>303</v>
      </c>
      <c r="C113" s="29" t="s">
        <v>940</v>
      </c>
      <c r="D113" s="29" t="s">
        <v>83</v>
      </c>
      <c r="E113" s="29" t="s">
        <v>83</v>
      </c>
      <c r="F113" s="29">
        <v>191</v>
      </c>
    </row>
    <row r="114" spans="1:6" ht="16" x14ac:dyDescent="0.2">
      <c r="A114" s="55"/>
      <c r="B114" s="161" t="s">
        <v>591</v>
      </c>
      <c r="C114" s="29" t="s">
        <v>940</v>
      </c>
      <c r="D114" s="29" t="s">
        <v>14</v>
      </c>
      <c r="E114" s="29" t="s">
        <v>14</v>
      </c>
      <c r="F114" s="29">
        <v>3025</v>
      </c>
    </row>
    <row r="115" spans="1:6" ht="16" x14ac:dyDescent="0.2">
      <c r="A115" s="55"/>
      <c r="B115" s="161" t="s">
        <v>593</v>
      </c>
      <c r="C115" s="29" t="s">
        <v>940</v>
      </c>
      <c r="D115" s="29" t="s">
        <v>83</v>
      </c>
      <c r="E115" s="29" t="s">
        <v>83</v>
      </c>
      <c r="F115" s="29">
        <v>93</v>
      </c>
    </row>
    <row r="116" spans="1:6" ht="16" x14ac:dyDescent="0.2">
      <c r="A116" s="55"/>
      <c r="B116" s="161" t="s">
        <v>908</v>
      </c>
      <c r="C116" s="29" t="s">
        <v>941</v>
      </c>
      <c r="D116" s="29" t="s">
        <v>83</v>
      </c>
      <c r="E116" s="29" t="s">
        <v>83</v>
      </c>
      <c r="F116" s="29">
        <v>20</v>
      </c>
    </row>
    <row r="117" spans="1:6" ht="16" x14ac:dyDescent="0.2">
      <c r="A117" s="55"/>
      <c r="B117" s="161" t="s">
        <v>595</v>
      </c>
      <c r="C117" s="29" t="s">
        <v>941</v>
      </c>
      <c r="D117" s="29" t="s">
        <v>83</v>
      </c>
      <c r="E117" s="29" t="s">
        <v>83</v>
      </c>
      <c r="F117" s="29">
        <v>48</v>
      </c>
    </row>
    <row r="118" spans="1:6" ht="16" x14ac:dyDescent="0.2">
      <c r="A118" s="55"/>
      <c r="B118" s="161" t="s">
        <v>1273</v>
      </c>
      <c r="C118" s="29" t="s">
        <v>941</v>
      </c>
      <c r="D118" s="29" t="s">
        <v>83</v>
      </c>
      <c r="E118" s="29" t="s">
        <v>83</v>
      </c>
      <c r="F118" s="29">
        <v>13</v>
      </c>
    </row>
    <row r="119" spans="1:6" ht="16" x14ac:dyDescent="0.2">
      <c r="A119" s="55"/>
      <c r="B119" s="161" t="s">
        <v>597</v>
      </c>
      <c r="C119" s="29" t="s">
        <v>941</v>
      </c>
      <c r="D119" s="29" t="s">
        <v>83</v>
      </c>
      <c r="E119" s="29" t="s">
        <v>83</v>
      </c>
      <c r="F119" s="29">
        <v>172</v>
      </c>
    </row>
    <row r="120" spans="1:6" ht="16" x14ac:dyDescent="0.2">
      <c r="A120" s="55"/>
      <c r="B120" s="161" t="s">
        <v>598</v>
      </c>
      <c r="C120" s="29" t="s">
        <v>941</v>
      </c>
      <c r="D120" s="29" t="s">
        <v>86</v>
      </c>
      <c r="E120" s="29" t="s">
        <v>88</v>
      </c>
      <c r="F120" s="29">
        <v>1</v>
      </c>
    </row>
    <row r="121" spans="1:6" ht="16" x14ac:dyDescent="0.2">
      <c r="A121" s="55"/>
      <c r="B121" s="161" t="s">
        <v>599</v>
      </c>
      <c r="C121" s="29" t="s">
        <v>941</v>
      </c>
      <c r="D121" s="29" t="s">
        <v>83</v>
      </c>
      <c r="E121" s="29" t="s">
        <v>83</v>
      </c>
      <c r="F121" s="29">
        <v>1</v>
      </c>
    </row>
    <row r="122" spans="1:6" ht="16" x14ac:dyDescent="0.2">
      <c r="A122" s="55"/>
      <c r="B122" s="161" t="s">
        <v>600</v>
      </c>
      <c r="C122" s="29" t="s">
        <v>946</v>
      </c>
      <c r="D122" s="29" t="s">
        <v>937</v>
      </c>
      <c r="E122" s="29" t="s">
        <v>24</v>
      </c>
      <c r="F122" s="29">
        <v>86</v>
      </c>
    </row>
    <row r="123" spans="1:6" ht="16" x14ac:dyDescent="0.2">
      <c r="A123" s="55"/>
      <c r="B123" s="161" t="s">
        <v>601</v>
      </c>
      <c r="C123" s="29" t="s">
        <v>941</v>
      </c>
      <c r="D123" s="29" t="s">
        <v>83</v>
      </c>
      <c r="E123" s="29" t="s">
        <v>83</v>
      </c>
      <c r="F123" s="29">
        <v>28</v>
      </c>
    </row>
    <row r="124" spans="1:6" ht="16" x14ac:dyDescent="0.2">
      <c r="A124" s="55"/>
      <c r="B124" s="161" t="s">
        <v>602</v>
      </c>
      <c r="C124" s="29" t="s">
        <v>941</v>
      </c>
      <c r="D124" s="29" t="s">
        <v>83</v>
      </c>
      <c r="E124" s="29" t="s">
        <v>83</v>
      </c>
      <c r="F124" s="29">
        <v>30</v>
      </c>
    </row>
    <row r="125" spans="1:6" ht="16" x14ac:dyDescent="0.2">
      <c r="A125" s="55"/>
      <c r="B125" s="161" t="s">
        <v>603</v>
      </c>
      <c r="C125" s="29" t="s">
        <v>941</v>
      </c>
      <c r="D125" s="29" t="s">
        <v>83</v>
      </c>
      <c r="E125" s="29" t="s">
        <v>83</v>
      </c>
      <c r="F125" s="29">
        <v>57</v>
      </c>
    </row>
    <row r="126" spans="1:6" ht="16" x14ac:dyDescent="0.2">
      <c r="A126" s="59"/>
      <c r="B126" s="165" t="s">
        <v>604</v>
      </c>
      <c r="C126" s="31" t="s">
        <v>941</v>
      </c>
      <c r="D126" s="31" t="s">
        <v>83</v>
      </c>
      <c r="E126" s="31" t="s">
        <v>83</v>
      </c>
      <c r="F126" s="29">
        <v>2</v>
      </c>
    </row>
    <row r="127" spans="1:6" ht="16" x14ac:dyDescent="0.2">
      <c r="A127" s="55" t="s">
        <v>605</v>
      </c>
      <c r="B127" s="161" t="s">
        <v>606</v>
      </c>
      <c r="C127" s="29" t="s">
        <v>942</v>
      </c>
      <c r="D127" s="29" t="s">
        <v>942</v>
      </c>
      <c r="E127" s="29" t="s">
        <v>85</v>
      </c>
      <c r="F127" s="46">
        <v>44</v>
      </c>
    </row>
    <row r="128" spans="1:6" ht="16" x14ac:dyDescent="0.2">
      <c r="A128" s="55"/>
      <c r="B128" s="161" t="s">
        <v>607</v>
      </c>
      <c r="C128" s="29" t="s">
        <v>942</v>
      </c>
      <c r="D128" s="29" t="s">
        <v>942</v>
      </c>
      <c r="E128" s="29" t="s">
        <v>83</v>
      </c>
      <c r="F128" s="29">
        <v>35</v>
      </c>
    </row>
    <row r="129" spans="1:6" ht="16" x14ac:dyDescent="0.2">
      <c r="A129" s="55"/>
      <c r="B129" s="161" t="s">
        <v>608</v>
      </c>
      <c r="C129" s="29" t="s">
        <v>942</v>
      </c>
      <c r="D129" s="29" t="s">
        <v>942</v>
      </c>
      <c r="E129" s="29" t="s">
        <v>83</v>
      </c>
      <c r="F129" s="29">
        <v>35</v>
      </c>
    </row>
    <row r="130" spans="1:6" ht="16" x14ac:dyDescent="0.2">
      <c r="A130" s="55"/>
      <c r="B130" s="161" t="s">
        <v>505</v>
      </c>
      <c r="C130" s="29" t="s">
        <v>942</v>
      </c>
      <c r="D130" s="29" t="s">
        <v>942</v>
      </c>
      <c r="E130" s="29" t="s">
        <v>88</v>
      </c>
      <c r="F130" s="29">
        <v>150</v>
      </c>
    </row>
    <row r="131" spans="1:6" ht="16" x14ac:dyDescent="0.2">
      <c r="A131" s="55"/>
      <c r="B131" s="161" t="s">
        <v>1274</v>
      </c>
      <c r="C131" s="29" t="s">
        <v>942</v>
      </c>
      <c r="D131" s="29" t="s">
        <v>942</v>
      </c>
      <c r="E131" s="29" t="s">
        <v>83</v>
      </c>
      <c r="F131" s="29">
        <v>116</v>
      </c>
    </row>
    <row r="132" spans="1:6" ht="16" x14ac:dyDescent="0.2">
      <c r="A132" s="55"/>
      <c r="B132" s="161" t="s">
        <v>610</v>
      </c>
      <c r="C132" s="29" t="s">
        <v>942</v>
      </c>
      <c r="D132" s="29" t="s">
        <v>942</v>
      </c>
      <c r="E132" s="29" t="s">
        <v>83</v>
      </c>
      <c r="F132" s="29">
        <v>11</v>
      </c>
    </row>
    <row r="133" spans="1:6" ht="16" x14ac:dyDescent="0.2">
      <c r="A133" s="55"/>
      <c r="B133" s="161" t="s">
        <v>611</v>
      </c>
      <c r="C133" s="29" t="s">
        <v>942</v>
      </c>
      <c r="D133" s="29" t="s">
        <v>942</v>
      </c>
      <c r="E133" s="29" t="s">
        <v>83</v>
      </c>
      <c r="F133" s="29">
        <v>2</v>
      </c>
    </row>
    <row r="134" spans="1:6" ht="16" x14ac:dyDescent="0.2">
      <c r="A134" s="162" t="s">
        <v>896</v>
      </c>
      <c r="B134" s="163" t="s">
        <v>614</v>
      </c>
      <c r="C134" s="46" t="s">
        <v>950</v>
      </c>
      <c r="D134" s="46" t="s">
        <v>67</v>
      </c>
      <c r="E134" s="46" t="s">
        <v>67</v>
      </c>
      <c r="F134" s="46">
        <v>59</v>
      </c>
    </row>
    <row r="135" spans="1:6" ht="16" x14ac:dyDescent="0.2">
      <c r="A135" s="55"/>
      <c r="B135" s="161" t="s">
        <v>615</v>
      </c>
      <c r="C135" s="29" t="s">
        <v>86</v>
      </c>
      <c r="D135" s="29" t="s">
        <v>86</v>
      </c>
      <c r="E135" s="29" t="s">
        <v>86</v>
      </c>
      <c r="F135" s="29">
        <v>19</v>
      </c>
    </row>
    <row r="136" spans="1:6" ht="16" x14ac:dyDescent="0.2">
      <c r="A136" s="55"/>
      <c r="B136" s="161" t="s">
        <v>1275</v>
      </c>
      <c r="C136" s="29" t="s">
        <v>86</v>
      </c>
      <c r="D136" s="29" t="s">
        <v>86</v>
      </c>
      <c r="E136" s="29" t="s">
        <v>86</v>
      </c>
      <c r="F136" s="29">
        <v>18</v>
      </c>
    </row>
    <row r="137" spans="1:6" ht="16" x14ac:dyDescent="0.2">
      <c r="A137" s="55"/>
      <c r="B137" s="161" t="s">
        <v>616</v>
      </c>
      <c r="C137" s="31" t="s">
        <v>83</v>
      </c>
      <c r="D137" s="31" t="s">
        <v>83</v>
      </c>
      <c r="E137" s="31" t="s">
        <v>83</v>
      </c>
      <c r="F137" s="29">
        <v>18</v>
      </c>
    </row>
    <row r="138" spans="1:6" ht="16" x14ac:dyDescent="0.2">
      <c r="A138" s="162" t="s">
        <v>617</v>
      </c>
      <c r="B138" s="163" t="s">
        <v>618</v>
      </c>
      <c r="C138" s="46" t="s">
        <v>83</v>
      </c>
      <c r="D138" s="46" t="s">
        <v>83</v>
      </c>
      <c r="E138" s="46" t="s">
        <v>83</v>
      </c>
      <c r="F138" s="46">
        <v>85</v>
      </c>
    </row>
    <row r="139" spans="1:6" ht="16" x14ac:dyDescent="0.2">
      <c r="A139" s="55"/>
      <c r="B139" s="161" t="s">
        <v>619</v>
      </c>
      <c r="C139" s="31" t="s">
        <v>83</v>
      </c>
      <c r="D139" s="31" t="s">
        <v>83</v>
      </c>
      <c r="E139" s="31" t="s">
        <v>83</v>
      </c>
      <c r="F139" s="29">
        <v>8</v>
      </c>
    </row>
    <row r="140" spans="1:6" ht="16" x14ac:dyDescent="0.2">
      <c r="A140" s="162" t="s">
        <v>622</v>
      </c>
      <c r="B140" s="163" t="s">
        <v>76</v>
      </c>
      <c r="C140" s="29" t="s">
        <v>83</v>
      </c>
      <c r="D140" s="29" t="s">
        <v>83</v>
      </c>
      <c r="E140" s="29" t="s">
        <v>83</v>
      </c>
      <c r="F140" s="46">
        <v>31</v>
      </c>
    </row>
    <row r="141" spans="1:6" ht="16" x14ac:dyDescent="0.2">
      <c r="A141" s="55"/>
      <c r="B141" s="161" t="s">
        <v>623</v>
      </c>
      <c r="C141" s="29" t="s">
        <v>14</v>
      </c>
      <c r="D141" s="29" t="s">
        <v>14</v>
      </c>
      <c r="E141" s="29" t="s">
        <v>14</v>
      </c>
      <c r="F141" s="29">
        <v>238</v>
      </c>
    </row>
    <row r="142" spans="1:6" ht="16" x14ac:dyDescent="0.2">
      <c r="A142" s="55"/>
      <c r="B142" s="161" t="s">
        <v>324</v>
      </c>
      <c r="C142" s="31" t="s">
        <v>14</v>
      </c>
      <c r="D142" s="31" t="s">
        <v>14</v>
      </c>
      <c r="E142" s="31" t="s">
        <v>14</v>
      </c>
      <c r="F142" s="29">
        <v>120</v>
      </c>
    </row>
    <row r="143" spans="1:6" ht="16" x14ac:dyDescent="0.2">
      <c r="A143" s="162" t="s">
        <v>624</v>
      </c>
      <c r="B143" s="163" t="s">
        <v>625</v>
      </c>
      <c r="C143" s="29" t="s">
        <v>942</v>
      </c>
      <c r="D143" s="29" t="s">
        <v>942</v>
      </c>
      <c r="E143" s="29" t="s">
        <v>83</v>
      </c>
      <c r="F143" s="46">
        <v>868</v>
      </c>
    </row>
    <row r="144" spans="1:6" ht="16" x14ac:dyDescent="0.2">
      <c r="A144" s="55"/>
      <c r="B144" s="161" t="s">
        <v>1276</v>
      </c>
      <c r="C144" s="29" t="s">
        <v>942</v>
      </c>
      <c r="D144" s="29" t="s">
        <v>942</v>
      </c>
      <c r="E144" s="29" t="s">
        <v>83</v>
      </c>
      <c r="F144" s="29">
        <v>210</v>
      </c>
    </row>
    <row r="145" spans="1:6" ht="16" x14ac:dyDescent="0.2">
      <c r="A145" s="55"/>
      <c r="B145" s="161" t="s">
        <v>627</v>
      </c>
      <c r="C145" s="29" t="s">
        <v>942</v>
      </c>
      <c r="D145" s="29" t="s">
        <v>942</v>
      </c>
      <c r="E145" s="29" t="s">
        <v>85</v>
      </c>
      <c r="F145" s="29">
        <v>174</v>
      </c>
    </row>
    <row r="146" spans="1:6" ht="16" x14ac:dyDescent="0.2">
      <c r="A146" s="55"/>
      <c r="B146" s="161" t="s">
        <v>911</v>
      </c>
      <c r="C146" s="29" t="s">
        <v>942</v>
      </c>
      <c r="D146" s="29" t="s">
        <v>942</v>
      </c>
      <c r="E146" s="29" t="s">
        <v>83</v>
      </c>
      <c r="F146" s="29">
        <v>140</v>
      </c>
    </row>
    <row r="147" spans="1:6" ht="16" x14ac:dyDescent="0.2">
      <c r="A147" s="55"/>
      <c r="B147" s="161" t="s">
        <v>629</v>
      </c>
      <c r="C147" s="31" t="s">
        <v>942</v>
      </c>
      <c r="D147" s="31" t="s">
        <v>942</v>
      </c>
      <c r="E147" s="31" t="s">
        <v>85</v>
      </c>
      <c r="F147" s="29">
        <v>14</v>
      </c>
    </row>
    <row r="148" spans="1:6" ht="16" x14ac:dyDescent="0.2">
      <c r="A148" s="162" t="s">
        <v>13</v>
      </c>
      <c r="B148" s="163" t="s">
        <v>630</v>
      </c>
      <c r="C148" s="28" t="s">
        <v>14</v>
      </c>
      <c r="D148" s="28" t="s">
        <v>14</v>
      </c>
      <c r="E148" s="28" t="s">
        <v>14</v>
      </c>
      <c r="F148" s="46">
        <v>337</v>
      </c>
    </row>
    <row r="149" spans="1:6" ht="16" x14ac:dyDescent="0.2">
      <c r="A149" s="162" t="s">
        <v>631</v>
      </c>
      <c r="B149" s="163" t="s">
        <v>56</v>
      </c>
      <c r="C149" s="91" t="s">
        <v>63</v>
      </c>
      <c r="D149" s="91" t="s">
        <v>63</v>
      </c>
      <c r="E149" s="91" t="s">
        <v>85</v>
      </c>
      <c r="F149" s="46">
        <v>136</v>
      </c>
    </row>
    <row r="150" spans="1:6" ht="16" x14ac:dyDescent="0.2">
      <c r="A150" s="55"/>
      <c r="B150" s="33" t="s">
        <v>633</v>
      </c>
      <c r="C150" s="91" t="s">
        <v>63</v>
      </c>
      <c r="D150" s="91" t="s">
        <v>63</v>
      </c>
      <c r="E150" s="91" t="s">
        <v>85</v>
      </c>
      <c r="F150" s="29">
        <v>135</v>
      </c>
    </row>
    <row r="151" spans="1:6" ht="16" x14ac:dyDescent="0.2">
      <c r="A151" s="55"/>
      <c r="B151" s="33" t="s">
        <v>634</v>
      </c>
      <c r="C151" s="91" t="s">
        <v>63</v>
      </c>
      <c r="D151" s="91" t="s">
        <v>63</v>
      </c>
      <c r="E151" s="91" t="s">
        <v>85</v>
      </c>
      <c r="F151" s="29">
        <v>75</v>
      </c>
    </row>
    <row r="152" spans="1:6" ht="16" x14ac:dyDescent="0.2">
      <c r="A152" s="55"/>
      <c r="B152" s="33" t="s">
        <v>635</v>
      </c>
      <c r="C152" s="91" t="s">
        <v>63</v>
      </c>
      <c r="D152" s="91" t="s">
        <v>63</v>
      </c>
      <c r="E152" s="91" t="s">
        <v>85</v>
      </c>
      <c r="F152" s="29">
        <v>48</v>
      </c>
    </row>
    <row r="153" spans="1:6" ht="16" x14ac:dyDescent="0.2">
      <c r="A153" s="55"/>
      <c r="B153" s="33" t="s">
        <v>636</v>
      </c>
      <c r="C153" s="91" t="s">
        <v>63</v>
      </c>
      <c r="D153" s="91" t="s">
        <v>63</v>
      </c>
      <c r="E153" s="91" t="s">
        <v>85</v>
      </c>
      <c r="F153" s="29">
        <v>385</v>
      </c>
    </row>
    <row r="154" spans="1:6" ht="16" x14ac:dyDescent="0.2">
      <c r="A154" s="55"/>
      <c r="B154" s="44" t="s">
        <v>637</v>
      </c>
      <c r="C154" s="91" t="s">
        <v>63</v>
      </c>
      <c r="D154" s="91" t="s">
        <v>63</v>
      </c>
      <c r="E154" s="91" t="s">
        <v>85</v>
      </c>
      <c r="F154" s="29">
        <v>84</v>
      </c>
    </row>
    <row r="155" spans="1:6" ht="16" x14ac:dyDescent="0.2">
      <c r="A155" s="55"/>
      <c r="B155" s="44" t="s">
        <v>638</v>
      </c>
      <c r="C155" s="91" t="s">
        <v>63</v>
      </c>
      <c r="D155" s="91" t="s">
        <v>63</v>
      </c>
      <c r="E155" s="91" t="s">
        <v>85</v>
      </c>
      <c r="F155" s="29">
        <v>12</v>
      </c>
    </row>
    <row r="156" spans="1:6" ht="16" x14ac:dyDescent="0.2">
      <c r="A156" s="55"/>
      <c r="B156" s="44" t="s">
        <v>639</v>
      </c>
      <c r="C156" s="91" t="s">
        <v>63</v>
      </c>
      <c r="D156" s="91" t="s">
        <v>63</v>
      </c>
      <c r="E156" s="91" t="s">
        <v>85</v>
      </c>
      <c r="F156" s="29">
        <v>10</v>
      </c>
    </row>
    <row r="157" spans="1:6" ht="16" x14ac:dyDescent="0.2">
      <c r="A157" s="55"/>
      <c r="B157" s="44" t="s">
        <v>640</v>
      </c>
      <c r="C157" s="91" t="s">
        <v>63</v>
      </c>
      <c r="D157" s="91" t="s">
        <v>63</v>
      </c>
      <c r="E157" s="91" t="s">
        <v>85</v>
      </c>
      <c r="F157" s="29">
        <v>8</v>
      </c>
    </row>
    <row r="158" spans="1:6" ht="16" x14ac:dyDescent="0.2">
      <c r="A158" s="55"/>
      <c r="B158" s="44" t="s">
        <v>641</v>
      </c>
      <c r="C158" s="29" t="s">
        <v>85</v>
      </c>
      <c r="D158" s="29" t="s">
        <v>85</v>
      </c>
      <c r="E158" s="29" t="s">
        <v>85</v>
      </c>
      <c r="F158" s="29">
        <v>48</v>
      </c>
    </row>
    <row r="159" spans="1:6" ht="16" x14ac:dyDescent="0.2">
      <c r="A159" s="55"/>
      <c r="B159" s="44" t="s">
        <v>642</v>
      </c>
      <c r="C159" s="29" t="s">
        <v>85</v>
      </c>
      <c r="D159" s="29" t="s">
        <v>85</v>
      </c>
      <c r="E159" s="29" t="s">
        <v>85</v>
      </c>
      <c r="F159" s="29">
        <v>64</v>
      </c>
    </row>
    <row r="160" spans="1:6" ht="16" x14ac:dyDescent="0.2">
      <c r="A160" s="55"/>
      <c r="B160" s="44" t="s">
        <v>643</v>
      </c>
      <c r="C160" s="29" t="s">
        <v>85</v>
      </c>
      <c r="D160" s="29" t="s">
        <v>85</v>
      </c>
      <c r="E160" s="29" t="s">
        <v>85</v>
      </c>
      <c r="F160" s="29">
        <v>74</v>
      </c>
    </row>
    <row r="161" spans="1:6" ht="16" x14ac:dyDescent="0.2">
      <c r="A161" s="55"/>
      <c r="B161" s="44" t="s">
        <v>644</v>
      </c>
      <c r="C161" s="29" t="s">
        <v>85</v>
      </c>
      <c r="D161" s="29" t="s">
        <v>85</v>
      </c>
      <c r="E161" s="29" t="s">
        <v>85</v>
      </c>
      <c r="F161" s="29">
        <v>192</v>
      </c>
    </row>
    <row r="162" spans="1:6" ht="16" x14ac:dyDescent="0.2">
      <c r="A162" s="55"/>
      <c r="B162" s="44" t="s">
        <v>645</v>
      </c>
      <c r="C162" s="29" t="s">
        <v>85</v>
      </c>
      <c r="D162" s="29" t="s">
        <v>85</v>
      </c>
      <c r="E162" s="29" t="s">
        <v>85</v>
      </c>
      <c r="F162" s="29">
        <v>135</v>
      </c>
    </row>
    <row r="163" spans="1:6" ht="16" x14ac:dyDescent="0.2">
      <c r="A163" s="55"/>
      <c r="B163" s="44" t="s">
        <v>355</v>
      </c>
      <c r="C163" s="29" t="s">
        <v>85</v>
      </c>
      <c r="D163" s="29" t="s">
        <v>85</v>
      </c>
      <c r="E163" s="29" t="s">
        <v>85</v>
      </c>
      <c r="F163" s="29">
        <v>312</v>
      </c>
    </row>
    <row r="164" spans="1:6" ht="16" x14ac:dyDescent="0.2">
      <c r="A164" s="55"/>
      <c r="B164" s="44" t="s">
        <v>646</v>
      </c>
      <c r="C164" s="29" t="s">
        <v>85</v>
      </c>
      <c r="D164" s="29" t="s">
        <v>85</v>
      </c>
      <c r="E164" s="29" t="s">
        <v>85</v>
      </c>
      <c r="F164" s="29">
        <v>89</v>
      </c>
    </row>
    <row r="165" spans="1:6" ht="16" x14ac:dyDescent="0.2">
      <c r="A165" s="55"/>
      <c r="B165" s="44" t="s">
        <v>647</v>
      </c>
      <c r="C165" s="29" t="s">
        <v>85</v>
      </c>
      <c r="D165" s="29" t="s">
        <v>85</v>
      </c>
      <c r="E165" s="29" t="s">
        <v>85</v>
      </c>
      <c r="F165" s="29">
        <v>5</v>
      </c>
    </row>
    <row r="166" spans="1:6" ht="16" x14ac:dyDescent="0.2">
      <c r="A166" s="55"/>
      <c r="B166" s="44" t="s">
        <v>648</v>
      </c>
      <c r="C166" s="29" t="s">
        <v>85</v>
      </c>
      <c r="D166" s="29" t="s">
        <v>85</v>
      </c>
      <c r="E166" s="29" t="s">
        <v>85</v>
      </c>
      <c r="F166" s="29">
        <v>419</v>
      </c>
    </row>
    <row r="167" spans="1:6" ht="16" x14ac:dyDescent="0.2">
      <c r="A167" s="55"/>
      <c r="B167" s="44" t="s">
        <v>649</v>
      </c>
      <c r="C167" s="29" t="s">
        <v>85</v>
      </c>
      <c r="D167" s="29" t="s">
        <v>85</v>
      </c>
      <c r="E167" s="29" t="s">
        <v>85</v>
      </c>
      <c r="F167" s="29">
        <v>40</v>
      </c>
    </row>
    <row r="168" spans="1:6" ht="16" x14ac:dyDescent="0.2">
      <c r="A168" s="55"/>
      <c r="B168" s="44" t="s">
        <v>650</v>
      </c>
      <c r="C168" s="29" t="s">
        <v>85</v>
      </c>
      <c r="D168" s="29" t="s">
        <v>85</v>
      </c>
      <c r="E168" s="29" t="s">
        <v>85</v>
      </c>
      <c r="F168" s="29">
        <v>6</v>
      </c>
    </row>
    <row r="169" spans="1:6" ht="16" x14ac:dyDescent="0.2">
      <c r="A169" s="55"/>
      <c r="B169" s="44" t="s">
        <v>651</v>
      </c>
      <c r="C169" s="29" t="s">
        <v>85</v>
      </c>
      <c r="D169" s="29" t="s">
        <v>85</v>
      </c>
      <c r="E169" s="29" t="s">
        <v>85</v>
      </c>
      <c r="F169" s="29">
        <v>92</v>
      </c>
    </row>
    <row r="170" spans="1:6" ht="16" x14ac:dyDescent="0.2">
      <c r="A170" s="55"/>
      <c r="B170" s="44" t="s">
        <v>912</v>
      </c>
      <c r="C170" s="29" t="s">
        <v>85</v>
      </c>
      <c r="D170" s="29" t="s">
        <v>85</v>
      </c>
      <c r="E170" s="29" t="s">
        <v>85</v>
      </c>
      <c r="F170" s="29">
        <v>359</v>
      </c>
    </row>
    <row r="171" spans="1:6" ht="16" x14ac:dyDescent="0.2">
      <c r="A171" s="55"/>
      <c r="B171" s="44" t="s">
        <v>1277</v>
      </c>
      <c r="C171" s="91" t="s">
        <v>949</v>
      </c>
      <c r="D171" s="91" t="s">
        <v>85</v>
      </c>
      <c r="E171" s="91" t="s">
        <v>85</v>
      </c>
      <c r="F171" s="29">
        <v>120</v>
      </c>
    </row>
    <row r="172" spans="1:6" ht="16" x14ac:dyDescent="0.2">
      <c r="A172" s="55"/>
      <c r="B172" s="44" t="s">
        <v>914</v>
      </c>
      <c r="C172" s="91" t="s">
        <v>949</v>
      </c>
      <c r="D172" s="91" t="s">
        <v>85</v>
      </c>
      <c r="E172" s="91" t="s">
        <v>85</v>
      </c>
      <c r="F172" s="29">
        <v>554</v>
      </c>
    </row>
    <row r="173" spans="1:6" ht="16" x14ac:dyDescent="0.2">
      <c r="A173" s="55"/>
      <c r="B173" s="44" t="s">
        <v>915</v>
      </c>
      <c r="C173" s="91" t="s">
        <v>949</v>
      </c>
      <c r="D173" s="91" t="s">
        <v>85</v>
      </c>
      <c r="E173" s="91" t="s">
        <v>85</v>
      </c>
      <c r="F173" s="29">
        <v>186</v>
      </c>
    </row>
    <row r="174" spans="1:6" ht="16" x14ac:dyDescent="0.2">
      <c r="A174" s="55"/>
      <c r="B174" s="44" t="s">
        <v>916</v>
      </c>
      <c r="C174" s="29" t="s">
        <v>85</v>
      </c>
      <c r="D174" s="29" t="s">
        <v>85</v>
      </c>
      <c r="E174" s="29" t="s">
        <v>85</v>
      </c>
      <c r="F174" s="29">
        <v>33</v>
      </c>
    </row>
    <row r="175" spans="1:6" ht="16" x14ac:dyDescent="0.2">
      <c r="A175" s="55"/>
      <c r="B175" s="44" t="s">
        <v>658</v>
      </c>
      <c r="C175" s="29" t="s">
        <v>85</v>
      </c>
      <c r="D175" s="29" t="s">
        <v>85</v>
      </c>
      <c r="E175" s="29" t="s">
        <v>85</v>
      </c>
      <c r="F175" s="29">
        <v>36</v>
      </c>
    </row>
    <row r="176" spans="1:6" ht="16" x14ac:dyDescent="0.2">
      <c r="A176" s="55"/>
      <c r="B176" s="44" t="s">
        <v>659</v>
      </c>
      <c r="C176" s="29" t="s">
        <v>85</v>
      </c>
      <c r="D176" s="29" t="s">
        <v>85</v>
      </c>
      <c r="E176" s="29" t="s">
        <v>85</v>
      </c>
      <c r="F176" s="29">
        <v>5</v>
      </c>
    </row>
    <row r="177" spans="1:6" ht="16" x14ac:dyDescent="0.2">
      <c r="A177" s="55"/>
      <c r="B177" s="44" t="s">
        <v>660</v>
      </c>
      <c r="C177" s="29" t="s">
        <v>85</v>
      </c>
      <c r="D177" s="29" t="s">
        <v>85</v>
      </c>
      <c r="E177" s="29" t="s">
        <v>85</v>
      </c>
      <c r="F177" s="29">
        <v>5</v>
      </c>
    </row>
    <row r="178" spans="1:6" ht="16" x14ac:dyDescent="0.2">
      <c r="A178" s="55"/>
      <c r="B178" s="44" t="s">
        <v>661</v>
      </c>
      <c r="C178" s="29" t="s">
        <v>85</v>
      </c>
      <c r="D178" s="29" t="s">
        <v>85</v>
      </c>
      <c r="E178" s="29" t="s">
        <v>85</v>
      </c>
      <c r="F178" s="29">
        <v>88</v>
      </c>
    </row>
    <row r="179" spans="1:6" ht="16" x14ac:dyDescent="0.2">
      <c r="A179" s="55"/>
      <c r="B179" s="44" t="s">
        <v>663</v>
      </c>
      <c r="C179" s="29" t="s">
        <v>85</v>
      </c>
      <c r="D179" s="29" t="s">
        <v>85</v>
      </c>
      <c r="E179" s="29" t="s">
        <v>85</v>
      </c>
      <c r="F179" s="29">
        <v>48</v>
      </c>
    </row>
    <row r="180" spans="1:6" ht="16" x14ac:dyDescent="0.2">
      <c r="A180" s="55"/>
      <c r="B180" s="44" t="s">
        <v>664</v>
      </c>
      <c r="C180" s="29" t="s">
        <v>85</v>
      </c>
      <c r="D180" s="29" t="s">
        <v>85</v>
      </c>
      <c r="E180" s="29" t="s">
        <v>85</v>
      </c>
      <c r="F180" s="29">
        <v>14</v>
      </c>
    </row>
    <row r="181" spans="1:6" ht="16" x14ac:dyDescent="0.2">
      <c r="A181" s="55"/>
      <c r="B181" s="44" t="s">
        <v>665</v>
      </c>
      <c r="C181" s="29" t="s">
        <v>85</v>
      </c>
      <c r="D181" s="29" t="s">
        <v>85</v>
      </c>
      <c r="E181" s="29" t="s">
        <v>85</v>
      </c>
      <c r="F181" s="29">
        <v>151</v>
      </c>
    </row>
    <row r="182" spans="1:6" ht="16" x14ac:dyDescent="0.2">
      <c r="A182" s="55"/>
      <c r="B182" s="44" t="s">
        <v>666</v>
      </c>
      <c r="C182" s="91" t="s">
        <v>54</v>
      </c>
      <c r="D182" s="91" t="s">
        <v>54</v>
      </c>
      <c r="E182" s="91" t="s">
        <v>85</v>
      </c>
      <c r="F182" s="29">
        <v>277</v>
      </c>
    </row>
    <row r="183" spans="1:6" ht="16" x14ac:dyDescent="0.2">
      <c r="A183" s="55"/>
      <c r="B183" s="44" t="s">
        <v>667</v>
      </c>
      <c r="C183" s="91" t="s">
        <v>54</v>
      </c>
      <c r="D183" s="91" t="s">
        <v>54</v>
      </c>
      <c r="E183" s="91" t="s">
        <v>85</v>
      </c>
      <c r="F183" s="29">
        <v>44</v>
      </c>
    </row>
    <row r="184" spans="1:6" ht="16" x14ac:dyDescent="0.2">
      <c r="A184" s="55"/>
      <c r="B184" s="44" t="s">
        <v>668</v>
      </c>
      <c r="C184" s="98" t="s">
        <v>54</v>
      </c>
      <c r="D184" s="98" t="s">
        <v>54</v>
      </c>
      <c r="E184" s="98" t="s">
        <v>85</v>
      </c>
      <c r="F184" s="29">
        <v>64</v>
      </c>
    </row>
    <row r="185" spans="1:6" ht="16" x14ac:dyDescent="0.2">
      <c r="A185" s="162" t="s">
        <v>669</v>
      </c>
      <c r="B185" s="164" t="s">
        <v>917</v>
      </c>
      <c r="C185" s="29" t="s">
        <v>83</v>
      </c>
      <c r="D185" s="29" t="s">
        <v>83</v>
      </c>
      <c r="E185" s="29" t="s">
        <v>83</v>
      </c>
      <c r="F185" s="46">
        <v>4</v>
      </c>
    </row>
    <row r="186" spans="1:6" ht="16" x14ac:dyDescent="0.2">
      <c r="A186" s="55"/>
      <c r="B186" s="33" t="s">
        <v>671</v>
      </c>
      <c r="C186" s="29" t="s">
        <v>83</v>
      </c>
      <c r="D186" s="29" t="s">
        <v>83</v>
      </c>
      <c r="E186" s="29" t="s">
        <v>83</v>
      </c>
      <c r="F186" s="29">
        <v>2</v>
      </c>
    </row>
    <row r="187" spans="1:6" ht="16" x14ac:dyDescent="0.2">
      <c r="A187" s="55"/>
      <c r="B187" s="33" t="s">
        <v>672</v>
      </c>
      <c r="C187" s="29" t="s">
        <v>83</v>
      </c>
      <c r="D187" s="29" t="s">
        <v>83</v>
      </c>
      <c r="E187" s="29" t="s">
        <v>83</v>
      </c>
      <c r="F187" s="29">
        <v>24</v>
      </c>
    </row>
    <row r="188" spans="1:6" ht="16" x14ac:dyDescent="0.2">
      <c r="A188" s="59"/>
      <c r="B188" s="44" t="s">
        <v>673</v>
      </c>
      <c r="C188" s="31" t="s">
        <v>83</v>
      </c>
      <c r="D188" s="31" t="s">
        <v>83</v>
      </c>
      <c r="E188" s="31" t="s">
        <v>83</v>
      </c>
      <c r="F188" s="31">
        <v>25</v>
      </c>
    </row>
    <row r="189" spans="1:6" x14ac:dyDescent="0.2">
      <c r="A189" s="160"/>
      <c r="B189" s="160"/>
      <c r="C189" s="160"/>
      <c r="D189" s="160"/>
      <c r="E189" s="160"/>
      <c r="F189" s="16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H206"/>
  <sheetViews>
    <sheetView zoomScale="130" zoomScaleNormal="130" workbookViewId="0">
      <pane ySplit="1" topLeftCell="A11" activePane="bottomLeft" state="frozen"/>
      <selection pane="bottomLeft" activeCell="F29" sqref="F29"/>
    </sheetView>
  </sheetViews>
  <sheetFormatPr baseColWidth="10" defaultRowHeight="15" x14ac:dyDescent="0.2"/>
  <cols>
    <col min="1" max="2" width="50.83203125" style="44" customWidth="1"/>
    <col min="3" max="5" width="25.83203125" style="44" customWidth="1"/>
    <col min="6" max="6" width="10.83203125" style="44" customWidth="1"/>
    <col min="7" max="7" width="10.83203125" style="44"/>
    <col min="8" max="8" width="14.6640625" style="44" bestFit="1" customWidth="1"/>
    <col min="9" max="16384" width="10.83203125" style="44"/>
  </cols>
  <sheetData>
    <row r="1" spans="1:8" ht="16" x14ac:dyDescent="0.2">
      <c r="A1" s="167" t="s">
        <v>59</v>
      </c>
      <c r="B1" s="27" t="s">
        <v>60</v>
      </c>
      <c r="C1" s="123" t="s">
        <v>936</v>
      </c>
      <c r="D1" s="27" t="s">
        <v>90</v>
      </c>
      <c r="E1" s="123" t="s">
        <v>92</v>
      </c>
      <c r="F1" s="151" t="s">
        <v>61</v>
      </c>
      <c r="G1" s="44">
        <f>SUM(F2:F205)</f>
        <v>56488</v>
      </c>
      <c r="H1" s="44" t="s">
        <v>1234</v>
      </c>
    </row>
    <row r="2" spans="1:8" ht="16" x14ac:dyDescent="0.2">
      <c r="A2" s="44" t="s">
        <v>506</v>
      </c>
      <c r="B2" s="29" t="s">
        <v>118</v>
      </c>
      <c r="C2" s="169" t="s">
        <v>86</v>
      </c>
      <c r="D2" s="145" t="s">
        <v>86</v>
      </c>
      <c r="E2" s="143" t="s">
        <v>88</v>
      </c>
      <c r="F2" s="29">
        <v>196</v>
      </c>
    </row>
    <row r="3" spans="1:8" ht="16" x14ac:dyDescent="0.2">
      <c r="B3" s="29" t="s">
        <v>508</v>
      </c>
      <c r="C3" s="151" t="s">
        <v>86</v>
      </c>
      <c r="D3" s="149" t="s">
        <v>86</v>
      </c>
      <c r="E3" s="149" t="s">
        <v>88</v>
      </c>
      <c r="F3" s="29">
        <v>0</v>
      </c>
    </row>
    <row r="4" spans="1:8" ht="16" x14ac:dyDescent="0.2">
      <c r="B4" s="29" t="s">
        <v>509</v>
      </c>
      <c r="C4" s="151" t="s">
        <v>86</v>
      </c>
      <c r="D4" s="149" t="s">
        <v>86</v>
      </c>
      <c r="E4" s="149" t="s">
        <v>88</v>
      </c>
      <c r="F4" s="29">
        <v>0</v>
      </c>
    </row>
    <row r="5" spans="1:8" ht="16" x14ac:dyDescent="0.2">
      <c r="B5" s="29" t="s">
        <v>145</v>
      </c>
      <c r="C5" s="151" t="s">
        <v>86</v>
      </c>
      <c r="D5" s="149" t="s">
        <v>86</v>
      </c>
      <c r="E5" s="149" t="s">
        <v>88</v>
      </c>
      <c r="F5" s="29">
        <v>41</v>
      </c>
    </row>
    <row r="6" spans="1:8" ht="16" x14ac:dyDescent="0.2">
      <c r="B6" s="29" t="s">
        <v>139</v>
      </c>
      <c r="C6" s="151" t="s">
        <v>86</v>
      </c>
      <c r="D6" s="149" t="s">
        <v>86</v>
      </c>
      <c r="E6" s="149" t="s">
        <v>88</v>
      </c>
      <c r="F6" s="29">
        <v>3</v>
      </c>
    </row>
    <row r="7" spans="1:8" ht="16" x14ac:dyDescent="0.2">
      <c r="B7" s="29" t="s">
        <v>140</v>
      </c>
      <c r="C7" s="151" t="s">
        <v>86</v>
      </c>
      <c r="D7" s="149" t="s">
        <v>86</v>
      </c>
      <c r="E7" s="149" t="s">
        <v>88</v>
      </c>
      <c r="F7" s="29">
        <v>163</v>
      </c>
    </row>
    <row r="8" spans="1:8" ht="16" x14ac:dyDescent="0.2">
      <c r="B8" s="29" t="s">
        <v>123</v>
      </c>
      <c r="C8" s="151" t="s">
        <v>86</v>
      </c>
      <c r="D8" s="149" t="s">
        <v>86</v>
      </c>
      <c r="E8" s="149" t="s">
        <v>88</v>
      </c>
      <c r="F8" s="29">
        <v>59</v>
      </c>
    </row>
    <row r="9" spans="1:8" ht="16" x14ac:dyDescent="0.2">
      <c r="B9" s="29" t="s">
        <v>128</v>
      </c>
      <c r="C9" s="151" t="s">
        <v>86</v>
      </c>
      <c r="D9" s="149" t="s">
        <v>86</v>
      </c>
      <c r="E9" s="149" t="s">
        <v>88</v>
      </c>
      <c r="F9" s="29">
        <v>307</v>
      </c>
    </row>
    <row r="10" spans="1:8" ht="16" x14ac:dyDescent="0.2">
      <c r="B10" s="29" t="s">
        <v>495</v>
      </c>
      <c r="C10" s="151" t="s">
        <v>86</v>
      </c>
      <c r="D10" s="149" t="s">
        <v>86</v>
      </c>
      <c r="E10" s="149" t="s">
        <v>88</v>
      </c>
      <c r="F10" s="29">
        <v>231</v>
      </c>
    </row>
    <row r="11" spans="1:8" ht="16" x14ac:dyDescent="0.2">
      <c r="B11" s="29" t="s">
        <v>188</v>
      </c>
      <c r="C11" s="151" t="s">
        <v>86</v>
      </c>
      <c r="D11" s="149" t="s">
        <v>86</v>
      </c>
      <c r="E11" s="149" t="s">
        <v>88</v>
      </c>
      <c r="F11" s="29">
        <v>9675</v>
      </c>
    </row>
    <row r="12" spans="1:8" ht="16" x14ac:dyDescent="0.2">
      <c r="B12" s="29" t="s">
        <v>510</v>
      </c>
      <c r="C12" s="151" t="s">
        <v>86</v>
      </c>
      <c r="D12" s="149" t="s">
        <v>86</v>
      </c>
      <c r="E12" s="149" t="s">
        <v>88</v>
      </c>
      <c r="F12" s="29">
        <v>0</v>
      </c>
    </row>
    <row r="13" spans="1:8" ht="16" x14ac:dyDescent="0.2">
      <c r="B13" s="29" t="s">
        <v>511</v>
      </c>
      <c r="C13" s="151" t="s">
        <v>86</v>
      </c>
      <c r="D13" s="149" t="s">
        <v>86</v>
      </c>
      <c r="E13" s="149" t="s">
        <v>88</v>
      </c>
      <c r="F13" s="29">
        <v>0</v>
      </c>
    </row>
    <row r="14" spans="1:8" ht="16" x14ac:dyDescent="0.2">
      <c r="B14" s="29" t="s">
        <v>512</v>
      </c>
      <c r="C14" s="151" t="s">
        <v>86</v>
      </c>
      <c r="D14" s="149" t="s">
        <v>86</v>
      </c>
      <c r="E14" s="149" t="s">
        <v>88</v>
      </c>
      <c r="F14" s="29">
        <v>1</v>
      </c>
    </row>
    <row r="15" spans="1:8" ht="16" x14ac:dyDescent="0.2">
      <c r="B15" s="29" t="s">
        <v>897</v>
      </c>
      <c r="C15" s="151" t="s">
        <v>86</v>
      </c>
      <c r="D15" s="149" t="s">
        <v>86</v>
      </c>
      <c r="E15" s="149" t="s">
        <v>88</v>
      </c>
      <c r="F15" s="29">
        <v>99</v>
      </c>
    </row>
    <row r="16" spans="1:8" ht="16" x14ac:dyDescent="0.2">
      <c r="B16" s="29" t="s">
        <v>130</v>
      </c>
      <c r="C16" s="151" t="s">
        <v>86</v>
      </c>
      <c r="D16" s="149" t="s">
        <v>86</v>
      </c>
      <c r="E16" s="149" t="s">
        <v>88</v>
      </c>
      <c r="F16" s="29">
        <v>0</v>
      </c>
    </row>
    <row r="17" spans="2:6" ht="16" x14ac:dyDescent="0.2">
      <c r="B17" s="29" t="s">
        <v>141</v>
      </c>
      <c r="C17" s="151" t="s">
        <v>86</v>
      </c>
      <c r="D17" s="149" t="s">
        <v>86</v>
      </c>
      <c r="E17" s="149" t="s">
        <v>88</v>
      </c>
      <c r="F17" s="29">
        <v>0</v>
      </c>
    </row>
    <row r="18" spans="2:6" ht="16" x14ac:dyDescent="0.2">
      <c r="B18" s="29" t="s">
        <v>132</v>
      </c>
      <c r="C18" s="151" t="s">
        <v>86</v>
      </c>
      <c r="D18" s="149" t="s">
        <v>86</v>
      </c>
      <c r="E18" s="149" t="s">
        <v>88</v>
      </c>
      <c r="F18" s="29">
        <v>5</v>
      </c>
    </row>
    <row r="19" spans="2:6" ht="16" x14ac:dyDescent="0.2">
      <c r="B19" s="29" t="s">
        <v>125</v>
      </c>
      <c r="C19" s="151" t="s">
        <v>86</v>
      </c>
      <c r="D19" s="149" t="s">
        <v>86</v>
      </c>
      <c r="E19" s="149" t="s">
        <v>88</v>
      </c>
      <c r="F19" s="29">
        <v>58</v>
      </c>
    </row>
    <row r="20" spans="2:6" ht="16" x14ac:dyDescent="0.2">
      <c r="B20" s="29" t="s">
        <v>514</v>
      </c>
      <c r="C20" s="151" t="s">
        <v>86</v>
      </c>
      <c r="D20" s="149" t="s">
        <v>86</v>
      </c>
      <c r="E20" s="149" t="s">
        <v>88</v>
      </c>
      <c r="F20" s="29">
        <v>22</v>
      </c>
    </row>
    <row r="21" spans="2:6" ht="16" x14ac:dyDescent="0.2">
      <c r="B21" s="29" t="s">
        <v>515</v>
      </c>
      <c r="C21" s="151" t="s">
        <v>86</v>
      </c>
      <c r="D21" s="149" t="s">
        <v>86</v>
      </c>
      <c r="E21" s="149" t="s">
        <v>88</v>
      </c>
      <c r="F21" s="29">
        <v>56</v>
      </c>
    </row>
    <row r="22" spans="2:6" ht="16" x14ac:dyDescent="0.2">
      <c r="B22" s="29" t="s">
        <v>496</v>
      </c>
      <c r="C22" s="151" t="s">
        <v>86</v>
      </c>
      <c r="D22" s="149" t="s">
        <v>86</v>
      </c>
      <c r="E22" s="149" t="s">
        <v>88</v>
      </c>
      <c r="F22" s="29">
        <v>2</v>
      </c>
    </row>
    <row r="23" spans="2:6" ht="16" x14ac:dyDescent="0.2">
      <c r="B23" s="29" t="s">
        <v>134</v>
      </c>
      <c r="C23" s="151" t="s">
        <v>86</v>
      </c>
      <c r="D23" s="149" t="s">
        <v>86</v>
      </c>
      <c r="E23" s="149" t="s">
        <v>88</v>
      </c>
      <c r="F23" s="29">
        <v>3</v>
      </c>
    </row>
    <row r="24" spans="2:6" ht="16" x14ac:dyDescent="0.2">
      <c r="B24" s="29" t="s">
        <v>143</v>
      </c>
      <c r="C24" s="151" t="s">
        <v>86</v>
      </c>
      <c r="D24" s="149" t="s">
        <v>86</v>
      </c>
      <c r="E24" s="149" t="s">
        <v>88</v>
      </c>
      <c r="F24" s="29">
        <v>0</v>
      </c>
    </row>
    <row r="25" spans="2:6" ht="16" x14ac:dyDescent="0.2">
      <c r="B25" s="29" t="s">
        <v>133</v>
      </c>
      <c r="C25" s="151" t="s">
        <v>86</v>
      </c>
      <c r="D25" s="149" t="s">
        <v>86</v>
      </c>
      <c r="E25" s="149" t="s">
        <v>88</v>
      </c>
      <c r="F25" s="29">
        <v>44</v>
      </c>
    </row>
    <row r="26" spans="2:6" ht="16" x14ac:dyDescent="0.2">
      <c r="B26" s="29" t="s">
        <v>516</v>
      </c>
      <c r="C26" s="151" t="s">
        <v>86</v>
      </c>
      <c r="D26" s="149" t="s">
        <v>86</v>
      </c>
      <c r="E26" s="149" t="s">
        <v>88</v>
      </c>
      <c r="F26" s="29">
        <v>3</v>
      </c>
    </row>
    <row r="27" spans="2:6" ht="16" x14ac:dyDescent="0.2">
      <c r="B27" s="29" t="s">
        <v>163</v>
      </c>
      <c r="C27" s="151" t="s">
        <v>945</v>
      </c>
      <c r="D27" s="149" t="s">
        <v>83</v>
      </c>
      <c r="E27" s="149" t="s">
        <v>83</v>
      </c>
      <c r="F27" s="29">
        <v>22</v>
      </c>
    </row>
    <row r="28" spans="2:6" ht="16" x14ac:dyDescent="0.2">
      <c r="B28" s="29" t="s">
        <v>517</v>
      </c>
      <c r="C28" s="151" t="s">
        <v>945</v>
      </c>
      <c r="D28" s="149" t="s">
        <v>83</v>
      </c>
      <c r="E28" s="149" t="s">
        <v>83</v>
      </c>
      <c r="F28" s="29">
        <v>5</v>
      </c>
    </row>
    <row r="29" spans="2:6" ht="16" x14ac:dyDescent="0.2">
      <c r="B29" s="29" t="s">
        <v>501</v>
      </c>
      <c r="C29" s="151" t="s">
        <v>64</v>
      </c>
      <c r="D29" s="149" t="s">
        <v>64</v>
      </c>
      <c r="E29" s="149" t="s">
        <v>88</v>
      </c>
      <c r="F29" s="29">
        <v>5308</v>
      </c>
    </row>
    <row r="30" spans="2:6" ht="16" x14ac:dyDescent="0.2">
      <c r="B30" s="29" t="s">
        <v>521</v>
      </c>
      <c r="C30" s="151" t="s">
        <v>64</v>
      </c>
      <c r="D30" s="149" t="s">
        <v>64</v>
      </c>
      <c r="E30" s="149" t="s">
        <v>88</v>
      </c>
      <c r="F30" s="29">
        <v>121</v>
      </c>
    </row>
    <row r="31" spans="2:6" ht="16" x14ac:dyDescent="0.2">
      <c r="B31" s="29" t="s">
        <v>518</v>
      </c>
      <c r="C31" s="151" t="s">
        <v>64</v>
      </c>
      <c r="D31" s="149" t="s">
        <v>64</v>
      </c>
      <c r="E31" s="149" t="s">
        <v>88</v>
      </c>
      <c r="F31" s="29">
        <v>281</v>
      </c>
    </row>
    <row r="32" spans="2:6" ht="16" x14ac:dyDescent="0.2">
      <c r="B32" s="29" t="s">
        <v>519</v>
      </c>
      <c r="C32" s="151" t="s">
        <v>64</v>
      </c>
      <c r="D32" s="149" t="s">
        <v>64</v>
      </c>
      <c r="E32" s="149" t="s">
        <v>88</v>
      </c>
      <c r="F32" s="29">
        <v>170</v>
      </c>
    </row>
    <row r="33" spans="2:6" ht="16" x14ac:dyDescent="0.2">
      <c r="B33" s="29" t="s">
        <v>520</v>
      </c>
      <c r="C33" s="136" t="s">
        <v>64</v>
      </c>
      <c r="D33" s="151" t="s">
        <v>64</v>
      </c>
      <c r="E33" s="149" t="s">
        <v>88</v>
      </c>
      <c r="F33" s="29">
        <v>41</v>
      </c>
    </row>
    <row r="34" spans="2:6" ht="16" x14ac:dyDescent="0.2">
      <c r="B34" s="29" t="s">
        <v>522</v>
      </c>
      <c r="C34" s="151" t="s">
        <v>64</v>
      </c>
      <c r="D34" s="149" t="s">
        <v>64</v>
      </c>
      <c r="E34" s="149" t="s">
        <v>88</v>
      </c>
      <c r="F34" s="29">
        <v>20</v>
      </c>
    </row>
    <row r="35" spans="2:6" ht="16" x14ac:dyDescent="0.2">
      <c r="B35" s="29" t="s">
        <v>523</v>
      </c>
      <c r="C35" s="151" t="s">
        <v>64</v>
      </c>
      <c r="D35" s="149" t="s">
        <v>64</v>
      </c>
      <c r="E35" s="149" t="s">
        <v>88</v>
      </c>
      <c r="F35" s="29">
        <v>83</v>
      </c>
    </row>
    <row r="36" spans="2:6" ht="16" x14ac:dyDescent="0.2">
      <c r="B36" s="29" t="s">
        <v>212</v>
      </c>
      <c r="C36" s="151" t="s">
        <v>64</v>
      </c>
      <c r="D36" s="149" t="s">
        <v>64</v>
      </c>
      <c r="E36" s="149" t="s">
        <v>88</v>
      </c>
      <c r="F36" s="29">
        <v>22</v>
      </c>
    </row>
    <row r="37" spans="2:6" ht="16" x14ac:dyDescent="0.2">
      <c r="B37" s="29" t="s">
        <v>524</v>
      </c>
      <c r="C37" s="151" t="s">
        <v>86</v>
      </c>
      <c r="D37" s="149" t="s">
        <v>86</v>
      </c>
      <c r="E37" s="149" t="s">
        <v>88</v>
      </c>
      <c r="F37" s="29">
        <v>6</v>
      </c>
    </row>
    <row r="38" spans="2:6" ht="16" x14ac:dyDescent="0.2">
      <c r="B38" s="29" t="s">
        <v>497</v>
      </c>
      <c r="C38" s="151" t="s">
        <v>497</v>
      </c>
      <c r="D38" s="149" t="s">
        <v>86</v>
      </c>
      <c r="E38" s="149" t="s">
        <v>88</v>
      </c>
      <c r="F38" s="29">
        <v>348</v>
      </c>
    </row>
    <row r="39" spans="2:6" ht="16" x14ac:dyDescent="0.2">
      <c r="B39" s="29" t="s">
        <v>525</v>
      </c>
      <c r="C39" s="151" t="s">
        <v>86</v>
      </c>
      <c r="D39" s="149" t="s">
        <v>86</v>
      </c>
      <c r="E39" s="149" t="s">
        <v>88</v>
      </c>
      <c r="F39" s="29">
        <v>19</v>
      </c>
    </row>
    <row r="40" spans="2:6" ht="16" x14ac:dyDescent="0.2">
      <c r="B40" s="29" t="s">
        <v>898</v>
      </c>
      <c r="C40" s="58" t="s">
        <v>937</v>
      </c>
      <c r="D40" s="58" t="s">
        <v>937</v>
      </c>
      <c r="E40" s="58" t="s">
        <v>24</v>
      </c>
      <c r="F40" s="29">
        <v>113</v>
      </c>
    </row>
    <row r="41" spans="2:6" ht="16" x14ac:dyDescent="0.2">
      <c r="B41" s="29" t="s">
        <v>899</v>
      </c>
      <c r="C41" s="54" t="s">
        <v>1228</v>
      </c>
      <c r="D41" s="58" t="s">
        <v>937</v>
      </c>
      <c r="E41" s="58" t="s">
        <v>24</v>
      </c>
      <c r="F41" s="29">
        <v>1252</v>
      </c>
    </row>
    <row r="42" spans="2:6" ht="32" x14ac:dyDescent="0.2">
      <c r="B42" s="29" t="s">
        <v>900</v>
      </c>
      <c r="C42" s="151" t="s">
        <v>1229</v>
      </c>
      <c r="D42" s="149" t="s">
        <v>937</v>
      </c>
      <c r="E42" s="149" t="s">
        <v>24</v>
      </c>
      <c r="F42" s="29">
        <v>474</v>
      </c>
    </row>
    <row r="43" spans="2:6" ht="16" x14ac:dyDescent="0.2">
      <c r="B43" s="29" t="s">
        <v>901</v>
      </c>
      <c r="C43" s="151" t="s">
        <v>937</v>
      </c>
      <c r="D43" s="149" t="s">
        <v>937</v>
      </c>
      <c r="E43" s="149" t="s">
        <v>24</v>
      </c>
      <c r="F43" s="29">
        <v>453</v>
      </c>
    </row>
    <row r="44" spans="2:6" ht="16" x14ac:dyDescent="0.2">
      <c r="B44" s="29" t="s">
        <v>902</v>
      </c>
      <c r="C44" s="151" t="s">
        <v>939</v>
      </c>
      <c r="D44" s="149" t="s">
        <v>937</v>
      </c>
      <c r="E44" s="149" t="s">
        <v>24</v>
      </c>
      <c r="F44" s="29">
        <v>289</v>
      </c>
    </row>
    <row r="45" spans="2:6" ht="16" x14ac:dyDescent="0.2">
      <c r="B45" s="29" t="s">
        <v>903</v>
      </c>
      <c r="C45" s="151" t="s">
        <v>937</v>
      </c>
      <c r="D45" s="149" t="s">
        <v>937</v>
      </c>
      <c r="E45" s="149" t="s">
        <v>24</v>
      </c>
      <c r="F45" s="29">
        <v>76</v>
      </c>
    </row>
    <row r="46" spans="2:6" ht="32" x14ac:dyDescent="0.2">
      <c r="B46" s="29" t="s">
        <v>904</v>
      </c>
      <c r="C46" s="151" t="s">
        <v>937</v>
      </c>
      <c r="D46" s="149" t="s">
        <v>937</v>
      </c>
      <c r="E46" s="149" t="s">
        <v>24</v>
      </c>
      <c r="F46" s="29">
        <v>648</v>
      </c>
    </row>
    <row r="47" spans="2:6" ht="16" x14ac:dyDescent="0.2">
      <c r="B47" s="29" t="s">
        <v>533</v>
      </c>
      <c r="C47" s="151" t="s">
        <v>937</v>
      </c>
      <c r="D47" s="149" t="s">
        <v>937</v>
      </c>
      <c r="E47" s="149" t="s">
        <v>24</v>
      </c>
      <c r="F47" s="29">
        <v>9</v>
      </c>
    </row>
    <row r="48" spans="2:6" ht="16" x14ac:dyDescent="0.2">
      <c r="B48" s="29" t="s">
        <v>1284</v>
      </c>
      <c r="C48" s="58" t="s">
        <v>83</v>
      </c>
      <c r="D48" s="58" t="s">
        <v>83</v>
      </c>
      <c r="E48" s="54" t="s">
        <v>83</v>
      </c>
      <c r="F48" s="29">
        <v>81</v>
      </c>
    </row>
    <row r="49" spans="1:6" ht="16" x14ac:dyDescent="0.2">
      <c r="B49" s="29" t="s">
        <v>535</v>
      </c>
      <c r="C49" s="58" t="s">
        <v>14</v>
      </c>
      <c r="D49" s="58" t="s">
        <v>14</v>
      </c>
      <c r="E49" s="58" t="s">
        <v>14</v>
      </c>
      <c r="F49" s="29">
        <v>39</v>
      </c>
    </row>
    <row r="50" spans="1:6" ht="16" x14ac:dyDescent="0.2">
      <c r="B50" s="29" t="s">
        <v>536</v>
      </c>
      <c r="C50" s="58" t="s">
        <v>945</v>
      </c>
      <c r="D50" s="58" t="s">
        <v>83</v>
      </c>
      <c r="E50" s="58" t="s">
        <v>83</v>
      </c>
      <c r="F50" s="29">
        <v>2</v>
      </c>
    </row>
    <row r="51" spans="1:6" ht="16" x14ac:dyDescent="0.2">
      <c r="B51" s="29" t="s">
        <v>21</v>
      </c>
      <c r="C51" s="58" t="s">
        <v>21</v>
      </c>
      <c r="D51" s="58" t="s">
        <v>14</v>
      </c>
      <c r="E51" s="58" t="s">
        <v>14</v>
      </c>
      <c r="F51" s="29">
        <v>535</v>
      </c>
    </row>
    <row r="52" spans="1:6" ht="16" x14ac:dyDescent="0.2">
      <c r="B52" s="29" t="s">
        <v>537</v>
      </c>
      <c r="C52" s="151" t="s">
        <v>14</v>
      </c>
      <c r="D52" s="149" t="s">
        <v>14</v>
      </c>
      <c r="E52" s="149" t="s">
        <v>14</v>
      </c>
      <c r="F52" s="29">
        <v>43</v>
      </c>
    </row>
    <row r="53" spans="1:6" ht="16" x14ac:dyDescent="0.2">
      <c r="B53" s="29" t="s">
        <v>71</v>
      </c>
      <c r="C53" s="151" t="s">
        <v>14</v>
      </c>
      <c r="D53" s="149" t="s">
        <v>14</v>
      </c>
      <c r="E53" s="149" t="s">
        <v>14</v>
      </c>
      <c r="F53" s="29">
        <v>17</v>
      </c>
    </row>
    <row r="54" spans="1:6" ht="16" x14ac:dyDescent="0.2">
      <c r="B54" s="29" t="s">
        <v>538</v>
      </c>
      <c r="C54" s="151" t="s">
        <v>538</v>
      </c>
      <c r="D54" s="149" t="s">
        <v>937</v>
      </c>
      <c r="E54" s="149" t="s">
        <v>24</v>
      </c>
      <c r="F54" s="29">
        <v>72</v>
      </c>
    </row>
    <row r="55" spans="1:6" ht="16" x14ac:dyDescent="0.2">
      <c r="B55" s="29" t="s">
        <v>539</v>
      </c>
      <c r="C55" s="151" t="s">
        <v>14</v>
      </c>
      <c r="D55" s="149" t="s">
        <v>14</v>
      </c>
      <c r="E55" s="149" t="s">
        <v>14</v>
      </c>
      <c r="F55" s="29">
        <v>203</v>
      </c>
    </row>
    <row r="56" spans="1:6" ht="16" x14ac:dyDescent="0.2">
      <c r="B56" s="29" t="s">
        <v>540</v>
      </c>
      <c r="C56" s="151" t="s">
        <v>83</v>
      </c>
      <c r="D56" s="149" t="s">
        <v>83</v>
      </c>
      <c r="E56" s="149" t="s">
        <v>83</v>
      </c>
      <c r="F56" s="29">
        <v>27</v>
      </c>
    </row>
    <row r="57" spans="1:6" ht="16" x14ac:dyDescent="0.2">
      <c r="B57" s="29" t="s">
        <v>541</v>
      </c>
      <c r="C57" s="151" t="s">
        <v>5</v>
      </c>
      <c r="D57" s="149" t="s">
        <v>5</v>
      </c>
      <c r="E57" s="149" t="s">
        <v>14</v>
      </c>
      <c r="F57" s="29">
        <v>139</v>
      </c>
    </row>
    <row r="58" spans="1:6" ht="16" x14ac:dyDescent="0.2">
      <c r="B58" s="29" t="s">
        <v>542</v>
      </c>
      <c r="C58" s="151" t="s">
        <v>85</v>
      </c>
      <c r="D58" s="149" t="s">
        <v>85</v>
      </c>
      <c r="E58" s="149" t="s">
        <v>85</v>
      </c>
      <c r="F58" s="29">
        <v>2</v>
      </c>
    </row>
    <row r="59" spans="1:6" ht="16" x14ac:dyDescent="0.2">
      <c r="B59" s="29" t="s">
        <v>543</v>
      </c>
      <c r="C59" s="151" t="s">
        <v>85</v>
      </c>
      <c r="D59" s="149" t="s">
        <v>85</v>
      </c>
      <c r="E59" s="149" t="s">
        <v>85</v>
      </c>
      <c r="F59" s="29">
        <v>3</v>
      </c>
    </row>
    <row r="60" spans="1:6" ht="16" x14ac:dyDescent="0.2">
      <c r="A60" s="49"/>
      <c r="B60" s="31" t="s">
        <v>544</v>
      </c>
      <c r="C60" s="147" t="s">
        <v>85</v>
      </c>
      <c r="D60" s="155" t="s">
        <v>85</v>
      </c>
      <c r="E60" s="155" t="s">
        <v>85</v>
      </c>
      <c r="F60" s="29">
        <v>10</v>
      </c>
    </row>
    <row r="61" spans="1:6" ht="16" x14ac:dyDescent="0.2">
      <c r="A61" s="44" t="s">
        <v>507</v>
      </c>
      <c r="B61" s="29" t="s">
        <v>73</v>
      </c>
      <c r="C61" s="151" t="s">
        <v>83</v>
      </c>
      <c r="D61" s="149" t="s">
        <v>83</v>
      </c>
      <c r="E61" s="149" t="s">
        <v>83</v>
      </c>
      <c r="F61" s="46">
        <v>23</v>
      </c>
    </row>
    <row r="62" spans="1:6" ht="16" x14ac:dyDescent="0.2">
      <c r="B62" s="29" t="s">
        <v>545</v>
      </c>
      <c r="C62" s="151" t="s">
        <v>30</v>
      </c>
      <c r="D62" s="149" t="s">
        <v>86</v>
      </c>
      <c r="E62" s="149" t="s">
        <v>88</v>
      </c>
      <c r="F62" s="29">
        <v>105</v>
      </c>
    </row>
    <row r="63" spans="1:6" ht="16" x14ac:dyDescent="0.2">
      <c r="B63" s="29" t="s">
        <v>546</v>
      </c>
      <c r="C63" s="151" t="s">
        <v>30</v>
      </c>
      <c r="D63" s="149" t="s">
        <v>86</v>
      </c>
      <c r="E63" s="149" t="s">
        <v>88</v>
      </c>
      <c r="F63" s="29">
        <v>62</v>
      </c>
    </row>
    <row r="64" spans="1:6" ht="16" x14ac:dyDescent="0.2">
      <c r="B64" s="29" t="s">
        <v>547</v>
      </c>
      <c r="C64" s="151" t="s">
        <v>30</v>
      </c>
      <c r="D64" s="149" t="s">
        <v>86</v>
      </c>
      <c r="E64" s="149" t="s">
        <v>88</v>
      </c>
      <c r="F64" s="29">
        <v>85</v>
      </c>
    </row>
    <row r="65" spans="1:6" ht="16" x14ac:dyDescent="0.2">
      <c r="B65" s="29" t="s">
        <v>62</v>
      </c>
      <c r="C65" s="151" t="s">
        <v>84</v>
      </c>
      <c r="D65" s="149" t="s">
        <v>86</v>
      </c>
      <c r="E65" s="149" t="s">
        <v>88</v>
      </c>
      <c r="F65" s="29">
        <v>101</v>
      </c>
    </row>
    <row r="66" spans="1:6" ht="16" x14ac:dyDescent="0.2">
      <c r="B66" s="29" t="s">
        <v>498</v>
      </c>
      <c r="C66" s="151" t="s">
        <v>86</v>
      </c>
      <c r="D66" s="149" t="s">
        <v>86</v>
      </c>
      <c r="E66" s="149" t="s">
        <v>88</v>
      </c>
      <c r="F66" s="29">
        <v>20</v>
      </c>
    </row>
    <row r="67" spans="1:6" ht="16" x14ac:dyDescent="0.2">
      <c r="B67" s="29" t="s">
        <v>548</v>
      </c>
      <c r="C67" s="151" t="s">
        <v>83</v>
      </c>
      <c r="D67" s="149" t="s">
        <v>83</v>
      </c>
      <c r="E67" s="149" t="s">
        <v>83</v>
      </c>
      <c r="F67" s="29">
        <v>185</v>
      </c>
    </row>
    <row r="68" spans="1:6" ht="16" x14ac:dyDescent="0.2">
      <c r="B68" s="29" t="s">
        <v>549</v>
      </c>
      <c r="C68" s="151" t="s">
        <v>29</v>
      </c>
      <c r="D68" s="149" t="s">
        <v>67</v>
      </c>
      <c r="E68" s="149" t="s">
        <v>67</v>
      </c>
      <c r="F68" s="29">
        <v>2771</v>
      </c>
    </row>
    <row r="69" spans="1:6" ht="16" x14ac:dyDescent="0.2">
      <c r="B69" s="29" t="s">
        <v>550</v>
      </c>
      <c r="C69" s="151" t="s">
        <v>84</v>
      </c>
      <c r="D69" s="149" t="s">
        <v>84</v>
      </c>
      <c r="E69" s="149" t="s">
        <v>14</v>
      </c>
      <c r="F69" s="29">
        <v>46</v>
      </c>
    </row>
    <row r="70" spans="1:6" ht="16" x14ac:dyDescent="0.2">
      <c r="B70" s="29" t="s">
        <v>551</v>
      </c>
      <c r="C70" s="151" t="s">
        <v>84</v>
      </c>
      <c r="D70" s="149" t="s">
        <v>84</v>
      </c>
      <c r="E70" s="149" t="s">
        <v>14</v>
      </c>
      <c r="F70" s="29">
        <v>181</v>
      </c>
    </row>
    <row r="71" spans="1:6" ht="16" x14ac:dyDescent="0.2">
      <c r="B71" s="29" t="s">
        <v>552</v>
      </c>
      <c r="C71" s="151" t="s">
        <v>497</v>
      </c>
      <c r="D71" s="149" t="s">
        <v>86</v>
      </c>
      <c r="E71" s="149" t="s">
        <v>14</v>
      </c>
      <c r="F71" s="29">
        <v>380</v>
      </c>
    </row>
    <row r="72" spans="1:6" ht="16" x14ac:dyDescent="0.2">
      <c r="B72" s="29" t="s">
        <v>553</v>
      </c>
      <c r="C72" s="151" t="s">
        <v>84</v>
      </c>
      <c r="D72" s="149" t="s">
        <v>84</v>
      </c>
      <c r="E72" s="149" t="s">
        <v>14</v>
      </c>
      <c r="F72" s="29">
        <v>78</v>
      </c>
    </row>
    <row r="73" spans="1:6" ht="16" x14ac:dyDescent="0.2">
      <c r="B73" s="29" t="s">
        <v>34</v>
      </c>
      <c r="C73" s="151" t="s">
        <v>84</v>
      </c>
      <c r="D73" s="149" t="s">
        <v>84</v>
      </c>
      <c r="E73" s="149" t="s">
        <v>14</v>
      </c>
      <c r="F73" s="29">
        <v>118</v>
      </c>
    </row>
    <row r="74" spans="1:6" ht="16" x14ac:dyDescent="0.2">
      <c r="B74" s="29" t="s">
        <v>554</v>
      </c>
      <c r="C74" s="151" t="s">
        <v>84</v>
      </c>
      <c r="D74" s="149" t="s">
        <v>84</v>
      </c>
      <c r="E74" s="149" t="s">
        <v>14</v>
      </c>
      <c r="F74" s="29">
        <v>1</v>
      </c>
    </row>
    <row r="75" spans="1:6" ht="16" x14ac:dyDescent="0.2">
      <c r="B75" s="29" t="s">
        <v>555</v>
      </c>
      <c r="C75" s="151" t="s">
        <v>942</v>
      </c>
      <c r="D75" s="149" t="s">
        <v>942</v>
      </c>
      <c r="E75" s="149" t="s">
        <v>83</v>
      </c>
      <c r="F75" s="29">
        <v>40</v>
      </c>
    </row>
    <row r="76" spans="1:6" ht="16" x14ac:dyDescent="0.2">
      <c r="A76" s="33"/>
      <c r="B76" s="29" t="s">
        <v>33</v>
      </c>
      <c r="C76" s="151" t="s">
        <v>84</v>
      </c>
      <c r="D76" s="149" t="s">
        <v>84</v>
      </c>
      <c r="E76" s="149" t="s">
        <v>14</v>
      </c>
      <c r="F76" s="29">
        <v>7</v>
      </c>
    </row>
    <row r="77" spans="1:6" ht="16" x14ac:dyDescent="0.2">
      <c r="A77" s="33"/>
      <c r="B77" s="29" t="s">
        <v>556</v>
      </c>
      <c r="C77" s="151" t="s">
        <v>84</v>
      </c>
      <c r="D77" s="149" t="s">
        <v>84</v>
      </c>
      <c r="E77" s="149" t="s">
        <v>14</v>
      </c>
      <c r="F77" s="29">
        <v>5</v>
      </c>
    </row>
    <row r="78" spans="1:6" ht="16" x14ac:dyDescent="0.2">
      <c r="A78" s="33"/>
      <c r="B78" s="29" t="s">
        <v>557</v>
      </c>
      <c r="C78" s="151" t="s">
        <v>83</v>
      </c>
      <c r="D78" s="149" t="s">
        <v>83</v>
      </c>
      <c r="E78" s="149" t="s">
        <v>83</v>
      </c>
      <c r="F78" s="29">
        <v>120</v>
      </c>
    </row>
    <row r="79" spans="1:6" ht="16" x14ac:dyDescent="0.2">
      <c r="A79" s="33"/>
      <c r="B79" s="29" t="s">
        <v>558</v>
      </c>
      <c r="C79" s="151" t="s">
        <v>83</v>
      </c>
      <c r="D79" s="149" t="s">
        <v>83</v>
      </c>
      <c r="E79" s="149" t="s">
        <v>83</v>
      </c>
      <c r="F79" s="29">
        <v>5</v>
      </c>
    </row>
    <row r="80" spans="1:6" ht="16" x14ac:dyDescent="0.2">
      <c r="A80" s="49"/>
      <c r="B80" s="31" t="s">
        <v>559</v>
      </c>
      <c r="C80" s="147" t="s">
        <v>83</v>
      </c>
      <c r="D80" s="155" t="s">
        <v>83</v>
      </c>
      <c r="E80" s="155" t="s">
        <v>83</v>
      </c>
      <c r="F80" s="29">
        <v>49</v>
      </c>
    </row>
    <row r="81" spans="1:6" ht="16" x14ac:dyDescent="0.2">
      <c r="A81" s="44" t="s">
        <v>105</v>
      </c>
      <c r="B81" s="29" t="s">
        <v>560</v>
      </c>
      <c r="C81" s="79" t="s">
        <v>950</v>
      </c>
      <c r="D81" s="66" t="s">
        <v>67</v>
      </c>
      <c r="E81" s="62" t="s">
        <v>67</v>
      </c>
      <c r="F81" s="46">
        <v>41</v>
      </c>
    </row>
    <row r="82" spans="1:6" ht="16" x14ac:dyDescent="0.2">
      <c r="B82" s="29" t="s">
        <v>561</v>
      </c>
      <c r="C82" s="79" t="s">
        <v>950</v>
      </c>
      <c r="D82" s="30" t="s">
        <v>67</v>
      </c>
      <c r="E82" s="62" t="s">
        <v>67</v>
      </c>
      <c r="F82" s="29">
        <v>263</v>
      </c>
    </row>
    <row r="83" spans="1:6" ht="16" x14ac:dyDescent="0.2">
      <c r="B83" s="29" t="s">
        <v>499</v>
      </c>
      <c r="C83" s="79" t="s">
        <v>950</v>
      </c>
      <c r="D83" s="30" t="s">
        <v>67</v>
      </c>
      <c r="E83" s="62" t="s">
        <v>67</v>
      </c>
      <c r="F83" s="29">
        <v>6150</v>
      </c>
    </row>
    <row r="84" spans="1:6" ht="16" x14ac:dyDescent="0.2">
      <c r="A84" s="33"/>
      <c r="B84" s="29" t="s">
        <v>562</v>
      </c>
      <c r="C84" s="79" t="s">
        <v>1235</v>
      </c>
      <c r="D84" s="30" t="s">
        <v>67</v>
      </c>
      <c r="E84" s="62" t="s">
        <v>67</v>
      </c>
      <c r="F84" s="29">
        <v>303</v>
      </c>
    </row>
    <row r="85" spans="1:6" ht="16" x14ac:dyDescent="0.2">
      <c r="A85" s="33"/>
      <c r="B85" s="29" t="s">
        <v>1233</v>
      </c>
      <c r="C85" s="79" t="s">
        <v>950</v>
      </c>
      <c r="D85" s="30" t="s">
        <v>67</v>
      </c>
      <c r="E85" s="62" t="s">
        <v>67</v>
      </c>
      <c r="F85" s="29">
        <v>896</v>
      </c>
    </row>
    <row r="86" spans="1:6" ht="16" x14ac:dyDescent="0.2">
      <c r="A86" s="33"/>
      <c r="B86" s="29" t="s">
        <v>564</v>
      </c>
      <c r="C86" s="79" t="s">
        <v>950</v>
      </c>
      <c r="D86" s="30" t="s">
        <v>67</v>
      </c>
      <c r="E86" s="62" t="s">
        <v>67</v>
      </c>
      <c r="F86" s="29">
        <v>167</v>
      </c>
    </row>
    <row r="87" spans="1:6" ht="16" x14ac:dyDescent="0.2">
      <c r="A87" s="33"/>
      <c r="B87" s="29" t="s">
        <v>565</v>
      </c>
      <c r="C87" s="79" t="s">
        <v>950</v>
      </c>
      <c r="D87" s="30" t="s">
        <v>67</v>
      </c>
      <c r="E87" s="62" t="s">
        <v>67</v>
      </c>
      <c r="F87" s="29">
        <v>21</v>
      </c>
    </row>
    <row r="88" spans="1:6" ht="16" x14ac:dyDescent="0.2">
      <c r="A88" s="33"/>
      <c r="B88" s="29" t="s">
        <v>674</v>
      </c>
      <c r="C88" s="79" t="s">
        <v>950</v>
      </c>
      <c r="D88" s="30" t="s">
        <v>67</v>
      </c>
      <c r="E88" s="62" t="s">
        <v>67</v>
      </c>
      <c r="F88" s="29">
        <v>19</v>
      </c>
    </row>
    <row r="89" spans="1:6" ht="16" x14ac:dyDescent="0.2">
      <c r="A89" s="49"/>
      <c r="B89" s="31" t="s">
        <v>566</v>
      </c>
      <c r="C89" s="32" t="s">
        <v>950</v>
      </c>
      <c r="D89" s="63" t="s">
        <v>67</v>
      </c>
      <c r="E89" s="63" t="s">
        <v>67</v>
      </c>
      <c r="F89" s="29">
        <v>9</v>
      </c>
    </row>
    <row r="90" spans="1:6" ht="16" x14ac:dyDescent="0.2">
      <c r="A90" s="44" t="s">
        <v>106</v>
      </c>
      <c r="B90" s="29" t="s">
        <v>567</v>
      </c>
      <c r="C90" s="58" t="s">
        <v>1227</v>
      </c>
      <c r="D90" s="58" t="s">
        <v>83</v>
      </c>
      <c r="E90" s="58" t="s">
        <v>83</v>
      </c>
      <c r="F90" s="46">
        <v>2</v>
      </c>
    </row>
    <row r="91" spans="1:6" ht="16" x14ac:dyDescent="0.2">
      <c r="B91" s="29" t="s">
        <v>568</v>
      </c>
      <c r="C91" s="58" t="s">
        <v>1227</v>
      </c>
      <c r="D91" s="58" t="s">
        <v>83</v>
      </c>
      <c r="E91" s="58" t="s">
        <v>83</v>
      </c>
      <c r="F91" s="29">
        <v>22</v>
      </c>
    </row>
    <row r="92" spans="1:6" ht="16" x14ac:dyDescent="0.2">
      <c r="B92" s="29" t="s">
        <v>569</v>
      </c>
      <c r="C92" s="58" t="s">
        <v>83</v>
      </c>
      <c r="D92" s="58" t="s">
        <v>83</v>
      </c>
      <c r="E92" s="58" t="s">
        <v>83</v>
      </c>
      <c r="F92" s="29">
        <v>18</v>
      </c>
    </row>
    <row r="93" spans="1:6" ht="16" x14ac:dyDescent="0.2">
      <c r="B93" s="29" t="s">
        <v>189</v>
      </c>
      <c r="C93" s="58" t="s">
        <v>1227</v>
      </c>
      <c r="D93" s="58" t="s">
        <v>83</v>
      </c>
      <c r="E93" s="58" t="s">
        <v>83</v>
      </c>
      <c r="F93" s="29">
        <v>162</v>
      </c>
    </row>
    <row r="94" spans="1:6" ht="16" x14ac:dyDescent="0.2">
      <c r="B94" s="29" t="s">
        <v>570</v>
      </c>
      <c r="C94" s="58" t="s">
        <v>14</v>
      </c>
      <c r="D94" s="58" t="s">
        <v>14</v>
      </c>
      <c r="E94" s="58" t="s">
        <v>14</v>
      </c>
      <c r="F94" s="29">
        <v>168</v>
      </c>
    </row>
    <row r="95" spans="1:6" ht="16" x14ac:dyDescent="0.2">
      <c r="B95" s="29" t="s">
        <v>300</v>
      </c>
      <c r="C95" s="58" t="s">
        <v>82</v>
      </c>
      <c r="D95" s="58" t="s">
        <v>82</v>
      </c>
      <c r="E95" s="58" t="s">
        <v>83</v>
      </c>
      <c r="F95" s="29">
        <v>1693</v>
      </c>
    </row>
    <row r="96" spans="1:6" ht="16" x14ac:dyDescent="0.2">
      <c r="B96" s="29" t="s">
        <v>299</v>
      </c>
      <c r="C96" s="58" t="s">
        <v>82</v>
      </c>
      <c r="D96" s="58" t="s">
        <v>82</v>
      </c>
      <c r="E96" s="58" t="s">
        <v>83</v>
      </c>
      <c r="F96" s="29">
        <v>4941</v>
      </c>
    </row>
    <row r="97" spans="1:6" ht="16" x14ac:dyDescent="0.2">
      <c r="B97" s="29" t="s">
        <v>571</v>
      </c>
      <c r="C97" s="58" t="s">
        <v>82</v>
      </c>
      <c r="D97" s="58" t="s">
        <v>82</v>
      </c>
      <c r="E97" s="58" t="s">
        <v>83</v>
      </c>
      <c r="F97" s="29">
        <v>464</v>
      </c>
    </row>
    <row r="98" spans="1:6" ht="16" x14ac:dyDescent="0.2">
      <c r="B98" s="29" t="s">
        <v>193</v>
      </c>
      <c r="C98" s="58" t="s">
        <v>1227</v>
      </c>
      <c r="D98" s="58" t="s">
        <v>83</v>
      </c>
      <c r="E98" s="58" t="s">
        <v>83</v>
      </c>
      <c r="F98" s="29">
        <v>113</v>
      </c>
    </row>
    <row r="99" spans="1:6" ht="16" x14ac:dyDescent="0.2">
      <c r="B99" s="29" t="s">
        <v>572</v>
      </c>
      <c r="C99" s="58" t="s">
        <v>1227</v>
      </c>
      <c r="D99" s="58" t="s">
        <v>83</v>
      </c>
      <c r="E99" s="58" t="s">
        <v>83</v>
      </c>
      <c r="F99" s="29">
        <v>72</v>
      </c>
    </row>
    <row r="100" spans="1:6" ht="16" x14ac:dyDescent="0.2">
      <c r="B100" s="29" t="s">
        <v>573</v>
      </c>
      <c r="C100" s="58" t="s">
        <v>1227</v>
      </c>
      <c r="D100" s="58" t="s">
        <v>83</v>
      </c>
      <c r="E100" s="58" t="s">
        <v>83</v>
      </c>
      <c r="F100" s="29">
        <v>21</v>
      </c>
    </row>
    <row r="101" spans="1:6" ht="16" x14ac:dyDescent="0.2">
      <c r="A101" s="33"/>
      <c r="B101" s="29" t="s">
        <v>68</v>
      </c>
      <c r="C101" s="58" t="s">
        <v>14</v>
      </c>
      <c r="D101" s="58" t="s">
        <v>14</v>
      </c>
      <c r="E101" s="58" t="s">
        <v>14</v>
      </c>
      <c r="F101" s="29">
        <v>82</v>
      </c>
    </row>
    <row r="102" spans="1:6" ht="16" x14ac:dyDescent="0.2">
      <c r="A102" s="33"/>
      <c r="B102" s="29" t="s">
        <v>574</v>
      </c>
      <c r="C102" s="58" t="s">
        <v>14</v>
      </c>
      <c r="D102" s="58" t="s">
        <v>14</v>
      </c>
      <c r="E102" s="58" t="s">
        <v>14</v>
      </c>
      <c r="F102" s="29">
        <v>6</v>
      </c>
    </row>
    <row r="103" spans="1:6" ht="16" x14ac:dyDescent="0.2">
      <c r="A103" s="49"/>
      <c r="B103" s="31" t="s">
        <v>575</v>
      </c>
      <c r="C103" s="61" t="s">
        <v>1227</v>
      </c>
      <c r="D103" s="61" t="s">
        <v>83</v>
      </c>
      <c r="E103" s="61" t="s">
        <v>83</v>
      </c>
      <c r="F103" s="29">
        <v>34</v>
      </c>
    </row>
    <row r="104" spans="1:6" ht="16" x14ac:dyDescent="0.2">
      <c r="A104" s="44" t="s">
        <v>107</v>
      </c>
      <c r="B104" s="29" t="s">
        <v>905</v>
      </c>
      <c r="C104" s="29" t="s">
        <v>953</v>
      </c>
      <c r="D104" s="29" t="s">
        <v>83</v>
      </c>
      <c r="E104" s="29" t="s">
        <v>83</v>
      </c>
      <c r="F104" s="46">
        <v>32</v>
      </c>
    </row>
    <row r="105" spans="1:6" ht="16" x14ac:dyDescent="0.2">
      <c r="B105" s="29" t="s">
        <v>576</v>
      </c>
      <c r="C105" s="29" t="s">
        <v>953</v>
      </c>
      <c r="D105" s="29" t="s">
        <v>83</v>
      </c>
      <c r="E105" s="29" t="s">
        <v>83</v>
      </c>
      <c r="F105" s="29">
        <v>93</v>
      </c>
    </row>
    <row r="106" spans="1:6" ht="16" x14ac:dyDescent="0.2">
      <c r="B106" s="29" t="s">
        <v>577</v>
      </c>
      <c r="C106" s="29" t="s">
        <v>953</v>
      </c>
      <c r="D106" s="29" t="s">
        <v>83</v>
      </c>
      <c r="E106" s="29" t="s">
        <v>83</v>
      </c>
      <c r="F106" s="29">
        <v>2</v>
      </c>
    </row>
    <row r="107" spans="1:6" ht="16" x14ac:dyDescent="0.2">
      <c r="B107" s="29" t="s">
        <v>578</v>
      </c>
      <c r="C107" s="29" t="s">
        <v>953</v>
      </c>
      <c r="D107" s="29" t="s">
        <v>83</v>
      </c>
      <c r="E107" s="29" t="s">
        <v>83</v>
      </c>
      <c r="F107" s="29">
        <v>209</v>
      </c>
    </row>
    <row r="108" spans="1:6" ht="16" x14ac:dyDescent="0.2">
      <c r="B108" s="29" t="s">
        <v>906</v>
      </c>
      <c r="C108" s="29" t="s">
        <v>953</v>
      </c>
      <c r="D108" s="29" t="s">
        <v>83</v>
      </c>
      <c r="E108" s="29" t="s">
        <v>83</v>
      </c>
      <c r="F108" s="29">
        <v>260</v>
      </c>
    </row>
    <row r="109" spans="1:6" ht="16" x14ac:dyDescent="0.2">
      <c r="B109" s="29" t="s">
        <v>500</v>
      </c>
      <c r="C109" s="29" t="s">
        <v>86</v>
      </c>
      <c r="D109" s="29" t="s">
        <v>86</v>
      </c>
      <c r="E109" s="29" t="s">
        <v>88</v>
      </c>
      <c r="F109" s="29">
        <v>1063</v>
      </c>
    </row>
    <row r="110" spans="1:6" ht="16" x14ac:dyDescent="0.2">
      <c r="B110" s="29" t="s">
        <v>580</v>
      </c>
      <c r="C110" s="29" t="s">
        <v>86</v>
      </c>
      <c r="D110" s="29" t="s">
        <v>86</v>
      </c>
      <c r="E110" s="29" t="s">
        <v>88</v>
      </c>
      <c r="F110" s="29">
        <v>368</v>
      </c>
    </row>
    <row r="111" spans="1:6" ht="16" x14ac:dyDescent="0.2">
      <c r="B111" s="29" t="s">
        <v>149</v>
      </c>
      <c r="C111" s="29" t="s">
        <v>86</v>
      </c>
      <c r="D111" s="29" t="s">
        <v>86</v>
      </c>
      <c r="E111" s="29" t="s">
        <v>88</v>
      </c>
      <c r="F111" s="29">
        <v>0</v>
      </c>
    </row>
    <row r="112" spans="1:6" ht="16" x14ac:dyDescent="0.2">
      <c r="B112" s="29" t="s">
        <v>581</v>
      </c>
      <c r="C112" s="29" t="s">
        <v>86</v>
      </c>
      <c r="D112" s="29" t="s">
        <v>86</v>
      </c>
      <c r="E112" s="29" t="s">
        <v>88</v>
      </c>
      <c r="F112" s="29">
        <v>4</v>
      </c>
    </row>
    <row r="113" spans="1:6" ht="16" x14ac:dyDescent="0.2">
      <c r="B113" s="29" t="s">
        <v>503</v>
      </c>
      <c r="C113" s="29" t="s">
        <v>953</v>
      </c>
      <c r="D113" s="44" t="s">
        <v>83</v>
      </c>
      <c r="E113" s="29" t="s">
        <v>83</v>
      </c>
      <c r="F113" s="29">
        <v>397</v>
      </c>
    </row>
    <row r="114" spans="1:6" ht="16" x14ac:dyDescent="0.2">
      <c r="B114" s="29" t="s">
        <v>582</v>
      </c>
      <c r="C114" s="29" t="s">
        <v>953</v>
      </c>
      <c r="D114" s="29" t="s">
        <v>83</v>
      </c>
      <c r="E114" s="29" t="s">
        <v>83</v>
      </c>
      <c r="F114" s="29">
        <v>130</v>
      </c>
    </row>
    <row r="115" spans="1:6" ht="16" x14ac:dyDescent="0.2">
      <c r="B115" s="29" t="s">
        <v>583</v>
      </c>
      <c r="C115" s="29" t="s">
        <v>953</v>
      </c>
      <c r="D115" s="29" t="s">
        <v>83</v>
      </c>
      <c r="E115" s="29" t="s">
        <v>83</v>
      </c>
      <c r="F115" s="29">
        <v>258</v>
      </c>
    </row>
    <row r="116" spans="1:6" ht="16" x14ac:dyDescent="0.2">
      <c r="B116" s="29" t="s">
        <v>584</v>
      </c>
      <c r="C116" s="29" t="s">
        <v>953</v>
      </c>
      <c r="D116" s="29" t="s">
        <v>83</v>
      </c>
      <c r="E116" s="29" t="s">
        <v>83</v>
      </c>
      <c r="F116" s="29">
        <v>88</v>
      </c>
    </row>
    <row r="117" spans="1:6" ht="16" x14ac:dyDescent="0.2">
      <c r="B117" s="29" t="s">
        <v>585</v>
      </c>
      <c r="C117" s="29" t="s">
        <v>1036</v>
      </c>
      <c r="D117" s="29" t="s">
        <v>83</v>
      </c>
      <c r="E117" s="29" t="s">
        <v>83</v>
      </c>
      <c r="F117" s="29">
        <v>14</v>
      </c>
    </row>
    <row r="118" spans="1:6" ht="16" x14ac:dyDescent="0.2">
      <c r="B118" s="29" t="s">
        <v>586</v>
      </c>
      <c r="C118" s="29" t="s">
        <v>1287</v>
      </c>
      <c r="D118" s="29" t="s">
        <v>937</v>
      </c>
      <c r="E118" s="29" t="s">
        <v>24</v>
      </c>
      <c r="F118" s="29">
        <v>3</v>
      </c>
    </row>
    <row r="119" spans="1:6" ht="16" x14ac:dyDescent="0.2">
      <c r="A119" s="33"/>
      <c r="B119" s="29" t="s">
        <v>504</v>
      </c>
      <c r="C119" s="29" t="s">
        <v>1036</v>
      </c>
      <c r="D119" s="29" t="s">
        <v>14</v>
      </c>
      <c r="E119" s="29" t="s">
        <v>14</v>
      </c>
      <c r="F119" s="29">
        <v>461</v>
      </c>
    </row>
    <row r="120" spans="1:6" ht="16" x14ac:dyDescent="0.2">
      <c r="A120" s="33"/>
      <c r="B120" s="29" t="s">
        <v>587</v>
      </c>
      <c r="C120" s="29" t="s">
        <v>1036</v>
      </c>
      <c r="D120" s="29" t="s">
        <v>14</v>
      </c>
      <c r="E120" s="29" t="s">
        <v>14</v>
      </c>
      <c r="F120" s="29">
        <v>75</v>
      </c>
    </row>
    <row r="121" spans="1:6" ht="16" x14ac:dyDescent="0.2">
      <c r="A121" s="33"/>
      <c r="B121" s="29" t="s">
        <v>588</v>
      </c>
      <c r="C121" s="29" t="s">
        <v>1036</v>
      </c>
      <c r="D121" s="29" t="s">
        <v>83</v>
      </c>
      <c r="E121" s="29" t="s">
        <v>83</v>
      </c>
      <c r="F121" s="29">
        <v>143</v>
      </c>
    </row>
    <row r="122" spans="1:6" ht="16" x14ac:dyDescent="0.2">
      <c r="A122" s="33"/>
      <c r="B122" s="29" t="s">
        <v>589</v>
      </c>
      <c r="C122" s="29" t="s">
        <v>953</v>
      </c>
      <c r="D122" s="29" t="s">
        <v>83</v>
      </c>
      <c r="E122" s="29" t="s">
        <v>83</v>
      </c>
      <c r="F122" s="29">
        <v>7</v>
      </c>
    </row>
    <row r="123" spans="1:6" ht="16" x14ac:dyDescent="0.2">
      <c r="A123" s="33"/>
      <c r="B123" s="29" t="s">
        <v>590</v>
      </c>
      <c r="C123" s="29" t="s">
        <v>953</v>
      </c>
      <c r="D123" s="29" t="s">
        <v>86</v>
      </c>
      <c r="E123" s="29" t="s">
        <v>88</v>
      </c>
      <c r="F123" s="29">
        <v>55</v>
      </c>
    </row>
    <row r="124" spans="1:6" ht="32" x14ac:dyDescent="0.2">
      <c r="A124" s="49"/>
      <c r="B124" s="31" t="s">
        <v>907</v>
      </c>
      <c r="C124" s="31" t="s">
        <v>953</v>
      </c>
      <c r="D124" s="31" t="s">
        <v>83</v>
      </c>
      <c r="E124" s="31" t="s">
        <v>83</v>
      </c>
      <c r="F124" s="29">
        <v>34</v>
      </c>
    </row>
    <row r="125" spans="1:6" ht="16" x14ac:dyDescent="0.2">
      <c r="A125" s="44" t="s">
        <v>895</v>
      </c>
      <c r="B125" s="29" t="s">
        <v>303</v>
      </c>
      <c r="C125" s="30" t="s">
        <v>940</v>
      </c>
      <c r="D125" s="62" t="s">
        <v>83</v>
      </c>
      <c r="E125" s="62" t="s">
        <v>83</v>
      </c>
      <c r="F125" s="46">
        <v>218</v>
      </c>
    </row>
    <row r="126" spans="1:6" ht="16" x14ac:dyDescent="0.2">
      <c r="B126" s="29" t="s">
        <v>591</v>
      </c>
      <c r="C126" s="30" t="s">
        <v>940</v>
      </c>
      <c r="D126" s="62" t="s">
        <v>14</v>
      </c>
      <c r="E126" s="62" t="s">
        <v>14</v>
      </c>
      <c r="F126" s="29">
        <v>2884</v>
      </c>
    </row>
    <row r="127" spans="1:6" ht="16" x14ac:dyDescent="0.2">
      <c r="B127" s="29" t="s">
        <v>592</v>
      </c>
      <c r="C127" s="30" t="s">
        <v>940</v>
      </c>
      <c r="D127" s="62" t="s">
        <v>83</v>
      </c>
      <c r="E127" s="62" t="s">
        <v>83</v>
      </c>
      <c r="F127" s="29">
        <v>0</v>
      </c>
    </row>
    <row r="128" spans="1:6" ht="16" x14ac:dyDescent="0.2">
      <c r="B128" s="29" t="s">
        <v>593</v>
      </c>
      <c r="C128" s="30" t="s">
        <v>940</v>
      </c>
      <c r="D128" s="62" t="s">
        <v>83</v>
      </c>
      <c r="E128" s="62" t="s">
        <v>83</v>
      </c>
      <c r="F128" s="29">
        <v>80</v>
      </c>
    </row>
    <row r="129" spans="1:6" ht="16" x14ac:dyDescent="0.2">
      <c r="B129" s="29" t="s">
        <v>1285</v>
      </c>
      <c r="C129" s="30" t="s">
        <v>941</v>
      </c>
      <c r="D129" s="62" t="s">
        <v>83</v>
      </c>
      <c r="E129" s="62" t="s">
        <v>83</v>
      </c>
      <c r="F129" s="29">
        <v>26</v>
      </c>
    </row>
    <row r="130" spans="1:6" ht="16" x14ac:dyDescent="0.2">
      <c r="B130" s="29" t="s">
        <v>595</v>
      </c>
      <c r="C130" s="30" t="s">
        <v>941</v>
      </c>
      <c r="D130" s="62" t="s">
        <v>83</v>
      </c>
      <c r="E130" s="62" t="s">
        <v>83</v>
      </c>
      <c r="F130" s="29">
        <v>60</v>
      </c>
    </row>
    <row r="131" spans="1:6" ht="16" x14ac:dyDescent="0.2">
      <c r="B131" s="29" t="s">
        <v>909</v>
      </c>
      <c r="C131" s="30" t="s">
        <v>941</v>
      </c>
      <c r="D131" s="62" t="s">
        <v>83</v>
      </c>
      <c r="E131" s="62" t="s">
        <v>83</v>
      </c>
      <c r="F131" s="29">
        <v>8</v>
      </c>
    </row>
    <row r="132" spans="1:6" ht="16" x14ac:dyDescent="0.2">
      <c r="B132" s="29" t="s">
        <v>597</v>
      </c>
      <c r="C132" s="30" t="s">
        <v>941</v>
      </c>
      <c r="D132" s="62" t="s">
        <v>83</v>
      </c>
      <c r="E132" s="62" t="s">
        <v>83</v>
      </c>
      <c r="F132" s="29">
        <v>182</v>
      </c>
    </row>
    <row r="133" spans="1:6" ht="16" x14ac:dyDescent="0.2">
      <c r="B133" s="29" t="s">
        <v>598</v>
      </c>
      <c r="C133" s="30" t="s">
        <v>941</v>
      </c>
      <c r="D133" s="62" t="s">
        <v>86</v>
      </c>
      <c r="E133" s="62" t="s">
        <v>88</v>
      </c>
      <c r="F133" s="29">
        <v>4</v>
      </c>
    </row>
    <row r="134" spans="1:6" ht="16" x14ac:dyDescent="0.2">
      <c r="B134" s="29" t="s">
        <v>599</v>
      </c>
      <c r="C134" s="30" t="s">
        <v>941</v>
      </c>
      <c r="D134" s="62" t="s">
        <v>83</v>
      </c>
      <c r="E134" s="62" t="s">
        <v>83</v>
      </c>
      <c r="F134" s="29">
        <v>5</v>
      </c>
    </row>
    <row r="135" spans="1:6" ht="16" x14ac:dyDescent="0.2">
      <c r="A135" s="33"/>
      <c r="B135" s="29" t="s">
        <v>600</v>
      </c>
      <c r="C135" s="30" t="s">
        <v>946</v>
      </c>
      <c r="D135" s="62" t="s">
        <v>937</v>
      </c>
      <c r="E135" s="62" t="s">
        <v>24</v>
      </c>
      <c r="F135" s="29">
        <v>57</v>
      </c>
    </row>
    <row r="136" spans="1:6" ht="16" x14ac:dyDescent="0.2">
      <c r="A136" s="33"/>
      <c r="B136" s="29" t="s">
        <v>601</v>
      </c>
      <c r="C136" s="30" t="s">
        <v>941</v>
      </c>
      <c r="D136" s="62" t="s">
        <v>83</v>
      </c>
      <c r="E136" s="62" t="s">
        <v>83</v>
      </c>
      <c r="F136" s="29">
        <v>31</v>
      </c>
    </row>
    <row r="137" spans="1:6" ht="16" x14ac:dyDescent="0.2">
      <c r="A137" s="33"/>
      <c r="B137" s="29" t="s">
        <v>602</v>
      </c>
      <c r="C137" s="30" t="s">
        <v>941</v>
      </c>
      <c r="D137" s="62" t="s">
        <v>83</v>
      </c>
      <c r="E137" s="62" t="s">
        <v>83</v>
      </c>
      <c r="F137" s="29">
        <v>24</v>
      </c>
    </row>
    <row r="138" spans="1:6" ht="16" x14ac:dyDescent="0.2">
      <c r="A138" s="33"/>
      <c r="B138" s="29" t="s">
        <v>603</v>
      </c>
      <c r="C138" s="30" t="s">
        <v>941</v>
      </c>
      <c r="D138" s="62" t="s">
        <v>83</v>
      </c>
      <c r="E138" s="62" t="s">
        <v>83</v>
      </c>
      <c r="F138" s="29">
        <v>62</v>
      </c>
    </row>
    <row r="139" spans="1:6" ht="16" x14ac:dyDescent="0.2">
      <c r="A139" s="33"/>
      <c r="B139" s="29" t="s">
        <v>604</v>
      </c>
      <c r="C139" s="32" t="s">
        <v>941</v>
      </c>
      <c r="D139" s="63" t="s">
        <v>83</v>
      </c>
      <c r="E139" s="63" t="s">
        <v>83</v>
      </c>
      <c r="F139" s="29">
        <v>2</v>
      </c>
    </row>
    <row r="140" spans="1:6" ht="16" x14ac:dyDescent="0.2">
      <c r="A140" s="164" t="s">
        <v>1286</v>
      </c>
      <c r="B140" s="46" t="s">
        <v>606</v>
      </c>
      <c r="C140" s="46" t="s">
        <v>942</v>
      </c>
      <c r="D140" s="29" t="s">
        <v>942</v>
      </c>
      <c r="E140" s="29" t="s">
        <v>85</v>
      </c>
      <c r="F140" s="46">
        <v>119</v>
      </c>
    </row>
    <row r="141" spans="1:6" ht="16" x14ac:dyDescent="0.2">
      <c r="A141" s="33"/>
      <c r="B141" s="29" t="s">
        <v>607</v>
      </c>
      <c r="C141" s="29" t="s">
        <v>942</v>
      </c>
      <c r="D141" s="29" t="s">
        <v>942</v>
      </c>
      <c r="E141" s="29" t="s">
        <v>83</v>
      </c>
      <c r="F141" s="29">
        <v>60</v>
      </c>
    </row>
    <row r="142" spans="1:6" ht="16" x14ac:dyDescent="0.2">
      <c r="A142" s="33"/>
      <c r="B142" s="29" t="s">
        <v>608</v>
      </c>
      <c r="C142" s="29" t="s">
        <v>942</v>
      </c>
      <c r="D142" s="29" t="s">
        <v>942</v>
      </c>
      <c r="E142" s="29" t="s">
        <v>83</v>
      </c>
      <c r="F142" s="29">
        <v>87</v>
      </c>
    </row>
    <row r="143" spans="1:6" ht="16" x14ac:dyDescent="0.2">
      <c r="A143" s="33"/>
      <c r="B143" s="29" t="s">
        <v>505</v>
      </c>
      <c r="C143" s="29" t="s">
        <v>942</v>
      </c>
      <c r="D143" s="29" t="s">
        <v>942</v>
      </c>
      <c r="E143" s="29" t="s">
        <v>88</v>
      </c>
      <c r="F143" s="29">
        <v>175</v>
      </c>
    </row>
    <row r="144" spans="1:6" ht="16" x14ac:dyDescent="0.2">
      <c r="A144" s="33"/>
      <c r="B144" s="29" t="s">
        <v>609</v>
      </c>
      <c r="C144" s="29" t="s">
        <v>942</v>
      </c>
      <c r="D144" s="29" t="s">
        <v>942</v>
      </c>
      <c r="E144" s="29" t="s">
        <v>83</v>
      </c>
      <c r="F144" s="29">
        <v>109</v>
      </c>
    </row>
    <row r="145" spans="1:6" ht="16" x14ac:dyDescent="0.2">
      <c r="A145" s="33"/>
      <c r="B145" s="29" t="s">
        <v>610</v>
      </c>
      <c r="C145" s="29" t="s">
        <v>942</v>
      </c>
      <c r="D145" s="29" t="s">
        <v>942</v>
      </c>
      <c r="E145" s="29" t="s">
        <v>83</v>
      </c>
      <c r="F145" s="29">
        <v>16</v>
      </c>
    </row>
    <row r="146" spans="1:6" ht="16" x14ac:dyDescent="0.2">
      <c r="A146" s="33"/>
      <c r="B146" s="29" t="s">
        <v>611</v>
      </c>
      <c r="C146" s="29" t="s">
        <v>942</v>
      </c>
      <c r="D146" s="29" t="s">
        <v>942</v>
      </c>
      <c r="E146" s="29" t="s">
        <v>83</v>
      </c>
      <c r="F146" s="29">
        <v>2</v>
      </c>
    </row>
    <row r="147" spans="1:6" ht="16" x14ac:dyDescent="0.2">
      <c r="A147" s="49"/>
      <c r="B147" s="31" t="s">
        <v>612</v>
      </c>
      <c r="C147" s="31" t="s">
        <v>942</v>
      </c>
      <c r="D147" s="31" t="s">
        <v>942</v>
      </c>
      <c r="E147" s="31" t="s">
        <v>83</v>
      </c>
      <c r="F147" s="29">
        <v>1</v>
      </c>
    </row>
    <row r="148" spans="1:6" ht="16" x14ac:dyDescent="0.2">
      <c r="A148" s="164" t="s">
        <v>896</v>
      </c>
      <c r="B148" s="46" t="s">
        <v>614</v>
      </c>
      <c r="C148" s="29" t="s">
        <v>950</v>
      </c>
      <c r="D148" s="29" t="s">
        <v>67</v>
      </c>
      <c r="E148" s="29" t="s">
        <v>67</v>
      </c>
      <c r="F148" s="46">
        <v>55</v>
      </c>
    </row>
    <row r="149" spans="1:6" ht="16" x14ac:dyDescent="0.2">
      <c r="A149" s="33"/>
      <c r="B149" s="29" t="s">
        <v>615</v>
      </c>
      <c r="C149" s="29" t="s">
        <v>86</v>
      </c>
      <c r="D149" s="29" t="s">
        <v>86</v>
      </c>
      <c r="E149" s="29" t="s">
        <v>88</v>
      </c>
      <c r="F149" s="29">
        <v>8</v>
      </c>
    </row>
    <row r="150" spans="1:6" ht="16" x14ac:dyDescent="0.2">
      <c r="A150" s="33"/>
      <c r="B150" s="29" t="s">
        <v>1275</v>
      </c>
      <c r="C150" s="29" t="s">
        <v>86</v>
      </c>
      <c r="D150" s="29" t="s">
        <v>86</v>
      </c>
      <c r="E150" s="29" t="s">
        <v>88</v>
      </c>
      <c r="F150" s="29">
        <v>22</v>
      </c>
    </row>
    <row r="151" spans="1:6" ht="16" x14ac:dyDescent="0.2">
      <c r="A151" s="49"/>
      <c r="B151" s="31" t="s">
        <v>616</v>
      </c>
      <c r="C151" s="31" t="s">
        <v>83</v>
      </c>
      <c r="D151" s="31" t="s">
        <v>83</v>
      </c>
      <c r="E151" s="31" t="s">
        <v>83</v>
      </c>
      <c r="F151" s="29">
        <v>24</v>
      </c>
    </row>
    <row r="152" spans="1:6" ht="16" x14ac:dyDescent="0.2">
      <c r="A152" s="44" t="s">
        <v>617</v>
      </c>
      <c r="B152" s="29" t="s">
        <v>618</v>
      </c>
      <c r="C152" s="29" t="s">
        <v>83</v>
      </c>
      <c r="D152" s="29" t="s">
        <v>83</v>
      </c>
      <c r="E152" s="29" t="s">
        <v>83</v>
      </c>
      <c r="F152" s="46">
        <v>87</v>
      </c>
    </row>
    <row r="153" spans="1:6" ht="16" x14ac:dyDescent="0.2">
      <c r="B153" s="29" t="s">
        <v>619</v>
      </c>
      <c r="C153" s="29" t="s">
        <v>83</v>
      </c>
      <c r="D153" s="29" t="s">
        <v>83</v>
      </c>
      <c r="E153" s="29" t="s">
        <v>83</v>
      </c>
      <c r="F153" s="29">
        <v>10</v>
      </c>
    </row>
    <row r="154" spans="1:6" ht="16" x14ac:dyDescent="0.2">
      <c r="B154" s="29" t="s">
        <v>620</v>
      </c>
      <c r="C154" s="29" t="s">
        <v>83</v>
      </c>
      <c r="D154" s="29" t="s">
        <v>83</v>
      </c>
      <c r="E154" s="29" t="s">
        <v>83</v>
      </c>
      <c r="F154" s="29">
        <v>0</v>
      </c>
    </row>
    <row r="155" spans="1:6" ht="16" x14ac:dyDescent="0.2">
      <c r="B155" s="29" t="s">
        <v>621</v>
      </c>
      <c r="C155" s="31" t="s">
        <v>83</v>
      </c>
      <c r="D155" s="31" t="s">
        <v>83</v>
      </c>
      <c r="E155" s="31" t="s">
        <v>83</v>
      </c>
      <c r="F155" s="29">
        <v>3</v>
      </c>
    </row>
    <row r="156" spans="1:6" ht="16" x14ac:dyDescent="0.2">
      <c r="A156" s="164" t="s">
        <v>622</v>
      </c>
      <c r="B156" s="46" t="s">
        <v>76</v>
      </c>
      <c r="C156" s="29" t="s">
        <v>83</v>
      </c>
      <c r="D156" s="29" t="s">
        <v>83</v>
      </c>
      <c r="E156" s="29" t="s">
        <v>83</v>
      </c>
      <c r="F156" s="46">
        <v>40</v>
      </c>
    </row>
    <row r="157" spans="1:6" ht="16" x14ac:dyDescent="0.2">
      <c r="B157" s="29" t="s">
        <v>623</v>
      </c>
      <c r="C157" s="29" t="s">
        <v>14</v>
      </c>
      <c r="D157" s="29" t="s">
        <v>14</v>
      </c>
      <c r="E157" s="29" t="s">
        <v>14</v>
      </c>
      <c r="F157" s="29">
        <v>239</v>
      </c>
    </row>
    <row r="158" spans="1:6" ht="16" x14ac:dyDescent="0.2">
      <c r="B158" s="29" t="s">
        <v>324</v>
      </c>
      <c r="C158" s="31" t="s">
        <v>14</v>
      </c>
      <c r="D158" s="31" t="s">
        <v>14</v>
      </c>
      <c r="E158" s="31" t="s">
        <v>14</v>
      </c>
      <c r="F158" s="29">
        <v>83</v>
      </c>
    </row>
    <row r="159" spans="1:6" ht="16" x14ac:dyDescent="0.2">
      <c r="A159" s="164" t="s">
        <v>624</v>
      </c>
      <c r="B159" s="46" t="s">
        <v>625</v>
      </c>
      <c r="C159" s="170" t="s">
        <v>942</v>
      </c>
      <c r="D159" s="170" t="s">
        <v>942</v>
      </c>
      <c r="E159" s="58" t="s">
        <v>83</v>
      </c>
      <c r="F159" s="46">
        <v>1014</v>
      </c>
    </row>
    <row r="160" spans="1:6" ht="16" x14ac:dyDescent="0.2">
      <c r="B160" s="29" t="s">
        <v>1276</v>
      </c>
      <c r="C160" s="58" t="s">
        <v>942</v>
      </c>
      <c r="D160" s="58" t="s">
        <v>942</v>
      </c>
      <c r="E160" s="58" t="s">
        <v>83</v>
      </c>
      <c r="F160" s="29">
        <v>240</v>
      </c>
    </row>
    <row r="161" spans="1:6" ht="16" x14ac:dyDescent="0.2">
      <c r="B161" s="29" t="s">
        <v>627</v>
      </c>
      <c r="C161" s="58" t="s">
        <v>942</v>
      </c>
      <c r="D161" s="58" t="s">
        <v>942</v>
      </c>
      <c r="E161" s="58" t="s">
        <v>85</v>
      </c>
      <c r="F161" s="29">
        <v>170</v>
      </c>
    </row>
    <row r="162" spans="1:6" ht="16" x14ac:dyDescent="0.2">
      <c r="B162" s="29" t="s">
        <v>911</v>
      </c>
      <c r="C162" s="58" t="s">
        <v>942</v>
      </c>
      <c r="D162" s="58" t="s">
        <v>942</v>
      </c>
      <c r="E162" s="58" t="s">
        <v>83</v>
      </c>
      <c r="F162" s="29">
        <v>138</v>
      </c>
    </row>
    <row r="163" spans="1:6" ht="16" x14ac:dyDescent="0.2">
      <c r="B163" s="29" t="s">
        <v>629</v>
      </c>
      <c r="C163" s="61" t="s">
        <v>942</v>
      </c>
      <c r="D163" s="61" t="s">
        <v>942</v>
      </c>
      <c r="E163" s="61" t="s">
        <v>85</v>
      </c>
      <c r="F163" s="29">
        <v>8</v>
      </c>
    </row>
    <row r="164" spans="1:6" ht="16" x14ac:dyDescent="0.2">
      <c r="A164" s="164" t="s">
        <v>13</v>
      </c>
      <c r="B164" s="46" t="s">
        <v>630</v>
      </c>
      <c r="C164" s="171" t="s">
        <v>14</v>
      </c>
      <c r="D164" s="171" t="s">
        <v>14</v>
      </c>
      <c r="E164" s="171" t="s">
        <v>14</v>
      </c>
      <c r="F164" s="28">
        <v>350</v>
      </c>
    </row>
    <row r="165" spans="1:6" ht="16" x14ac:dyDescent="0.2">
      <c r="A165" s="164" t="s">
        <v>631</v>
      </c>
      <c r="B165" s="46" t="s">
        <v>56</v>
      </c>
      <c r="C165" s="58" t="s">
        <v>63</v>
      </c>
      <c r="D165" s="58" t="s">
        <v>63</v>
      </c>
      <c r="E165" s="58" t="s">
        <v>85</v>
      </c>
      <c r="F165" s="46">
        <v>101</v>
      </c>
    </row>
    <row r="166" spans="1:6" ht="16" x14ac:dyDescent="0.2">
      <c r="B166" s="29" t="s">
        <v>633</v>
      </c>
      <c r="C166" s="58" t="s">
        <v>63</v>
      </c>
      <c r="D166" s="58" t="s">
        <v>63</v>
      </c>
      <c r="E166" s="58" t="s">
        <v>85</v>
      </c>
      <c r="F166" s="29">
        <v>108</v>
      </c>
    </row>
    <row r="167" spans="1:6" ht="16" x14ac:dyDescent="0.2">
      <c r="B167" s="29" t="s">
        <v>634</v>
      </c>
      <c r="C167" s="58" t="s">
        <v>63</v>
      </c>
      <c r="D167" s="58" t="s">
        <v>63</v>
      </c>
      <c r="E167" s="58" t="s">
        <v>85</v>
      </c>
      <c r="F167" s="29">
        <v>67</v>
      </c>
    </row>
    <row r="168" spans="1:6" ht="16" x14ac:dyDescent="0.2">
      <c r="B168" s="29" t="s">
        <v>635</v>
      </c>
      <c r="C168" s="58" t="s">
        <v>63</v>
      </c>
      <c r="D168" s="58" t="s">
        <v>63</v>
      </c>
      <c r="E168" s="58" t="s">
        <v>85</v>
      </c>
      <c r="F168" s="29">
        <v>36</v>
      </c>
    </row>
    <row r="169" spans="1:6" ht="16" x14ac:dyDescent="0.2">
      <c r="B169" s="29" t="s">
        <v>636</v>
      </c>
      <c r="C169" s="58" t="s">
        <v>63</v>
      </c>
      <c r="D169" s="58" t="s">
        <v>63</v>
      </c>
      <c r="E169" s="58" t="s">
        <v>85</v>
      </c>
      <c r="F169" s="29">
        <v>349</v>
      </c>
    </row>
    <row r="170" spans="1:6" ht="16" x14ac:dyDescent="0.2">
      <c r="B170" s="29" t="s">
        <v>637</v>
      </c>
      <c r="C170" s="58" t="s">
        <v>63</v>
      </c>
      <c r="D170" s="58" t="s">
        <v>63</v>
      </c>
      <c r="E170" s="58" t="s">
        <v>85</v>
      </c>
      <c r="F170" s="29">
        <v>75</v>
      </c>
    </row>
    <row r="171" spans="1:6" ht="16" x14ac:dyDescent="0.2">
      <c r="B171" s="29" t="s">
        <v>638</v>
      </c>
      <c r="C171" s="58" t="s">
        <v>63</v>
      </c>
      <c r="D171" s="58" t="s">
        <v>63</v>
      </c>
      <c r="E171" s="58" t="s">
        <v>85</v>
      </c>
      <c r="F171" s="29">
        <v>23</v>
      </c>
    </row>
    <row r="172" spans="1:6" ht="16" x14ac:dyDescent="0.2">
      <c r="B172" s="29" t="s">
        <v>639</v>
      </c>
      <c r="C172" s="58" t="s">
        <v>63</v>
      </c>
      <c r="D172" s="58" t="s">
        <v>63</v>
      </c>
      <c r="E172" s="58" t="s">
        <v>85</v>
      </c>
      <c r="F172" s="29">
        <v>5</v>
      </c>
    </row>
    <row r="173" spans="1:6" ht="16" x14ac:dyDescent="0.2">
      <c r="B173" s="29" t="s">
        <v>640</v>
      </c>
      <c r="C173" s="58" t="s">
        <v>63</v>
      </c>
      <c r="D173" s="58" t="s">
        <v>63</v>
      </c>
      <c r="E173" s="58" t="s">
        <v>85</v>
      </c>
      <c r="F173" s="29">
        <v>10</v>
      </c>
    </row>
    <row r="174" spans="1:6" ht="16" x14ac:dyDescent="0.2">
      <c r="B174" s="29" t="s">
        <v>641</v>
      </c>
      <c r="C174" s="29" t="s">
        <v>85</v>
      </c>
      <c r="D174" s="29" t="s">
        <v>85</v>
      </c>
      <c r="E174" s="29" t="s">
        <v>85</v>
      </c>
      <c r="F174" s="29">
        <v>59</v>
      </c>
    </row>
    <row r="175" spans="1:6" ht="16" x14ac:dyDescent="0.2">
      <c r="B175" s="29" t="s">
        <v>642</v>
      </c>
      <c r="C175" s="29" t="s">
        <v>85</v>
      </c>
      <c r="D175" s="29" t="s">
        <v>85</v>
      </c>
      <c r="E175" s="29" t="s">
        <v>85</v>
      </c>
      <c r="F175" s="29">
        <v>65</v>
      </c>
    </row>
    <row r="176" spans="1:6" ht="16" x14ac:dyDescent="0.2">
      <c r="B176" s="29" t="s">
        <v>643</v>
      </c>
      <c r="C176" s="29" t="s">
        <v>85</v>
      </c>
      <c r="D176" s="29" t="s">
        <v>85</v>
      </c>
      <c r="E176" s="29" t="s">
        <v>85</v>
      </c>
      <c r="F176" s="29">
        <v>64</v>
      </c>
    </row>
    <row r="177" spans="2:6" ht="16" x14ac:dyDescent="0.2">
      <c r="B177" s="29" t="s">
        <v>644</v>
      </c>
      <c r="C177" s="29" t="s">
        <v>85</v>
      </c>
      <c r="D177" s="29" t="s">
        <v>85</v>
      </c>
      <c r="E177" s="29" t="s">
        <v>85</v>
      </c>
      <c r="F177" s="29">
        <v>140</v>
      </c>
    </row>
    <row r="178" spans="2:6" ht="16" x14ac:dyDescent="0.2">
      <c r="B178" s="29" t="s">
        <v>645</v>
      </c>
      <c r="C178" s="29" t="s">
        <v>85</v>
      </c>
      <c r="D178" s="29" t="s">
        <v>85</v>
      </c>
      <c r="E178" s="29" t="s">
        <v>85</v>
      </c>
      <c r="F178" s="29">
        <v>126</v>
      </c>
    </row>
    <row r="179" spans="2:6" ht="16" x14ac:dyDescent="0.2">
      <c r="B179" s="29" t="s">
        <v>355</v>
      </c>
      <c r="C179" s="29" t="s">
        <v>85</v>
      </c>
      <c r="D179" s="29" t="s">
        <v>85</v>
      </c>
      <c r="E179" s="29" t="s">
        <v>85</v>
      </c>
      <c r="F179" s="29">
        <v>303</v>
      </c>
    </row>
    <row r="180" spans="2:6" ht="16" x14ac:dyDescent="0.2">
      <c r="B180" s="29" t="s">
        <v>646</v>
      </c>
      <c r="C180" s="29" t="s">
        <v>85</v>
      </c>
      <c r="D180" s="29" t="s">
        <v>85</v>
      </c>
      <c r="E180" s="29" t="s">
        <v>85</v>
      </c>
      <c r="F180" s="29">
        <v>107</v>
      </c>
    </row>
    <row r="181" spans="2:6" ht="16" x14ac:dyDescent="0.2">
      <c r="B181" s="29" t="s">
        <v>647</v>
      </c>
      <c r="C181" s="29" t="s">
        <v>85</v>
      </c>
      <c r="D181" s="29" t="s">
        <v>85</v>
      </c>
      <c r="E181" s="29" t="s">
        <v>85</v>
      </c>
      <c r="F181" s="29">
        <v>5</v>
      </c>
    </row>
    <row r="182" spans="2:6" ht="16" x14ac:dyDescent="0.2">
      <c r="B182" s="29" t="s">
        <v>648</v>
      </c>
      <c r="C182" s="29" t="s">
        <v>85</v>
      </c>
      <c r="D182" s="29" t="s">
        <v>85</v>
      </c>
      <c r="E182" s="29" t="s">
        <v>85</v>
      </c>
      <c r="F182" s="29">
        <v>451</v>
      </c>
    </row>
    <row r="183" spans="2:6" ht="16" x14ac:dyDescent="0.2">
      <c r="B183" s="29" t="s">
        <v>649</v>
      </c>
      <c r="C183" s="29" t="s">
        <v>85</v>
      </c>
      <c r="D183" s="29" t="s">
        <v>85</v>
      </c>
      <c r="E183" s="29" t="s">
        <v>85</v>
      </c>
      <c r="F183" s="29">
        <v>39</v>
      </c>
    </row>
    <row r="184" spans="2:6" ht="16" x14ac:dyDescent="0.2">
      <c r="B184" s="29" t="s">
        <v>650</v>
      </c>
      <c r="C184" s="29" t="s">
        <v>85</v>
      </c>
      <c r="D184" s="29" t="s">
        <v>85</v>
      </c>
      <c r="E184" s="29" t="s">
        <v>85</v>
      </c>
      <c r="F184" s="29">
        <v>4</v>
      </c>
    </row>
    <row r="185" spans="2:6" ht="16" x14ac:dyDescent="0.2">
      <c r="B185" s="29" t="s">
        <v>651</v>
      </c>
      <c r="C185" s="29" t="s">
        <v>85</v>
      </c>
      <c r="D185" s="29" t="s">
        <v>85</v>
      </c>
      <c r="E185" s="29" t="s">
        <v>85</v>
      </c>
      <c r="F185" s="29">
        <v>103</v>
      </c>
    </row>
    <row r="186" spans="2:6" ht="16" x14ac:dyDescent="0.2">
      <c r="B186" s="29" t="s">
        <v>912</v>
      </c>
      <c r="C186" s="58" t="s">
        <v>85</v>
      </c>
      <c r="D186" s="58" t="s">
        <v>85</v>
      </c>
      <c r="E186" s="58" t="s">
        <v>85</v>
      </c>
      <c r="F186" s="29">
        <v>352</v>
      </c>
    </row>
    <row r="187" spans="2:6" ht="16" x14ac:dyDescent="0.2">
      <c r="B187" s="29" t="s">
        <v>913</v>
      </c>
      <c r="C187" s="58" t="s">
        <v>949</v>
      </c>
      <c r="D187" s="58" t="s">
        <v>85</v>
      </c>
      <c r="E187" s="58" t="s">
        <v>85</v>
      </c>
      <c r="F187" s="29">
        <v>146</v>
      </c>
    </row>
    <row r="188" spans="2:6" ht="16" x14ac:dyDescent="0.2">
      <c r="B188" s="29" t="s">
        <v>914</v>
      </c>
      <c r="C188" s="58" t="s">
        <v>949</v>
      </c>
      <c r="D188" s="58" t="s">
        <v>85</v>
      </c>
      <c r="E188" s="58" t="s">
        <v>85</v>
      </c>
      <c r="F188" s="29">
        <v>533</v>
      </c>
    </row>
    <row r="189" spans="2:6" ht="16" x14ac:dyDescent="0.2">
      <c r="B189" s="29" t="s">
        <v>915</v>
      </c>
      <c r="C189" s="58" t="s">
        <v>949</v>
      </c>
      <c r="D189" s="58" t="s">
        <v>85</v>
      </c>
      <c r="E189" s="58" t="s">
        <v>85</v>
      </c>
      <c r="F189" s="29">
        <v>145</v>
      </c>
    </row>
    <row r="190" spans="2:6" ht="16" x14ac:dyDescent="0.2">
      <c r="B190" s="29" t="s">
        <v>916</v>
      </c>
      <c r="C190" s="29" t="s">
        <v>85</v>
      </c>
      <c r="D190" s="29" t="s">
        <v>85</v>
      </c>
      <c r="E190" s="29" t="s">
        <v>85</v>
      </c>
      <c r="F190" s="29">
        <v>39</v>
      </c>
    </row>
    <row r="191" spans="2:6" ht="16" x14ac:dyDescent="0.2">
      <c r="B191" s="29" t="s">
        <v>658</v>
      </c>
      <c r="C191" s="29" t="s">
        <v>85</v>
      </c>
      <c r="D191" s="29" t="s">
        <v>85</v>
      </c>
      <c r="E191" s="29" t="s">
        <v>85</v>
      </c>
      <c r="F191" s="29">
        <v>36</v>
      </c>
    </row>
    <row r="192" spans="2:6" ht="16" x14ac:dyDescent="0.2">
      <c r="B192" s="29" t="s">
        <v>659</v>
      </c>
      <c r="C192" s="29" t="s">
        <v>85</v>
      </c>
      <c r="D192" s="29" t="s">
        <v>85</v>
      </c>
      <c r="E192" s="29" t="s">
        <v>85</v>
      </c>
      <c r="F192" s="29">
        <v>2</v>
      </c>
    </row>
    <row r="193" spans="1:6" ht="16" x14ac:dyDescent="0.2">
      <c r="B193" s="29" t="s">
        <v>660</v>
      </c>
      <c r="C193" s="58" t="s">
        <v>85</v>
      </c>
      <c r="D193" s="58" t="s">
        <v>85</v>
      </c>
      <c r="E193" s="58" t="s">
        <v>85</v>
      </c>
      <c r="F193" s="29">
        <v>6</v>
      </c>
    </row>
    <row r="194" spans="1:6" ht="16" x14ac:dyDescent="0.2">
      <c r="B194" s="29" t="s">
        <v>661</v>
      </c>
      <c r="C194" s="58" t="s">
        <v>85</v>
      </c>
      <c r="D194" s="58" t="s">
        <v>85</v>
      </c>
      <c r="E194" s="58" t="s">
        <v>85</v>
      </c>
      <c r="F194" s="29">
        <v>35</v>
      </c>
    </row>
    <row r="195" spans="1:6" ht="16" x14ac:dyDescent="0.2">
      <c r="B195" s="29" t="s">
        <v>662</v>
      </c>
      <c r="C195" s="58" t="s">
        <v>85</v>
      </c>
      <c r="D195" s="58" t="s">
        <v>85</v>
      </c>
      <c r="E195" s="58" t="s">
        <v>85</v>
      </c>
      <c r="F195" s="29">
        <v>2</v>
      </c>
    </row>
    <row r="196" spans="1:6" ht="16" x14ac:dyDescent="0.2">
      <c r="B196" s="29" t="s">
        <v>663</v>
      </c>
      <c r="C196" s="58" t="s">
        <v>85</v>
      </c>
      <c r="D196" s="58" t="s">
        <v>85</v>
      </c>
      <c r="E196" s="58" t="s">
        <v>85</v>
      </c>
      <c r="F196" s="29">
        <v>45</v>
      </c>
    </row>
    <row r="197" spans="1:6" ht="16" x14ac:dyDescent="0.2">
      <c r="B197" s="29" t="s">
        <v>664</v>
      </c>
      <c r="C197" s="58" t="s">
        <v>85</v>
      </c>
      <c r="D197" s="58" t="s">
        <v>85</v>
      </c>
      <c r="E197" s="58" t="s">
        <v>85</v>
      </c>
      <c r="F197" s="29">
        <v>20</v>
      </c>
    </row>
    <row r="198" spans="1:6" ht="16" x14ac:dyDescent="0.2">
      <c r="B198" s="29" t="s">
        <v>665</v>
      </c>
      <c r="C198" s="58" t="s">
        <v>85</v>
      </c>
      <c r="D198" s="58" t="s">
        <v>85</v>
      </c>
      <c r="E198" s="58" t="s">
        <v>85</v>
      </c>
      <c r="F198" s="29">
        <v>157</v>
      </c>
    </row>
    <row r="199" spans="1:6" ht="16" x14ac:dyDescent="0.2">
      <c r="B199" s="29" t="s">
        <v>666</v>
      </c>
      <c r="C199" s="58" t="s">
        <v>54</v>
      </c>
      <c r="D199" s="58" t="s">
        <v>54</v>
      </c>
      <c r="E199" s="58" t="s">
        <v>85</v>
      </c>
      <c r="F199" s="29">
        <v>215</v>
      </c>
    </row>
    <row r="200" spans="1:6" ht="16" x14ac:dyDescent="0.2">
      <c r="B200" s="29" t="s">
        <v>667</v>
      </c>
      <c r="C200" s="58" t="s">
        <v>54</v>
      </c>
      <c r="D200" s="58" t="s">
        <v>54</v>
      </c>
      <c r="E200" s="58" t="s">
        <v>85</v>
      </c>
      <c r="F200" s="29">
        <v>27</v>
      </c>
    </row>
    <row r="201" spans="1:6" ht="16" x14ac:dyDescent="0.2">
      <c r="B201" s="29" t="s">
        <v>668</v>
      </c>
      <c r="C201" s="58" t="s">
        <v>54</v>
      </c>
      <c r="D201" s="58" t="s">
        <v>54</v>
      </c>
      <c r="E201" s="58" t="s">
        <v>85</v>
      </c>
      <c r="F201" s="29">
        <v>58</v>
      </c>
    </row>
    <row r="202" spans="1:6" ht="16" x14ac:dyDescent="0.2">
      <c r="A202" s="164" t="s">
        <v>669</v>
      </c>
      <c r="B202" s="46" t="s">
        <v>670</v>
      </c>
      <c r="C202" s="46" t="s">
        <v>83</v>
      </c>
      <c r="D202" s="46" t="s">
        <v>83</v>
      </c>
      <c r="E202" s="46" t="s">
        <v>83</v>
      </c>
      <c r="F202" s="46">
        <v>6</v>
      </c>
    </row>
    <row r="203" spans="1:6" ht="16" x14ac:dyDescent="0.2">
      <c r="A203" s="33"/>
      <c r="B203" s="29" t="s">
        <v>671</v>
      </c>
      <c r="C203" s="29" t="s">
        <v>83</v>
      </c>
      <c r="D203" s="29" t="s">
        <v>83</v>
      </c>
      <c r="E203" s="29" t="s">
        <v>83</v>
      </c>
      <c r="F203" s="29">
        <v>1</v>
      </c>
    </row>
    <row r="204" spans="1:6" ht="16" x14ac:dyDescent="0.2">
      <c r="A204" s="33"/>
      <c r="B204" s="29" t="s">
        <v>672</v>
      </c>
      <c r="C204" s="29" t="s">
        <v>83</v>
      </c>
      <c r="D204" s="29" t="s">
        <v>83</v>
      </c>
      <c r="E204" s="29" t="s">
        <v>83</v>
      </c>
      <c r="F204" s="29">
        <v>54</v>
      </c>
    </row>
    <row r="205" spans="1:6" ht="16" x14ac:dyDescent="0.2">
      <c r="A205" s="49"/>
      <c r="B205" s="31" t="s">
        <v>673</v>
      </c>
      <c r="C205" s="31" t="s">
        <v>83</v>
      </c>
      <c r="D205" s="31" t="s">
        <v>83</v>
      </c>
      <c r="E205" s="31" t="s">
        <v>83</v>
      </c>
      <c r="F205" s="29">
        <v>20</v>
      </c>
    </row>
    <row r="206" spans="1:6" x14ac:dyDescent="0.2">
      <c r="F206" s="16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H206"/>
  <sheetViews>
    <sheetView topLeftCell="B1" zoomScale="130" zoomScaleNormal="130" workbookViewId="0">
      <pane ySplit="1" topLeftCell="A15" activePane="bottomLeft" state="frozen"/>
      <selection activeCell="B1" sqref="B1"/>
      <selection pane="bottomLeft" activeCell="I201" sqref="I201"/>
    </sheetView>
  </sheetViews>
  <sheetFormatPr baseColWidth="10" defaultRowHeight="15" x14ac:dyDescent="0.2"/>
  <cols>
    <col min="1" max="2" width="50.83203125" style="44" customWidth="1"/>
    <col min="3" max="5" width="25.83203125" style="44" customWidth="1"/>
    <col min="6" max="7" width="10.83203125" style="44"/>
    <col min="8" max="8" width="14.6640625" style="44" bestFit="1" customWidth="1"/>
    <col min="9" max="16384" width="10.83203125" style="44"/>
  </cols>
  <sheetData>
    <row r="1" spans="1:8" ht="16" x14ac:dyDescent="0.2">
      <c r="A1" s="27" t="s">
        <v>59</v>
      </c>
      <c r="B1" s="27" t="s">
        <v>60</v>
      </c>
      <c r="C1" s="69" t="s">
        <v>936</v>
      </c>
      <c r="D1" s="81" t="s">
        <v>90</v>
      </c>
      <c r="E1" s="69" t="s">
        <v>92</v>
      </c>
      <c r="F1" s="27" t="s">
        <v>61</v>
      </c>
      <c r="G1" s="44">
        <f>SUM(F2:F206)</f>
        <v>47187</v>
      </c>
      <c r="H1" s="44" t="s">
        <v>1234</v>
      </c>
    </row>
    <row r="2" spans="1:8" s="96" customFormat="1" ht="16" x14ac:dyDescent="0.2">
      <c r="A2" s="94" t="s">
        <v>506</v>
      </c>
      <c r="B2" s="94" t="s">
        <v>118</v>
      </c>
      <c r="C2" s="93" t="s">
        <v>86</v>
      </c>
      <c r="D2" s="94" t="s">
        <v>86</v>
      </c>
      <c r="E2" s="95" t="s">
        <v>88</v>
      </c>
      <c r="F2" s="94">
        <v>166</v>
      </c>
    </row>
    <row r="3" spans="1:8" ht="16" x14ac:dyDescent="0.2">
      <c r="A3" s="29"/>
      <c r="B3" s="29" t="s">
        <v>508</v>
      </c>
      <c r="C3" s="29" t="s">
        <v>86</v>
      </c>
      <c r="D3" s="29" t="s">
        <v>86</v>
      </c>
      <c r="E3" s="29" t="s">
        <v>88</v>
      </c>
      <c r="F3" s="29">
        <v>2</v>
      </c>
    </row>
    <row r="4" spans="1:8" ht="16" x14ac:dyDescent="0.2">
      <c r="A4" s="29"/>
      <c r="B4" s="29" t="s">
        <v>509</v>
      </c>
      <c r="C4" s="29" t="s">
        <v>86</v>
      </c>
      <c r="D4" s="29" t="s">
        <v>86</v>
      </c>
      <c r="E4" s="29" t="s">
        <v>88</v>
      </c>
      <c r="F4" s="29">
        <v>0</v>
      </c>
    </row>
    <row r="5" spans="1:8" ht="16" x14ac:dyDescent="0.2">
      <c r="A5" s="29"/>
      <c r="B5" s="29" t="s">
        <v>145</v>
      </c>
      <c r="C5" s="29" t="s">
        <v>86</v>
      </c>
      <c r="D5" s="29" t="s">
        <v>86</v>
      </c>
      <c r="E5" s="29" t="s">
        <v>88</v>
      </c>
      <c r="F5" s="29">
        <v>24</v>
      </c>
    </row>
    <row r="6" spans="1:8" ht="16" x14ac:dyDescent="0.2">
      <c r="A6" s="29"/>
      <c r="B6" s="29" t="s">
        <v>139</v>
      </c>
      <c r="C6" s="29" t="s">
        <v>86</v>
      </c>
      <c r="D6" s="29" t="s">
        <v>86</v>
      </c>
      <c r="E6" s="29" t="s">
        <v>88</v>
      </c>
      <c r="F6" s="29">
        <v>9</v>
      </c>
    </row>
    <row r="7" spans="1:8" s="96" customFormat="1" ht="16" x14ac:dyDescent="0.2">
      <c r="A7" s="91"/>
      <c r="B7" s="91" t="s">
        <v>140</v>
      </c>
      <c r="C7" s="91" t="s">
        <v>86</v>
      </c>
      <c r="D7" s="91" t="s">
        <v>86</v>
      </c>
      <c r="E7" s="91" t="s">
        <v>88</v>
      </c>
      <c r="F7" s="91">
        <v>220</v>
      </c>
    </row>
    <row r="8" spans="1:8" ht="16" x14ac:dyDescent="0.2">
      <c r="A8" s="29"/>
      <c r="B8" s="29" t="s">
        <v>123</v>
      </c>
      <c r="C8" s="29" t="s">
        <v>86</v>
      </c>
      <c r="D8" s="29" t="s">
        <v>86</v>
      </c>
      <c r="E8" s="29" t="s">
        <v>88</v>
      </c>
      <c r="F8" s="29">
        <v>92</v>
      </c>
    </row>
    <row r="9" spans="1:8" ht="16" x14ac:dyDescent="0.2">
      <c r="A9" s="29"/>
      <c r="B9" s="29" t="s">
        <v>128</v>
      </c>
      <c r="C9" s="29" t="s">
        <v>86</v>
      </c>
      <c r="D9" s="29" t="s">
        <v>86</v>
      </c>
      <c r="E9" s="29" t="s">
        <v>88</v>
      </c>
      <c r="F9" s="29">
        <v>410</v>
      </c>
    </row>
    <row r="10" spans="1:8" ht="16" x14ac:dyDescent="0.2">
      <c r="A10" s="29"/>
      <c r="B10" s="29" t="s">
        <v>495</v>
      </c>
      <c r="C10" s="29" t="s">
        <v>86</v>
      </c>
      <c r="D10" s="29" t="s">
        <v>86</v>
      </c>
      <c r="E10" s="29" t="s">
        <v>88</v>
      </c>
      <c r="F10" s="29">
        <v>461</v>
      </c>
    </row>
    <row r="11" spans="1:8" s="96" customFormat="1" ht="16" x14ac:dyDescent="0.2">
      <c r="A11" s="91"/>
      <c r="B11" s="91" t="s">
        <v>188</v>
      </c>
      <c r="C11" s="91" t="s">
        <v>86</v>
      </c>
      <c r="D11" s="91" t="s">
        <v>86</v>
      </c>
      <c r="E11" s="91" t="s">
        <v>88</v>
      </c>
      <c r="F11" s="91">
        <v>2185</v>
      </c>
    </row>
    <row r="12" spans="1:8" ht="16" x14ac:dyDescent="0.2">
      <c r="A12" s="29"/>
      <c r="B12" s="29" t="s">
        <v>510</v>
      </c>
      <c r="C12" s="29" t="s">
        <v>86</v>
      </c>
      <c r="D12" s="29" t="s">
        <v>86</v>
      </c>
      <c r="E12" s="29" t="s">
        <v>88</v>
      </c>
      <c r="F12" s="29">
        <v>0</v>
      </c>
    </row>
    <row r="13" spans="1:8" ht="16" x14ac:dyDescent="0.2">
      <c r="A13" s="29"/>
      <c r="B13" s="29" t="s">
        <v>511</v>
      </c>
      <c r="C13" s="29" t="s">
        <v>86</v>
      </c>
      <c r="D13" s="29" t="s">
        <v>86</v>
      </c>
      <c r="E13" s="29" t="s">
        <v>88</v>
      </c>
      <c r="F13" s="29">
        <v>0</v>
      </c>
    </row>
    <row r="14" spans="1:8" ht="16" x14ac:dyDescent="0.2">
      <c r="A14" s="29"/>
      <c r="B14" s="29" t="s">
        <v>512</v>
      </c>
      <c r="C14" s="29" t="s">
        <v>86</v>
      </c>
      <c r="D14" s="29" t="s">
        <v>86</v>
      </c>
      <c r="E14" s="29" t="s">
        <v>88</v>
      </c>
      <c r="F14" s="29">
        <v>5</v>
      </c>
    </row>
    <row r="15" spans="1:8" ht="16" x14ac:dyDescent="0.2">
      <c r="A15" s="29"/>
      <c r="B15" s="29" t="s">
        <v>513</v>
      </c>
      <c r="C15" s="29" t="s">
        <v>86</v>
      </c>
      <c r="D15" s="29" t="s">
        <v>86</v>
      </c>
      <c r="E15" s="29" t="s">
        <v>88</v>
      </c>
      <c r="F15" s="29">
        <v>81</v>
      </c>
    </row>
    <row r="16" spans="1:8" ht="16" x14ac:dyDescent="0.2">
      <c r="A16" s="29"/>
      <c r="B16" s="29" t="s">
        <v>130</v>
      </c>
      <c r="C16" s="29" t="s">
        <v>86</v>
      </c>
      <c r="D16" s="29" t="s">
        <v>86</v>
      </c>
      <c r="E16" s="29" t="s">
        <v>88</v>
      </c>
      <c r="F16" s="29">
        <v>1</v>
      </c>
    </row>
    <row r="17" spans="1:6" ht="16" x14ac:dyDescent="0.2">
      <c r="A17" s="29"/>
      <c r="B17" s="29" t="s">
        <v>141</v>
      </c>
      <c r="C17" s="29" t="s">
        <v>86</v>
      </c>
      <c r="D17" s="29" t="s">
        <v>86</v>
      </c>
      <c r="E17" s="29" t="s">
        <v>88</v>
      </c>
      <c r="F17" s="29">
        <v>1</v>
      </c>
    </row>
    <row r="18" spans="1:6" ht="16" x14ac:dyDescent="0.2">
      <c r="A18" s="29"/>
      <c r="B18" s="29" t="s">
        <v>132</v>
      </c>
      <c r="C18" s="29" t="s">
        <v>86</v>
      </c>
      <c r="D18" s="29" t="s">
        <v>86</v>
      </c>
      <c r="E18" s="29" t="s">
        <v>88</v>
      </c>
      <c r="F18" s="29">
        <v>4</v>
      </c>
    </row>
    <row r="19" spans="1:6" ht="16" x14ac:dyDescent="0.2">
      <c r="A19" s="29"/>
      <c r="B19" s="29" t="s">
        <v>125</v>
      </c>
      <c r="C19" s="29" t="s">
        <v>86</v>
      </c>
      <c r="D19" s="29" t="s">
        <v>86</v>
      </c>
      <c r="E19" s="29" t="s">
        <v>88</v>
      </c>
      <c r="F19" s="29">
        <v>83</v>
      </c>
    </row>
    <row r="20" spans="1:6" ht="16" x14ac:dyDescent="0.2">
      <c r="A20" s="29"/>
      <c r="B20" s="29" t="s">
        <v>514</v>
      </c>
      <c r="C20" s="29" t="s">
        <v>86</v>
      </c>
      <c r="D20" s="29" t="s">
        <v>86</v>
      </c>
      <c r="E20" s="29" t="s">
        <v>88</v>
      </c>
      <c r="F20" s="29">
        <v>13</v>
      </c>
    </row>
    <row r="21" spans="1:6" ht="16" x14ac:dyDescent="0.2">
      <c r="A21" s="29"/>
      <c r="B21" s="29" t="s">
        <v>515</v>
      </c>
      <c r="C21" s="29" t="s">
        <v>86</v>
      </c>
      <c r="D21" s="29" t="s">
        <v>86</v>
      </c>
      <c r="E21" s="29" t="s">
        <v>88</v>
      </c>
      <c r="F21" s="29">
        <v>32</v>
      </c>
    </row>
    <row r="22" spans="1:6" ht="16" x14ac:dyDescent="0.2">
      <c r="A22" s="29"/>
      <c r="B22" s="29" t="s">
        <v>496</v>
      </c>
      <c r="C22" s="29" t="s">
        <v>86</v>
      </c>
      <c r="D22" s="29" t="s">
        <v>86</v>
      </c>
      <c r="E22" s="29" t="s">
        <v>88</v>
      </c>
      <c r="F22" s="29">
        <v>0</v>
      </c>
    </row>
    <row r="23" spans="1:6" ht="16" x14ac:dyDescent="0.2">
      <c r="A23" s="29"/>
      <c r="B23" s="29" t="s">
        <v>134</v>
      </c>
      <c r="C23" s="29" t="s">
        <v>86</v>
      </c>
      <c r="D23" s="29" t="s">
        <v>86</v>
      </c>
      <c r="E23" s="29" t="s">
        <v>88</v>
      </c>
      <c r="F23" s="29">
        <v>0</v>
      </c>
    </row>
    <row r="24" spans="1:6" ht="16" x14ac:dyDescent="0.2">
      <c r="A24" s="29"/>
      <c r="B24" s="29" t="s">
        <v>143</v>
      </c>
      <c r="C24" s="29" t="s">
        <v>86</v>
      </c>
      <c r="D24" s="29" t="s">
        <v>86</v>
      </c>
      <c r="E24" s="29" t="s">
        <v>88</v>
      </c>
      <c r="F24" s="29">
        <v>4</v>
      </c>
    </row>
    <row r="25" spans="1:6" ht="16" x14ac:dyDescent="0.2">
      <c r="A25" s="29"/>
      <c r="B25" s="29" t="s">
        <v>133</v>
      </c>
      <c r="C25" s="29" t="s">
        <v>86</v>
      </c>
      <c r="D25" s="29" t="s">
        <v>86</v>
      </c>
      <c r="E25" s="29" t="s">
        <v>88</v>
      </c>
      <c r="F25" s="29">
        <v>44</v>
      </c>
    </row>
    <row r="26" spans="1:6" ht="16" x14ac:dyDescent="0.2">
      <c r="A26" s="29"/>
      <c r="B26" s="29" t="s">
        <v>516</v>
      </c>
      <c r="C26" s="29" t="s">
        <v>86</v>
      </c>
      <c r="D26" s="29" t="s">
        <v>86</v>
      </c>
      <c r="E26" s="29" t="s">
        <v>88</v>
      </c>
      <c r="F26" s="29">
        <v>7</v>
      </c>
    </row>
    <row r="27" spans="1:6" ht="16" x14ac:dyDescent="0.2">
      <c r="A27" s="29"/>
      <c r="B27" s="29" t="s">
        <v>163</v>
      </c>
      <c r="C27" s="29" t="s">
        <v>945</v>
      </c>
      <c r="D27" s="29" t="s">
        <v>83</v>
      </c>
      <c r="E27" s="29" t="s">
        <v>83</v>
      </c>
      <c r="F27" s="29">
        <v>12</v>
      </c>
    </row>
    <row r="28" spans="1:6" ht="16" x14ac:dyDescent="0.2">
      <c r="A28" s="29"/>
      <c r="B28" s="29" t="s">
        <v>517</v>
      </c>
      <c r="C28" s="29" t="s">
        <v>945</v>
      </c>
      <c r="D28" s="29" t="s">
        <v>83</v>
      </c>
      <c r="E28" s="29" t="s">
        <v>83</v>
      </c>
      <c r="F28" s="29">
        <v>2</v>
      </c>
    </row>
    <row r="29" spans="1:6" s="96" customFormat="1" ht="16" x14ac:dyDescent="0.2">
      <c r="A29" s="91"/>
      <c r="B29" s="91" t="s">
        <v>501</v>
      </c>
      <c r="C29" s="91" t="s">
        <v>64</v>
      </c>
      <c r="D29" s="91" t="s">
        <v>64</v>
      </c>
      <c r="E29" s="91" t="s">
        <v>88</v>
      </c>
      <c r="F29" s="91">
        <v>4784</v>
      </c>
    </row>
    <row r="30" spans="1:6" s="96" customFormat="1" ht="16" x14ac:dyDescent="0.2">
      <c r="A30" s="91"/>
      <c r="B30" s="91" t="s">
        <v>521</v>
      </c>
      <c r="C30" s="91" t="s">
        <v>64</v>
      </c>
      <c r="D30" s="91" t="s">
        <v>64</v>
      </c>
      <c r="E30" s="91" t="s">
        <v>88</v>
      </c>
      <c r="F30" s="91">
        <v>151</v>
      </c>
    </row>
    <row r="31" spans="1:6" s="96" customFormat="1" ht="16" x14ac:dyDescent="0.2">
      <c r="A31" s="91"/>
      <c r="B31" s="91" t="s">
        <v>502</v>
      </c>
      <c r="C31" s="91" t="s">
        <v>64</v>
      </c>
      <c r="D31" s="91" t="s">
        <v>64</v>
      </c>
      <c r="E31" s="91" t="s">
        <v>88</v>
      </c>
      <c r="F31" s="91">
        <v>275</v>
      </c>
    </row>
    <row r="32" spans="1:6" s="96" customFormat="1" ht="16" x14ac:dyDescent="0.2">
      <c r="A32" s="91"/>
      <c r="B32" s="91" t="s">
        <v>519</v>
      </c>
      <c r="C32" s="91" t="s">
        <v>64</v>
      </c>
      <c r="D32" s="91" t="s">
        <v>64</v>
      </c>
      <c r="E32" s="91" t="s">
        <v>88</v>
      </c>
      <c r="F32" s="91">
        <v>191</v>
      </c>
    </row>
    <row r="33" spans="1:6" s="96" customFormat="1" ht="16" x14ac:dyDescent="0.2">
      <c r="A33" s="91"/>
      <c r="B33" s="91" t="s">
        <v>520</v>
      </c>
      <c r="C33" s="96" t="s">
        <v>64</v>
      </c>
      <c r="D33" s="91" t="s">
        <v>64</v>
      </c>
      <c r="E33" s="91" t="s">
        <v>88</v>
      </c>
      <c r="F33" s="91">
        <v>54</v>
      </c>
    </row>
    <row r="34" spans="1:6" s="96" customFormat="1" ht="16" x14ac:dyDescent="0.2">
      <c r="A34" s="91"/>
      <c r="B34" s="91" t="s">
        <v>522</v>
      </c>
      <c r="C34" s="91" t="s">
        <v>64</v>
      </c>
      <c r="D34" s="91" t="s">
        <v>64</v>
      </c>
      <c r="E34" s="91" t="s">
        <v>88</v>
      </c>
      <c r="F34" s="91">
        <v>15</v>
      </c>
    </row>
    <row r="35" spans="1:6" s="96" customFormat="1" ht="16" x14ac:dyDescent="0.2">
      <c r="A35" s="91"/>
      <c r="B35" s="91" t="s">
        <v>523</v>
      </c>
      <c r="C35" s="91" t="s">
        <v>64</v>
      </c>
      <c r="D35" s="91" t="s">
        <v>64</v>
      </c>
      <c r="E35" s="91" t="s">
        <v>88</v>
      </c>
      <c r="F35" s="91">
        <v>70</v>
      </c>
    </row>
    <row r="36" spans="1:6" s="96" customFormat="1" ht="16" x14ac:dyDescent="0.2">
      <c r="A36" s="91"/>
      <c r="B36" s="91" t="s">
        <v>212</v>
      </c>
      <c r="C36" s="91" t="s">
        <v>64</v>
      </c>
      <c r="D36" s="91" t="s">
        <v>64</v>
      </c>
      <c r="E36" s="91" t="s">
        <v>88</v>
      </c>
      <c r="F36" s="91">
        <v>15</v>
      </c>
    </row>
    <row r="37" spans="1:6" ht="16" x14ac:dyDescent="0.2">
      <c r="A37" s="29"/>
      <c r="B37" s="29" t="s">
        <v>524</v>
      </c>
      <c r="C37" s="29" t="s">
        <v>86</v>
      </c>
      <c r="D37" s="29" t="s">
        <v>86</v>
      </c>
      <c r="E37" s="29" t="s">
        <v>88</v>
      </c>
      <c r="F37" s="29">
        <v>10</v>
      </c>
    </row>
    <row r="38" spans="1:6" ht="16" x14ac:dyDescent="0.2">
      <c r="A38" s="29"/>
      <c r="B38" s="29" t="s">
        <v>497</v>
      </c>
      <c r="C38" s="29" t="s">
        <v>497</v>
      </c>
      <c r="D38" s="29" t="s">
        <v>86</v>
      </c>
      <c r="E38" s="29" t="s">
        <v>88</v>
      </c>
      <c r="F38" s="29">
        <v>399</v>
      </c>
    </row>
    <row r="39" spans="1:6" ht="16" x14ac:dyDescent="0.2">
      <c r="A39" s="29"/>
      <c r="B39" s="29" t="s">
        <v>525</v>
      </c>
      <c r="C39" s="29" t="s">
        <v>86</v>
      </c>
      <c r="D39" s="29" t="s">
        <v>86</v>
      </c>
      <c r="E39" s="29" t="s">
        <v>88</v>
      </c>
      <c r="F39" s="29">
        <v>17</v>
      </c>
    </row>
    <row r="40" spans="1:6" ht="16" x14ac:dyDescent="0.2">
      <c r="A40" s="29"/>
      <c r="B40" s="29" t="s">
        <v>526</v>
      </c>
      <c r="C40" s="29" t="s">
        <v>937</v>
      </c>
      <c r="D40" s="29" t="s">
        <v>937</v>
      </c>
      <c r="E40" s="29" t="s">
        <v>24</v>
      </c>
      <c r="F40" s="29">
        <v>141</v>
      </c>
    </row>
    <row r="41" spans="1:6" s="96" customFormat="1" ht="16" x14ac:dyDescent="0.2">
      <c r="A41" s="91"/>
      <c r="B41" s="91" t="s">
        <v>527</v>
      </c>
      <c r="C41" s="96" t="s">
        <v>1228</v>
      </c>
      <c r="D41" s="91" t="s">
        <v>937</v>
      </c>
      <c r="E41" s="91" t="s">
        <v>24</v>
      </c>
      <c r="F41" s="91">
        <v>1422</v>
      </c>
    </row>
    <row r="42" spans="1:6" ht="16" x14ac:dyDescent="0.2">
      <c r="A42" s="29"/>
      <c r="B42" s="29" t="s">
        <v>528</v>
      </c>
      <c r="C42" s="29" t="s">
        <v>1229</v>
      </c>
      <c r="D42" s="29" t="s">
        <v>937</v>
      </c>
      <c r="E42" s="29" t="s">
        <v>24</v>
      </c>
      <c r="F42" s="29">
        <v>517</v>
      </c>
    </row>
    <row r="43" spans="1:6" s="96" customFormat="1" ht="16" x14ac:dyDescent="0.2">
      <c r="A43" s="91"/>
      <c r="B43" s="91" t="s">
        <v>529</v>
      </c>
      <c r="C43" s="91" t="s">
        <v>937</v>
      </c>
      <c r="D43" s="91" t="s">
        <v>937</v>
      </c>
      <c r="E43" s="91" t="s">
        <v>24</v>
      </c>
      <c r="F43" s="91">
        <v>525</v>
      </c>
    </row>
    <row r="44" spans="1:6" s="96" customFormat="1" ht="16" x14ac:dyDescent="0.2">
      <c r="A44" s="91"/>
      <c r="B44" s="91" t="s">
        <v>530</v>
      </c>
      <c r="C44" s="91" t="s">
        <v>939</v>
      </c>
      <c r="D44" s="91" t="s">
        <v>937</v>
      </c>
      <c r="E44" s="91" t="s">
        <v>24</v>
      </c>
      <c r="F44" s="91">
        <v>370</v>
      </c>
    </row>
    <row r="45" spans="1:6" ht="16" x14ac:dyDescent="0.2">
      <c r="A45" s="29"/>
      <c r="B45" s="29" t="s">
        <v>531</v>
      </c>
      <c r="C45" s="29" t="s">
        <v>937</v>
      </c>
      <c r="D45" s="29" t="s">
        <v>937</v>
      </c>
      <c r="E45" s="29" t="s">
        <v>24</v>
      </c>
      <c r="F45" s="29">
        <v>116</v>
      </c>
    </row>
    <row r="46" spans="1:6" ht="16" x14ac:dyDescent="0.2">
      <c r="A46" s="29"/>
      <c r="B46" s="29" t="s">
        <v>532</v>
      </c>
      <c r="C46" s="29" t="s">
        <v>937</v>
      </c>
      <c r="D46" s="29" t="s">
        <v>937</v>
      </c>
      <c r="E46" s="29" t="s">
        <v>24</v>
      </c>
      <c r="F46" s="29">
        <v>709</v>
      </c>
    </row>
    <row r="47" spans="1:6" ht="16" x14ac:dyDescent="0.2">
      <c r="A47" s="29"/>
      <c r="B47" s="29" t="s">
        <v>533</v>
      </c>
      <c r="C47" s="29" t="s">
        <v>937</v>
      </c>
      <c r="D47" s="29" t="s">
        <v>937</v>
      </c>
      <c r="E47" s="29" t="s">
        <v>24</v>
      </c>
      <c r="F47" s="29">
        <v>7</v>
      </c>
    </row>
    <row r="48" spans="1:6" ht="16" x14ac:dyDescent="0.2">
      <c r="A48" s="29"/>
      <c r="B48" s="29" t="s">
        <v>534</v>
      </c>
      <c r="C48" s="29" t="s">
        <v>83</v>
      </c>
      <c r="D48" s="29" t="s">
        <v>83</v>
      </c>
      <c r="E48" s="29" t="s">
        <v>83</v>
      </c>
      <c r="F48" s="29">
        <v>74</v>
      </c>
    </row>
    <row r="49" spans="1:6" ht="16" x14ac:dyDescent="0.2">
      <c r="A49" s="29"/>
      <c r="B49" s="29" t="s">
        <v>535</v>
      </c>
      <c r="C49" s="29" t="s">
        <v>14</v>
      </c>
      <c r="D49" s="29" t="s">
        <v>14</v>
      </c>
      <c r="E49" s="29" t="s">
        <v>14</v>
      </c>
      <c r="F49" s="29">
        <v>42</v>
      </c>
    </row>
    <row r="50" spans="1:6" ht="16" x14ac:dyDescent="0.2">
      <c r="A50" s="29"/>
      <c r="B50" s="29" t="s">
        <v>536</v>
      </c>
      <c r="C50" s="29" t="s">
        <v>945</v>
      </c>
      <c r="D50" s="29" t="s">
        <v>83</v>
      </c>
      <c r="E50" s="29" t="s">
        <v>83</v>
      </c>
      <c r="F50" s="29">
        <v>3</v>
      </c>
    </row>
    <row r="51" spans="1:6" s="96" customFormat="1" ht="16" x14ac:dyDescent="0.2">
      <c r="A51" s="91"/>
      <c r="B51" s="91" t="s">
        <v>21</v>
      </c>
      <c r="C51" s="91" t="s">
        <v>21</v>
      </c>
      <c r="D51" s="91" t="s">
        <v>14</v>
      </c>
      <c r="E51" s="91" t="s">
        <v>14</v>
      </c>
      <c r="F51" s="91">
        <v>596</v>
      </c>
    </row>
    <row r="52" spans="1:6" ht="16" x14ac:dyDescent="0.2">
      <c r="A52" s="29"/>
      <c r="B52" s="29" t="s">
        <v>537</v>
      </c>
      <c r="C52" s="29" t="s">
        <v>14</v>
      </c>
      <c r="D52" s="29" t="s">
        <v>14</v>
      </c>
      <c r="E52" s="29" t="s">
        <v>14</v>
      </c>
      <c r="F52" s="29">
        <v>65</v>
      </c>
    </row>
    <row r="53" spans="1:6" ht="16" x14ac:dyDescent="0.2">
      <c r="A53" s="29"/>
      <c r="B53" s="29" t="s">
        <v>71</v>
      </c>
      <c r="C53" s="29" t="s">
        <v>14</v>
      </c>
      <c r="D53" s="29" t="s">
        <v>14</v>
      </c>
      <c r="E53" s="29" t="s">
        <v>14</v>
      </c>
      <c r="F53" s="29">
        <v>18</v>
      </c>
    </row>
    <row r="54" spans="1:6" ht="16" x14ac:dyDescent="0.2">
      <c r="A54" s="29"/>
      <c r="B54" s="29" t="s">
        <v>538</v>
      </c>
      <c r="C54" s="29" t="s">
        <v>538</v>
      </c>
      <c r="D54" s="29" t="s">
        <v>937</v>
      </c>
      <c r="E54" s="29" t="s">
        <v>24</v>
      </c>
      <c r="F54" s="29">
        <v>95</v>
      </c>
    </row>
    <row r="55" spans="1:6" ht="16" x14ac:dyDescent="0.2">
      <c r="A55" s="29"/>
      <c r="B55" s="29" t="s">
        <v>539</v>
      </c>
      <c r="C55" s="29" t="s">
        <v>14</v>
      </c>
      <c r="D55" s="29" t="s">
        <v>14</v>
      </c>
      <c r="E55" s="29" t="s">
        <v>14</v>
      </c>
      <c r="F55" s="29">
        <v>261</v>
      </c>
    </row>
    <row r="56" spans="1:6" ht="16" x14ac:dyDescent="0.2">
      <c r="A56" s="29"/>
      <c r="B56" s="29" t="s">
        <v>540</v>
      </c>
      <c r="C56" s="29" t="s">
        <v>83</v>
      </c>
      <c r="D56" s="29" t="s">
        <v>83</v>
      </c>
      <c r="E56" s="29" t="s">
        <v>83</v>
      </c>
      <c r="F56" s="29">
        <v>72</v>
      </c>
    </row>
    <row r="57" spans="1:6" s="96" customFormat="1" ht="16" x14ac:dyDescent="0.2">
      <c r="A57" s="91"/>
      <c r="B57" s="91" t="s">
        <v>541</v>
      </c>
      <c r="C57" s="91" t="s">
        <v>5</v>
      </c>
      <c r="D57" s="91" t="s">
        <v>5</v>
      </c>
      <c r="E57" s="91" t="s">
        <v>14</v>
      </c>
      <c r="F57" s="91">
        <v>35</v>
      </c>
    </row>
    <row r="58" spans="1:6" ht="16" x14ac:dyDescent="0.2">
      <c r="A58" s="29"/>
      <c r="B58" s="29" t="s">
        <v>542</v>
      </c>
      <c r="C58" s="29" t="s">
        <v>85</v>
      </c>
      <c r="D58" s="29" t="s">
        <v>85</v>
      </c>
      <c r="E58" s="29" t="s">
        <v>85</v>
      </c>
      <c r="F58" s="29">
        <v>5</v>
      </c>
    </row>
    <row r="59" spans="1:6" ht="16" x14ac:dyDescent="0.2">
      <c r="A59" s="29"/>
      <c r="B59" s="29" t="s">
        <v>543</v>
      </c>
      <c r="C59" s="29" t="s">
        <v>85</v>
      </c>
      <c r="D59" s="29" t="s">
        <v>85</v>
      </c>
      <c r="E59" s="29" t="s">
        <v>85</v>
      </c>
      <c r="F59" s="29">
        <v>1</v>
      </c>
    </row>
    <row r="60" spans="1:6" ht="16" x14ac:dyDescent="0.2">
      <c r="A60" s="31"/>
      <c r="B60" s="31" t="s">
        <v>544</v>
      </c>
      <c r="C60" s="31" t="s">
        <v>85</v>
      </c>
      <c r="D60" s="31" t="s">
        <v>85</v>
      </c>
      <c r="E60" s="31" t="s">
        <v>85</v>
      </c>
      <c r="F60" s="31">
        <v>13</v>
      </c>
    </row>
    <row r="61" spans="1:6" ht="16" x14ac:dyDescent="0.2">
      <c r="A61" s="29" t="s">
        <v>507</v>
      </c>
      <c r="B61" s="29" t="s">
        <v>73</v>
      </c>
      <c r="C61" s="29" t="s">
        <v>83</v>
      </c>
      <c r="D61" s="29" t="s">
        <v>83</v>
      </c>
      <c r="E61" s="29" t="s">
        <v>83</v>
      </c>
      <c r="F61" s="29">
        <v>69</v>
      </c>
    </row>
    <row r="62" spans="1:6" ht="16" x14ac:dyDescent="0.2">
      <c r="A62" s="29"/>
      <c r="B62" s="29" t="s">
        <v>545</v>
      </c>
      <c r="C62" s="29" t="s">
        <v>30</v>
      </c>
      <c r="D62" s="29" t="s">
        <v>86</v>
      </c>
      <c r="E62" s="29" t="s">
        <v>88</v>
      </c>
      <c r="F62" s="29">
        <v>101</v>
      </c>
    </row>
    <row r="63" spans="1:6" ht="16" x14ac:dyDescent="0.2">
      <c r="A63" s="29"/>
      <c r="B63" s="29" t="s">
        <v>546</v>
      </c>
      <c r="C63" s="29" t="s">
        <v>30</v>
      </c>
      <c r="D63" s="29" t="s">
        <v>86</v>
      </c>
      <c r="E63" s="29" t="s">
        <v>88</v>
      </c>
      <c r="F63" s="29">
        <v>51</v>
      </c>
    </row>
    <row r="64" spans="1:6" ht="16" x14ac:dyDescent="0.2">
      <c r="A64" s="29"/>
      <c r="B64" s="29" t="s">
        <v>547</v>
      </c>
      <c r="C64" s="29" t="s">
        <v>30</v>
      </c>
      <c r="D64" s="29" t="s">
        <v>86</v>
      </c>
      <c r="E64" s="29" t="s">
        <v>88</v>
      </c>
      <c r="F64" s="29">
        <v>84</v>
      </c>
    </row>
    <row r="65" spans="1:6" ht="16" x14ac:dyDescent="0.2">
      <c r="A65" s="29"/>
      <c r="B65" s="29" t="s">
        <v>62</v>
      </c>
      <c r="C65" s="29" t="s">
        <v>84</v>
      </c>
      <c r="D65" s="29" t="s">
        <v>86</v>
      </c>
      <c r="E65" s="29" t="s">
        <v>88</v>
      </c>
      <c r="F65" s="29">
        <v>95</v>
      </c>
    </row>
    <row r="66" spans="1:6" ht="16" x14ac:dyDescent="0.2">
      <c r="A66" s="29"/>
      <c r="B66" s="29" t="s">
        <v>498</v>
      </c>
      <c r="C66" s="29" t="s">
        <v>86</v>
      </c>
      <c r="D66" s="29" t="s">
        <v>86</v>
      </c>
      <c r="E66" s="29" t="s">
        <v>88</v>
      </c>
      <c r="F66" s="29">
        <v>28</v>
      </c>
    </row>
    <row r="67" spans="1:6" ht="16" x14ac:dyDescent="0.2">
      <c r="A67" s="29"/>
      <c r="B67" s="29" t="s">
        <v>548</v>
      </c>
      <c r="C67" s="29" t="s">
        <v>83</v>
      </c>
      <c r="D67" s="29" t="s">
        <v>83</v>
      </c>
      <c r="E67" s="29" t="s">
        <v>83</v>
      </c>
      <c r="F67" s="29">
        <v>228</v>
      </c>
    </row>
    <row r="68" spans="1:6" s="96" customFormat="1" ht="16" x14ac:dyDescent="0.2">
      <c r="A68" s="91"/>
      <c r="B68" s="91" t="s">
        <v>549</v>
      </c>
      <c r="C68" s="91" t="s">
        <v>29</v>
      </c>
      <c r="D68" s="91" t="s">
        <v>67</v>
      </c>
      <c r="E68" s="91" t="s">
        <v>67</v>
      </c>
      <c r="F68" s="91">
        <v>3181</v>
      </c>
    </row>
    <row r="69" spans="1:6" ht="16" x14ac:dyDescent="0.2">
      <c r="A69" s="29"/>
      <c r="B69" s="29" t="s">
        <v>550</v>
      </c>
      <c r="C69" s="29" t="s">
        <v>84</v>
      </c>
      <c r="D69" s="29" t="s">
        <v>84</v>
      </c>
      <c r="E69" s="29" t="s">
        <v>14</v>
      </c>
      <c r="F69" s="29">
        <v>49</v>
      </c>
    </row>
    <row r="70" spans="1:6" ht="16" x14ac:dyDescent="0.2">
      <c r="A70" s="29"/>
      <c r="B70" s="29" t="s">
        <v>551</v>
      </c>
      <c r="C70" s="29" t="s">
        <v>84</v>
      </c>
      <c r="D70" s="29" t="s">
        <v>84</v>
      </c>
      <c r="E70" s="29" t="s">
        <v>14</v>
      </c>
      <c r="F70" s="29">
        <v>167</v>
      </c>
    </row>
    <row r="71" spans="1:6" ht="16" x14ac:dyDescent="0.2">
      <c r="A71" s="29"/>
      <c r="B71" s="29" t="s">
        <v>552</v>
      </c>
      <c r="C71" s="29" t="s">
        <v>497</v>
      </c>
      <c r="D71" s="29" t="s">
        <v>86</v>
      </c>
      <c r="E71" s="29" t="s">
        <v>14</v>
      </c>
      <c r="F71" s="29">
        <v>345</v>
      </c>
    </row>
    <row r="72" spans="1:6" ht="16" x14ac:dyDescent="0.2">
      <c r="A72" s="29"/>
      <c r="B72" s="29" t="s">
        <v>553</v>
      </c>
      <c r="C72" s="29" t="s">
        <v>84</v>
      </c>
      <c r="D72" s="29" t="s">
        <v>84</v>
      </c>
      <c r="E72" s="29" t="s">
        <v>14</v>
      </c>
      <c r="F72" s="29">
        <v>66</v>
      </c>
    </row>
    <row r="73" spans="1:6" ht="16" x14ac:dyDescent="0.2">
      <c r="A73" s="29"/>
      <c r="B73" s="29" t="s">
        <v>34</v>
      </c>
      <c r="C73" s="29" t="s">
        <v>84</v>
      </c>
      <c r="D73" s="29" t="s">
        <v>84</v>
      </c>
      <c r="E73" s="29" t="s">
        <v>14</v>
      </c>
      <c r="F73" s="29">
        <v>101</v>
      </c>
    </row>
    <row r="74" spans="1:6" ht="16" x14ac:dyDescent="0.2">
      <c r="A74" s="29"/>
      <c r="B74" s="29" t="s">
        <v>554</v>
      </c>
      <c r="C74" s="29" t="s">
        <v>84</v>
      </c>
      <c r="D74" s="29" t="s">
        <v>84</v>
      </c>
      <c r="E74" s="29" t="s">
        <v>14</v>
      </c>
      <c r="F74" s="29">
        <v>1</v>
      </c>
    </row>
    <row r="75" spans="1:6" ht="16" x14ac:dyDescent="0.2">
      <c r="A75" s="29"/>
      <c r="B75" s="29" t="s">
        <v>555</v>
      </c>
      <c r="C75" s="29" t="s">
        <v>942</v>
      </c>
      <c r="D75" s="29" t="s">
        <v>942</v>
      </c>
      <c r="E75" s="29" t="s">
        <v>83</v>
      </c>
      <c r="F75" s="29">
        <v>18</v>
      </c>
    </row>
    <row r="76" spans="1:6" ht="16" x14ac:dyDescent="0.2">
      <c r="A76" s="29"/>
      <c r="B76" s="29" t="s">
        <v>33</v>
      </c>
      <c r="C76" s="29" t="s">
        <v>84</v>
      </c>
      <c r="D76" s="29" t="s">
        <v>84</v>
      </c>
      <c r="E76" s="29" t="s">
        <v>14</v>
      </c>
      <c r="F76" s="29">
        <v>3</v>
      </c>
    </row>
    <row r="77" spans="1:6" ht="16" x14ac:dyDescent="0.2">
      <c r="A77" s="29"/>
      <c r="B77" s="29" t="s">
        <v>556</v>
      </c>
      <c r="C77" s="29" t="s">
        <v>84</v>
      </c>
      <c r="D77" s="29" t="s">
        <v>84</v>
      </c>
      <c r="E77" s="29" t="s">
        <v>14</v>
      </c>
      <c r="F77" s="29">
        <v>14</v>
      </c>
    </row>
    <row r="78" spans="1:6" ht="16" x14ac:dyDescent="0.2">
      <c r="A78" s="29"/>
      <c r="B78" s="29" t="s">
        <v>557</v>
      </c>
      <c r="C78" s="29" t="s">
        <v>83</v>
      </c>
      <c r="D78" s="29" t="s">
        <v>83</v>
      </c>
      <c r="E78" s="29" t="s">
        <v>83</v>
      </c>
      <c r="F78" s="29">
        <v>111</v>
      </c>
    </row>
    <row r="79" spans="1:6" ht="16" x14ac:dyDescent="0.2">
      <c r="A79" s="29"/>
      <c r="B79" s="29" t="s">
        <v>558</v>
      </c>
      <c r="C79" s="29" t="s">
        <v>83</v>
      </c>
      <c r="D79" s="29" t="s">
        <v>83</v>
      </c>
      <c r="E79" s="29" t="s">
        <v>83</v>
      </c>
      <c r="F79" s="29">
        <v>5</v>
      </c>
    </row>
    <row r="80" spans="1:6" ht="16" x14ac:dyDescent="0.2">
      <c r="A80" s="31"/>
      <c r="B80" s="31" t="s">
        <v>559</v>
      </c>
      <c r="C80" s="31" t="s">
        <v>83</v>
      </c>
      <c r="D80" s="31" t="s">
        <v>83</v>
      </c>
      <c r="E80" s="31" t="s">
        <v>83</v>
      </c>
      <c r="F80" s="31">
        <v>64</v>
      </c>
    </row>
    <row r="81" spans="1:6" ht="16" x14ac:dyDescent="0.2">
      <c r="A81" s="29" t="s">
        <v>105</v>
      </c>
      <c r="B81" s="29" t="s">
        <v>560</v>
      </c>
      <c r="C81" s="44" t="s">
        <v>950</v>
      </c>
      <c r="D81" s="46" t="s">
        <v>67</v>
      </c>
      <c r="E81" s="29" t="s">
        <v>67</v>
      </c>
      <c r="F81" s="29">
        <v>32</v>
      </c>
    </row>
    <row r="82" spans="1:6" ht="16" x14ac:dyDescent="0.2">
      <c r="A82" s="29"/>
      <c r="B82" s="29" t="s">
        <v>561</v>
      </c>
      <c r="C82" s="44" t="s">
        <v>950</v>
      </c>
      <c r="D82" s="29" t="s">
        <v>67</v>
      </c>
      <c r="E82" s="29" t="s">
        <v>67</v>
      </c>
      <c r="F82" s="29">
        <v>271</v>
      </c>
    </row>
    <row r="83" spans="1:6" ht="16" x14ac:dyDescent="0.2">
      <c r="A83" s="29"/>
      <c r="B83" s="29" t="s">
        <v>499</v>
      </c>
      <c r="C83" s="44" t="s">
        <v>950</v>
      </c>
      <c r="D83" s="29" t="s">
        <v>67</v>
      </c>
      <c r="E83" s="29" t="s">
        <v>67</v>
      </c>
      <c r="F83" s="29">
        <v>6346</v>
      </c>
    </row>
    <row r="84" spans="1:6" ht="16" x14ac:dyDescent="0.2">
      <c r="A84" s="29"/>
      <c r="B84" s="29" t="s">
        <v>562</v>
      </c>
      <c r="C84" s="44" t="s">
        <v>1235</v>
      </c>
      <c r="D84" s="29" t="s">
        <v>67</v>
      </c>
      <c r="E84" s="29" t="s">
        <v>67</v>
      </c>
      <c r="F84" s="29">
        <v>397</v>
      </c>
    </row>
    <row r="85" spans="1:6" ht="16" x14ac:dyDescent="0.2">
      <c r="A85" s="29"/>
      <c r="B85" s="29" t="s">
        <v>563</v>
      </c>
      <c r="C85" s="44" t="s">
        <v>950</v>
      </c>
      <c r="D85" s="29" t="s">
        <v>67</v>
      </c>
      <c r="E85" s="29" t="s">
        <v>67</v>
      </c>
      <c r="F85" s="29">
        <v>926</v>
      </c>
    </row>
    <row r="86" spans="1:6" ht="16" x14ac:dyDescent="0.2">
      <c r="A86" s="29"/>
      <c r="B86" s="29" t="s">
        <v>564</v>
      </c>
      <c r="C86" s="44" t="s">
        <v>950</v>
      </c>
      <c r="D86" s="29" t="s">
        <v>67</v>
      </c>
      <c r="E86" s="29" t="s">
        <v>67</v>
      </c>
      <c r="F86" s="29">
        <v>250</v>
      </c>
    </row>
    <row r="87" spans="1:6" ht="16" x14ac:dyDescent="0.2">
      <c r="A87" s="29"/>
      <c r="B87" s="29" t="s">
        <v>565</v>
      </c>
      <c r="C87" s="44" t="s">
        <v>950</v>
      </c>
      <c r="D87" s="29" t="s">
        <v>67</v>
      </c>
      <c r="E87" s="29" t="s">
        <v>67</v>
      </c>
      <c r="F87" s="29">
        <v>16</v>
      </c>
    </row>
    <row r="88" spans="1:6" ht="16" x14ac:dyDescent="0.2">
      <c r="A88" s="29"/>
      <c r="B88" s="29" t="s">
        <v>674</v>
      </c>
      <c r="C88" s="44" t="s">
        <v>950</v>
      </c>
      <c r="D88" s="29" t="s">
        <v>67</v>
      </c>
      <c r="E88" s="29" t="s">
        <v>67</v>
      </c>
      <c r="F88" s="29">
        <v>24</v>
      </c>
    </row>
    <row r="89" spans="1:6" ht="16" x14ac:dyDescent="0.2">
      <c r="A89" s="31"/>
      <c r="B89" s="31" t="s">
        <v>566</v>
      </c>
      <c r="C89" s="31" t="s">
        <v>950</v>
      </c>
      <c r="D89" s="31" t="s">
        <v>67</v>
      </c>
      <c r="E89" s="31" t="s">
        <v>67</v>
      </c>
      <c r="F89" s="31">
        <v>5</v>
      </c>
    </row>
    <row r="90" spans="1:6" ht="16" x14ac:dyDescent="0.2">
      <c r="A90" s="29" t="s">
        <v>106</v>
      </c>
      <c r="B90" s="29" t="s">
        <v>567</v>
      </c>
      <c r="C90" s="29" t="s">
        <v>1227</v>
      </c>
      <c r="D90" s="29" t="s">
        <v>83</v>
      </c>
      <c r="E90" s="29" t="s">
        <v>83</v>
      </c>
      <c r="F90" s="29">
        <v>6</v>
      </c>
    </row>
    <row r="91" spans="1:6" ht="16" x14ac:dyDescent="0.2">
      <c r="A91" s="29"/>
      <c r="B91" s="29" t="s">
        <v>568</v>
      </c>
      <c r="C91" s="29" t="s">
        <v>1227</v>
      </c>
      <c r="D91" s="29" t="s">
        <v>83</v>
      </c>
      <c r="E91" s="29" t="s">
        <v>83</v>
      </c>
      <c r="F91" s="29">
        <v>20</v>
      </c>
    </row>
    <row r="92" spans="1:6" ht="16" x14ac:dyDescent="0.2">
      <c r="A92" s="29"/>
      <c r="B92" s="29" t="s">
        <v>569</v>
      </c>
      <c r="C92" s="29" t="s">
        <v>83</v>
      </c>
      <c r="D92" s="29" t="s">
        <v>83</v>
      </c>
      <c r="E92" s="29" t="s">
        <v>83</v>
      </c>
      <c r="F92" s="29">
        <v>18</v>
      </c>
    </row>
    <row r="93" spans="1:6" ht="16" x14ac:dyDescent="0.2">
      <c r="A93" s="29"/>
      <c r="B93" s="29" t="s">
        <v>189</v>
      </c>
      <c r="C93" s="29" t="s">
        <v>1227</v>
      </c>
      <c r="D93" s="29" t="s">
        <v>83</v>
      </c>
      <c r="E93" s="29" t="s">
        <v>83</v>
      </c>
      <c r="F93" s="29">
        <v>165</v>
      </c>
    </row>
    <row r="94" spans="1:6" ht="16" x14ac:dyDescent="0.2">
      <c r="A94" s="29"/>
      <c r="B94" s="29" t="s">
        <v>570</v>
      </c>
      <c r="C94" s="29" t="s">
        <v>14</v>
      </c>
      <c r="D94" s="29" t="s">
        <v>14</v>
      </c>
      <c r="E94" s="29" t="s">
        <v>14</v>
      </c>
      <c r="F94" s="29">
        <v>180</v>
      </c>
    </row>
    <row r="95" spans="1:6" s="96" customFormat="1" ht="16" x14ac:dyDescent="0.2">
      <c r="A95" s="91"/>
      <c r="B95" s="91" t="s">
        <v>300</v>
      </c>
      <c r="C95" s="91" t="s">
        <v>82</v>
      </c>
      <c r="D95" s="91" t="s">
        <v>82</v>
      </c>
      <c r="E95" s="91" t="s">
        <v>83</v>
      </c>
      <c r="F95" s="91">
        <v>1463</v>
      </c>
    </row>
    <row r="96" spans="1:6" s="96" customFormat="1" ht="16" x14ac:dyDescent="0.2">
      <c r="A96" s="91"/>
      <c r="B96" s="91" t="s">
        <v>299</v>
      </c>
      <c r="C96" s="91" t="s">
        <v>82</v>
      </c>
      <c r="D96" s="91" t="s">
        <v>82</v>
      </c>
      <c r="E96" s="91" t="s">
        <v>83</v>
      </c>
      <c r="F96" s="91">
        <v>1886</v>
      </c>
    </row>
    <row r="97" spans="1:6" s="96" customFormat="1" ht="16" x14ac:dyDescent="0.2">
      <c r="A97" s="91"/>
      <c r="B97" s="91" t="s">
        <v>571</v>
      </c>
      <c r="C97" s="91" t="s">
        <v>82</v>
      </c>
      <c r="D97" s="91" t="s">
        <v>82</v>
      </c>
      <c r="E97" s="91" t="s">
        <v>83</v>
      </c>
      <c r="F97" s="91">
        <v>191</v>
      </c>
    </row>
    <row r="98" spans="1:6" ht="16" x14ac:dyDescent="0.2">
      <c r="A98" s="29"/>
      <c r="B98" s="29" t="s">
        <v>193</v>
      </c>
      <c r="C98" s="29" t="s">
        <v>1227</v>
      </c>
      <c r="D98" s="29" t="s">
        <v>83</v>
      </c>
      <c r="E98" s="29" t="s">
        <v>83</v>
      </c>
      <c r="F98" s="29">
        <v>129</v>
      </c>
    </row>
    <row r="99" spans="1:6" ht="16" x14ac:dyDescent="0.2">
      <c r="A99" s="29"/>
      <c r="B99" s="29" t="s">
        <v>572</v>
      </c>
      <c r="C99" s="29" t="s">
        <v>1227</v>
      </c>
      <c r="D99" s="29" t="s">
        <v>83</v>
      </c>
      <c r="E99" s="29" t="s">
        <v>83</v>
      </c>
      <c r="F99" s="29">
        <v>64</v>
      </c>
    </row>
    <row r="100" spans="1:6" ht="16" x14ac:dyDescent="0.2">
      <c r="A100" s="29"/>
      <c r="B100" s="29" t="s">
        <v>573</v>
      </c>
      <c r="C100" s="29" t="s">
        <v>1227</v>
      </c>
      <c r="D100" s="29" t="s">
        <v>83</v>
      </c>
      <c r="E100" s="29" t="s">
        <v>83</v>
      </c>
      <c r="F100" s="29">
        <v>16</v>
      </c>
    </row>
    <row r="101" spans="1:6" ht="16" x14ac:dyDescent="0.2">
      <c r="A101" s="29"/>
      <c r="B101" s="29" t="s">
        <v>68</v>
      </c>
      <c r="C101" s="29" t="s">
        <v>14</v>
      </c>
      <c r="D101" s="29" t="s">
        <v>14</v>
      </c>
      <c r="E101" s="29" t="s">
        <v>14</v>
      </c>
      <c r="F101" s="29">
        <v>73</v>
      </c>
    </row>
    <row r="102" spans="1:6" ht="16" x14ac:dyDescent="0.2">
      <c r="A102" s="29"/>
      <c r="B102" s="29" t="s">
        <v>574</v>
      </c>
      <c r="C102" s="29" t="s">
        <v>14</v>
      </c>
      <c r="D102" s="29" t="s">
        <v>14</v>
      </c>
      <c r="E102" s="29" t="s">
        <v>14</v>
      </c>
      <c r="F102" s="29">
        <v>4</v>
      </c>
    </row>
    <row r="103" spans="1:6" ht="16" x14ac:dyDescent="0.2">
      <c r="A103" s="31"/>
      <c r="B103" s="31" t="s">
        <v>575</v>
      </c>
      <c r="C103" s="31" t="s">
        <v>1227</v>
      </c>
      <c r="D103" s="31" t="s">
        <v>83</v>
      </c>
      <c r="E103" s="31" t="s">
        <v>83</v>
      </c>
      <c r="F103" s="31">
        <v>44</v>
      </c>
    </row>
    <row r="104" spans="1:6" ht="16" x14ac:dyDescent="0.2">
      <c r="A104" s="29" t="s">
        <v>107</v>
      </c>
      <c r="B104" s="29" t="s">
        <v>905</v>
      </c>
      <c r="C104" s="29" t="s">
        <v>953</v>
      </c>
      <c r="D104" s="29" t="s">
        <v>83</v>
      </c>
      <c r="E104" s="29" t="s">
        <v>83</v>
      </c>
      <c r="F104" s="29">
        <v>21</v>
      </c>
    </row>
    <row r="105" spans="1:6" ht="16" x14ac:dyDescent="0.2">
      <c r="A105" s="29"/>
      <c r="B105" s="29" t="s">
        <v>576</v>
      </c>
      <c r="C105" s="29" t="s">
        <v>953</v>
      </c>
      <c r="D105" s="29" t="s">
        <v>83</v>
      </c>
      <c r="E105" s="29" t="s">
        <v>83</v>
      </c>
      <c r="F105" s="29">
        <v>135</v>
      </c>
    </row>
    <row r="106" spans="1:6" ht="16" x14ac:dyDescent="0.2">
      <c r="A106" s="29"/>
      <c r="B106" s="29" t="s">
        <v>577</v>
      </c>
      <c r="C106" s="29" t="s">
        <v>953</v>
      </c>
      <c r="D106" s="29" t="s">
        <v>83</v>
      </c>
      <c r="E106" s="29" t="s">
        <v>83</v>
      </c>
      <c r="F106" s="29">
        <v>5</v>
      </c>
    </row>
    <row r="107" spans="1:6" ht="16" x14ac:dyDescent="0.2">
      <c r="A107" s="29"/>
      <c r="B107" s="29" t="s">
        <v>578</v>
      </c>
      <c r="C107" s="29" t="s">
        <v>953</v>
      </c>
      <c r="D107" s="29" t="s">
        <v>83</v>
      </c>
      <c r="E107" s="29" t="s">
        <v>83</v>
      </c>
      <c r="F107" s="29">
        <v>174</v>
      </c>
    </row>
    <row r="108" spans="1:6" ht="16" x14ac:dyDescent="0.2">
      <c r="A108" s="29"/>
      <c r="B108" s="29" t="s">
        <v>579</v>
      </c>
      <c r="C108" s="29" t="s">
        <v>953</v>
      </c>
      <c r="D108" s="29" t="s">
        <v>83</v>
      </c>
      <c r="E108" s="29" t="s">
        <v>83</v>
      </c>
      <c r="F108" s="29">
        <v>182</v>
      </c>
    </row>
    <row r="109" spans="1:6" ht="16" x14ac:dyDescent="0.2">
      <c r="A109" s="29"/>
      <c r="B109" s="29" t="s">
        <v>500</v>
      </c>
      <c r="C109" s="29" t="s">
        <v>86</v>
      </c>
      <c r="D109" s="29" t="s">
        <v>86</v>
      </c>
      <c r="E109" s="29" t="s">
        <v>88</v>
      </c>
      <c r="F109" s="29">
        <v>1197</v>
      </c>
    </row>
    <row r="110" spans="1:6" ht="16" x14ac:dyDescent="0.2">
      <c r="A110" s="29"/>
      <c r="B110" s="29" t="s">
        <v>580</v>
      </c>
      <c r="C110" s="29" t="s">
        <v>86</v>
      </c>
      <c r="D110" s="29" t="s">
        <v>86</v>
      </c>
      <c r="E110" s="29" t="s">
        <v>88</v>
      </c>
      <c r="F110" s="29">
        <v>368</v>
      </c>
    </row>
    <row r="111" spans="1:6" ht="16" x14ac:dyDescent="0.2">
      <c r="A111" s="29"/>
      <c r="B111" s="29" t="s">
        <v>149</v>
      </c>
      <c r="C111" s="29" t="s">
        <v>86</v>
      </c>
      <c r="D111" s="29" t="s">
        <v>86</v>
      </c>
      <c r="E111" s="29" t="s">
        <v>88</v>
      </c>
      <c r="F111" s="29">
        <v>0</v>
      </c>
    </row>
    <row r="112" spans="1:6" ht="16" x14ac:dyDescent="0.2">
      <c r="A112" s="29"/>
      <c r="B112" s="29" t="s">
        <v>581</v>
      </c>
      <c r="C112" s="29" t="s">
        <v>86</v>
      </c>
      <c r="D112" s="29" t="s">
        <v>86</v>
      </c>
      <c r="E112" s="29" t="s">
        <v>88</v>
      </c>
      <c r="F112" s="29">
        <v>4</v>
      </c>
    </row>
    <row r="113" spans="1:6" ht="16" x14ac:dyDescent="0.2">
      <c r="A113" s="29"/>
      <c r="B113" s="29" t="s">
        <v>503</v>
      </c>
      <c r="C113" s="29" t="s">
        <v>953</v>
      </c>
      <c r="D113" s="44" t="s">
        <v>83</v>
      </c>
      <c r="E113" s="29" t="s">
        <v>83</v>
      </c>
      <c r="F113" s="29">
        <v>454</v>
      </c>
    </row>
    <row r="114" spans="1:6" ht="16" x14ac:dyDescent="0.2">
      <c r="A114" s="29"/>
      <c r="B114" s="29" t="s">
        <v>582</v>
      </c>
      <c r="C114" s="29" t="s">
        <v>953</v>
      </c>
      <c r="D114" s="29" t="s">
        <v>83</v>
      </c>
      <c r="E114" s="29" t="s">
        <v>83</v>
      </c>
      <c r="F114" s="29">
        <v>140</v>
      </c>
    </row>
    <row r="115" spans="1:6" ht="16" x14ac:dyDescent="0.2">
      <c r="A115" s="29"/>
      <c r="B115" s="29" t="s">
        <v>583</v>
      </c>
      <c r="C115" s="29" t="s">
        <v>953</v>
      </c>
      <c r="D115" s="29" t="s">
        <v>83</v>
      </c>
      <c r="E115" s="29" t="s">
        <v>83</v>
      </c>
      <c r="F115" s="29">
        <v>266</v>
      </c>
    </row>
    <row r="116" spans="1:6" ht="16" x14ac:dyDescent="0.2">
      <c r="A116" s="29"/>
      <c r="B116" s="29" t="s">
        <v>584</v>
      </c>
      <c r="C116" s="29" t="s">
        <v>953</v>
      </c>
      <c r="D116" s="29" t="s">
        <v>83</v>
      </c>
      <c r="E116" s="29" t="s">
        <v>83</v>
      </c>
      <c r="F116" s="29">
        <v>110</v>
      </c>
    </row>
    <row r="117" spans="1:6" ht="16" x14ac:dyDescent="0.2">
      <c r="A117" s="29"/>
      <c r="B117" s="29" t="s">
        <v>585</v>
      </c>
      <c r="C117" s="29" t="s">
        <v>1036</v>
      </c>
      <c r="D117" s="29" t="s">
        <v>83</v>
      </c>
      <c r="E117" s="29" t="s">
        <v>83</v>
      </c>
      <c r="F117" s="29">
        <v>13</v>
      </c>
    </row>
    <row r="118" spans="1:6" ht="16" x14ac:dyDescent="0.2">
      <c r="A118" s="29"/>
      <c r="B118" s="29" t="s">
        <v>586</v>
      </c>
      <c r="C118" s="29" t="s">
        <v>1287</v>
      </c>
      <c r="D118" s="29" t="s">
        <v>937</v>
      </c>
      <c r="E118" s="29" t="s">
        <v>24</v>
      </c>
      <c r="F118" s="29">
        <v>2</v>
      </c>
    </row>
    <row r="119" spans="1:6" ht="16" x14ac:dyDescent="0.2">
      <c r="A119" s="29"/>
      <c r="B119" s="29" t="s">
        <v>504</v>
      </c>
      <c r="C119" s="29" t="s">
        <v>1036</v>
      </c>
      <c r="D119" s="29" t="s">
        <v>14</v>
      </c>
      <c r="E119" s="29" t="s">
        <v>14</v>
      </c>
      <c r="F119" s="29">
        <v>331</v>
      </c>
    </row>
    <row r="120" spans="1:6" ht="16" x14ac:dyDescent="0.2">
      <c r="A120" s="29"/>
      <c r="B120" s="29" t="s">
        <v>587</v>
      </c>
      <c r="C120" s="29" t="s">
        <v>1036</v>
      </c>
      <c r="D120" s="29" t="s">
        <v>14</v>
      </c>
      <c r="E120" s="29" t="s">
        <v>14</v>
      </c>
      <c r="F120" s="29">
        <v>119</v>
      </c>
    </row>
    <row r="121" spans="1:6" ht="16" x14ac:dyDescent="0.2">
      <c r="A121" s="29"/>
      <c r="B121" s="29" t="s">
        <v>588</v>
      </c>
      <c r="C121" s="29" t="s">
        <v>1036</v>
      </c>
      <c r="D121" s="29" t="s">
        <v>83</v>
      </c>
      <c r="E121" s="29" t="s">
        <v>83</v>
      </c>
      <c r="F121" s="29">
        <v>156</v>
      </c>
    </row>
    <row r="122" spans="1:6" ht="16" x14ac:dyDescent="0.2">
      <c r="A122" s="29"/>
      <c r="B122" s="29" t="s">
        <v>589</v>
      </c>
      <c r="C122" s="29" t="s">
        <v>953</v>
      </c>
      <c r="D122" s="29" t="s">
        <v>83</v>
      </c>
      <c r="E122" s="29" t="s">
        <v>83</v>
      </c>
      <c r="F122" s="29">
        <v>9</v>
      </c>
    </row>
    <row r="123" spans="1:6" ht="16" x14ac:dyDescent="0.2">
      <c r="A123" s="29"/>
      <c r="B123" s="29" t="s">
        <v>590</v>
      </c>
      <c r="C123" s="29" t="s">
        <v>953</v>
      </c>
      <c r="D123" s="29" t="s">
        <v>86</v>
      </c>
      <c r="E123" s="29" t="s">
        <v>88</v>
      </c>
      <c r="F123" s="29">
        <v>47</v>
      </c>
    </row>
    <row r="124" spans="1:6" ht="32" x14ac:dyDescent="0.2">
      <c r="A124" s="31"/>
      <c r="B124" s="31" t="s">
        <v>907</v>
      </c>
      <c r="C124" s="31" t="s">
        <v>953</v>
      </c>
      <c r="D124" s="31" t="s">
        <v>83</v>
      </c>
      <c r="E124" s="31" t="s">
        <v>83</v>
      </c>
      <c r="F124" s="31">
        <v>21</v>
      </c>
    </row>
    <row r="125" spans="1:6" ht="16" x14ac:dyDescent="0.2">
      <c r="A125" s="29" t="s">
        <v>895</v>
      </c>
      <c r="B125" s="29" t="s">
        <v>303</v>
      </c>
      <c r="C125" s="29" t="s">
        <v>940</v>
      </c>
      <c r="D125" s="29" t="s">
        <v>83</v>
      </c>
      <c r="E125" s="29" t="s">
        <v>83</v>
      </c>
      <c r="F125" s="29">
        <v>175</v>
      </c>
    </row>
    <row r="126" spans="1:6" ht="16" x14ac:dyDescent="0.2">
      <c r="A126" s="29"/>
      <c r="B126" s="29" t="s">
        <v>591</v>
      </c>
      <c r="C126" s="29" t="s">
        <v>940</v>
      </c>
      <c r="D126" s="29" t="s">
        <v>14</v>
      </c>
      <c r="E126" s="29" t="s">
        <v>14</v>
      </c>
      <c r="F126" s="29">
        <v>3106</v>
      </c>
    </row>
    <row r="127" spans="1:6" ht="16" x14ac:dyDescent="0.2">
      <c r="A127" s="29"/>
      <c r="B127" s="29" t="s">
        <v>592</v>
      </c>
      <c r="C127" s="29" t="s">
        <v>940</v>
      </c>
      <c r="D127" s="29" t="s">
        <v>83</v>
      </c>
      <c r="E127" s="29" t="s">
        <v>83</v>
      </c>
      <c r="F127" s="29">
        <v>0</v>
      </c>
    </row>
    <row r="128" spans="1:6" ht="16" x14ac:dyDescent="0.2">
      <c r="A128" s="29"/>
      <c r="B128" s="29" t="s">
        <v>593</v>
      </c>
      <c r="C128" s="29" t="s">
        <v>940</v>
      </c>
      <c r="D128" s="29" t="s">
        <v>83</v>
      </c>
      <c r="E128" s="29" t="s">
        <v>83</v>
      </c>
      <c r="F128" s="29">
        <v>103</v>
      </c>
    </row>
    <row r="129" spans="1:6" ht="16" x14ac:dyDescent="0.2">
      <c r="A129" s="29"/>
      <c r="B129" s="29" t="s">
        <v>594</v>
      </c>
      <c r="C129" s="29" t="s">
        <v>941</v>
      </c>
      <c r="D129" s="29" t="s">
        <v>83</v>
      </c>
      <c r="E129" s="29" t="s">
        <v>83</v>
      </c>
      <c r="F129" s="29">
        <v>29</v>
      </c>
    </row>
    <row r="130" spans="1:6" ht="16" x14ac:dyDescent="0.2">
      <c r="A130" s="29"/>
      <c r="B130" s="29" t="s">
        <v>595</v>
      </c>
      <c r="C130" s="29" t="s">
        <v>941</v>
      </c>
      <c r="D130" s="29" t="s">
        <v>83</v>
      </c>
      <c r="E130" s="29" t="s">
        <v>83</v>
      </c>
      <c r="F130" s="29">
        <v>52</v>
      </c>
    </row>
    <row r="131" spans="1:6" ht="16" x14ac:dyDescent="0.2">
      <c r="A131" s="29"/>
      <c r="B131" s="29" t="s">
        <v>596</v>
      </c>
      <c r="C131" s="29" t="s">
        <v>941</v>
      </c>
      <c r="D131" s="29" t="s">
        <v>83</v>
      </c>
      <c r="E131" s="29" t="s">
        <v>83</v>
      </c>
      <c r="F131" s="29">
        <v>10</v>
      </c>
    </row>
    <row r="132" spans="1:6" ht="16" x14ac:dyDescent="0.2">
      <c r="A132" s="29"/>
      <c r="B132" s="29" t="s">
        <v>597</v>
      </c>
      <c r="C132" s="29" t="s">
        <v>941</v>
      </c>
      <c r="D132" s="29" t="s">
        <v>83</v>
      </c>
      <c r="E132" s="29" t="s">
        <v>83</v>
      </c>
      <c r="F132" s="29">
        <v>158</v>
      </c>
    </row>
    <row r="133" spans="1:6" ht="16" x14ac:dyDescent="0.2">
      <c r="A133" s="29"/>
      <c r="B133" s="29" t="s">
        <v>598</v>
      </c>
      <c r="C133" s="29" t="s">
        <v>941</v>
      </c>
      <c r="D133" s="29" t="s">
        <v>86</v>
      </c>
      <c r="E133" s="29" t="s">
        <v>88</v>
      </c>
      <c r="F133" s="29">
        <v>2</v>
      </c>
    </row>
    <row r="134" spans="1:6" ht="16" x14ac:dyDescent="0.2">
      <c r="A134" s="29"/>
      <c r="B134" s="29" t="s">
        <v>599</v>
      </c>
      <c r="C134" s="29" t="s">
        <v>941</v>
      </c>
      <c r="D134" s="29" t="s">
        <v>83</v>
      </c>
      <c r="E134" s="29" t="s">
        <v>83</v>
      </c>
      <c r="F134" s="29">
        <v>2</v>
      </c>
    </row>
    <row r="135" spans="1:6" ht="16" x14ac:dyDescent="0.2">
      <c r="A135" s="29"/>
      <c r="B135" s="29" t="s">
        <v>600</v>
      </c>
      <c r="C135" s="29" t="s">
        <v>946</v>
      </c>
      <c r="D135" s="29" t="s">
        <v>937</v>
      </c>
      <c r="E135" s="29" t="s">
        <v>24</v>
      </c>
      <c r="F135" s="29">
        <v>86</v>
      </c>
    </row>
    <row r="136" spans="1:6" ht="16" x14ac:dyDescent="0.2">
      <c r="A136" s="29"/>
      <c r="B136" s="29" t="s">
        <v>601</v>
      </c>
      <c r="C136" s="29" t="s">
        <v>941</v>
      </c>
      <c r="D136" s="29" t="s">
        <v>83</v>
      </c>
      <c r="E136" s="29" t="s">
        <v>83</v>
      </c>
      <c r="F136" s="29">
        <v>31</v>
      </c>
    </row>
    <row r="137" spans="1:6" ht="16" x14ac:dyDescent="0.2">
      <c r="A137" s="29"/>
      <c r="B137" s="29" t="s">
        <v>602</v>
      </c>
      <c r="C137" s="29" t="s">
        <v>941</v>
      </c>
      <c r="D137" s="29" t="s">
        <v>83</v>
      </c>
      <c r="E137" s="29" t="s">
        <v>83</v>
      </c>
      <c r="F137" s="29">
        <v>21</v>
      </c>
    </row>
    <row r="138" spans="1:6" ht="16" x14ac:dyDescent="0.2">
      <c r="A138" s="29"/>
      <c r="B138" s="29" t="s">
        <v>603</v>
      </c>
      <c r="C138" s="29" t="s">
        <v>941</v>
      </c>
      <c r="D138" s="29" t="s">
        <v>83</v>
      </c>
      <c r="E138" s="29" t="s">
        <v>83</v>
      </c>
      <c r="F138" s="29">
        <v>79</v>
      </c>
    </row>
    <row r="139" spans="1:6" ht="16" x14ac:dyDescent="0.2">
      <c r="A139" s="31"/>
      <c r="B139" s="31" t="s">
        <v>604</v>
      </c>
      <c r="C139" s="31" t="s">
        <v>941</v>
      </c>
      <c r="D139" s="31" t="s">
        <v>83</v>
      </c>
      <c r="E139" s="31" t="s">
        <v>83</v>
      </c>
      <c r="F139" s="31">
        <v>2</v>
      </c>
    </row>
    <row r="140" spans="1:6" ht="16" x14ac:dyDescent="0.2">
      <c r="A140" s="29" t="s">
        <v>605</v>
      </c>
      <c r="B140" s="29" t="s">
        <v>606</v>
      </c>
      <c r="C140" s="46" t="s">
        <v>942</v>
      </c>
      <c r="D140" s="29" t="s">
        <v>942</v>
      </c>
      <c r="E140" s="29" t="s">
        <v>85</v>
      </c>
      <c r="F140" s="29">
        <v>71</v>
      </c>
    </row>
    <row r="141" spans="1:6" ht="16" x14ac:dyDescent="0.2">
      <c r="A141" s="29"/>
      <c r="B141" s="29" t="s">
        <v>607</v>
      </c>
      <c r="C141" s="29" t="s">
        <v>942</v>
      </c>
      <c r="D141" s="29" t="s">
        <v>942</v>
      </c>
      <c r="E141" s="29" t="s">
        <v>83</v>
      </c>
      <c r="F141" s="29">
        <v>49</v>
      </c>
    </row>
    <row r="142" spans="1:6" ht="16" x14ac:dyDescent="0.2">
      <c r="A142" s="29"/>
      <c r="B142" s="29" t="s">
        <v>608</v>
      </c>
      <c r="C142" s="29" t="s">
        <v>942</v>
      </c>
      <c r="D142" s="29" t="s">
        <v>942</v>
      </c>
      <c r="E142" s="29" t="s">
        <v>83</v>
      </c>
      <c r="F142" s="29">
        <v>57</v>
      </c>
    </row>
    <row r="143" spans="1:6" ht="16" x14ac:dyDescent="0.2">
      <c r="A143" s="29"/>
      <c r="B143" s="29" t="s">
        <v>505</v>
      </c>
      <c r="C143" s="29" t="s">
        <v>942</v>
      </c>
      <c r="D143" s="29" t="s">
        <v>942</v>
      </c>
      <c r="E143" s="29" t="s">
        <v>88</v>
      </c>
      <c r="F143" s="29">
        <v>177</v>
      </c>
    </row>
    <row r="144" spans="1:6" ht="16" x14ac:dyDescent="0.2">
      <c r="A144" s="29"/>
      <c r="B144" s="29" t="s">
        <v>609</v>
      </c>
      <c r="C144" s="29" t="s">
        <v>942</v>
      </c>
      <c r="D144" s="29" t="s">
        <v>942</v>
      </c>
      <c r="E144" s="29" t="s">
        <v>83</v>
      </c>
      <c r="F144" s="29">
        <v>145</v>
      </c>
    </row>
    <row r="145" spans="1:6" ht="16" x14ac:dyDescent="0.2">
      <c r="A145" s="29"/>
      <c r="B145" s="29" t="s">
        <v>610</v>
      </c>
      <c r="C145" s="29" t="s">
        <v>942</v>
      </c>
      <c r="D145" s="29" t="s">
        <v>942</v>
      </c>
      <c r="E145" s="29" t="s">
        <v>83</v>
      </c>
      <c r="F145" s="29">
        <v>15</v>
      </c>
    </row>
    <row r="146" spans="1:6" ht="16" x14ac:dyDescent="0.2">
      <c r="A146" s="29"/>
      <c r="B146" s="29" t="s">
        <v>611</v>
      </c>
      <c r="C146" s="29" t="s">
        <v>942</v>
      </c>
      <c r="D146" s="29" t="s">
        <v>942</v>
      </c>
      <c r="E146" s="29" t="s">
        <v>83</v>
      </c>
      <c r="F146" s="29">
        <v>3</v>
      </c>
    </row>
    <row r="147" spans="1:6" ht="16" x14ac:dyDescent="0.2">
      <c r="A147" s="31"/>
      <c r="B147" s="31" t="s">
        <v>612</v>
      </c>
      <c r="C147" s="31" t="s">
        <v>942</v>
      </c>
      <c r="D147" s="31" t="s">
        <v>942</v>
      </c>
      <c r="E147" s="31" t="s">
        <v>83</v>
      </c>
      <c r="F147" s="31">
        <v>0</v>
      </c>
    </row>
    <row r="148" spans="1:6" ht="16" x14ac:dyDescent="0.2">
      <c r="A148" s="29" t="s">
        <v>613</v>
      </c>
      <c r="B148" s="29" t="s">
        <v>614</v>
      </c>
      <c r="C148" s="29" t="s">
        <v>950</v>
      </c>
      <c r="D148" s="29" t="s">
        <v>67</v>
      </c>
      <c r="E148" s="29" t="s">
        <v>67</v>
      </c>
      <c r="F148" s="29">
        <v>45</v>
      </c>
    </row>
    <row r="149" spans="1:6" ht="16" x14ac:dyDescent="0.2">
      <c r="A149" s="29"/>
      <c r="B149" s="29" t="s">
        <v>615</v>
      </c>
      <c r="C149" s="29" t="s">
        <v>86</v>
      </c>
      <c r="D149" s="29" t="s">
        <v>86</v>
      </c>
      <c r="E149" s="29" t="s">
        <v>88</v>
      </c>
      <c r="F149" s="29">
        <v>18</v>
      </c>
    </row>
    <row r="150" spans="1:6" ht="16" x14ac:dyDescent="0.2">
      <c r="A150" s="29"/>
      <c r="B150" s="29" t="s">
        <v>1275</v>
      </c>
      <c r="C150" s="29" t="s">
        <v>86</v>
      </c>
      <c r="D150" s="29" t="s">
        <v>86</v>
      </c>
      <c r="E150" s="29" t="s">
        <v>88</v>
      </c>
      <c r="F150" s="29">
        <v>32</v>
      </c>
    </row>
    <row r="151" spans="1:6" ht="16" x14ac:dyDescent="0.2">
      <c r="A151" s="31"/>
      <c r="B151" s="31" t="s">
        <v>616</v>
      </c>
      <c r="C151" s="31" t="s">
        <v>83</v>
      </c>
      <c r="D151" s="31" t="s">
        <v>83</v>
      </c>
      <c r="E151" s="31" t="s">
        <v>83</v>
      </c>
      <c r="F151" s="31">
        <v>24</v>
      </c>
    </row>
    <row r="152" spans="1:6" ht="16" x14ac:dyDescent="0.2">
      <c r="A152" s="29" t="s">
        <v>617</v>
      </c>
      <c r="B152" s="29" t="s">
        <v>618</v>
      </c>
      <c r="C152" s="29" t="s">
        <v>83</v>
      </c>
      <c r="D152" s="29" t="s">
        <v>83</v>
      </c>
      <c r="E152" s="29" t="s">
        <v>83</v>
      </c>
      <c r="F152" s="29">
        <v>88</v>
      </c>
    </row>
    <row r="153" spans="1:6" ht="16" x14ac:dyDescent="0.2">
      <c r="A153" s="29"/>
      <c r="B153" s="29" t="s">
        <v>619</v>
      </c>
      <c r="C153" s="29" t="s">
        <v>83</v>
      </c>
      <c r="D153" s="29" t="s">
        <v>83</v>
      </c>
      <c r="E153" s="29" t="s">
        <v>83</v>
      </c>
      <c r="F153" s="29">
        <v>10</v>
      </c>
    </row>
    <row r="154" spans="1:6" ht="16" x14ac:dyDescent="0.2">
      <c r="A154" s="29"/>
      <c r="B154" s="29" t="s">
        <v>620</v>
      </c>
      <c r="C154" s="29" t="s">
        <v>83</v>
      </c>
      <c r="D154" s="29" t="s">
        <v>83</v>
      </c>
      <c r="E154" s="29" t="s">
        <v>83</v>
      </c>
      <c r="F154" s="29">
        <v>0</v>
      </c>
    </row>
    <row r="155" spans="1:6" ht="16" x14ac:dyDescent="0.2">
      <c r="A155" s="31"/>
      <c r="B155" s="31" t="s">
        <v>621</v>
      </c>
      <c r="C155" s="31" t="s">
        <v>83</v>
      </c>
      <c r="D155" s="31" t="s">
        <v>83</v>
      </c>
      <c r="E155" s="31" t="s">
        <v>83</v>
      </c>
      <c r="F155" s="31">
        <v>4</v>
      </c>
    </row>
    <row r="156" spans="1:6" ht="16" x14ac:dyDescent="0.2">
      <c r="A156" s="29" t="s">
        <v>622</v>
      </c>
      <c r="B156" s="29" t="s">
        <v>76</v>
      </c>
      <c r="C156" s="29" t="s">
        <v>83</v>
      </c>
      <c r="D156" s="29" t="s">
        <v>83</v>
      </c>
      <c r="E156" s="29" t="s">
        <v>83</v>
      </c>
      <c r="F156" s="29">
        <v>50</v>
      </c>
    </row>
    <row r="157" spans="1:6" ht="16" x14ac:dyDescent="0.2">
      <c r="A157" s="29"/>
      <c r="B157" s="29" t="s">
        <v>623</v>
      </c>
      <c r="C157" s="29" t="s">
        <v>14</v>
      </c>
      <c r="D157" s="29" t="s">
        <v>14</v>
      </c>
      <c r="E157" s="29" t="s">
        <v>14</v>
      </c>
      <c r="F157" s="29">
        <v>283</v>
      </c>
    </row>
    <row r="158" spans="1:6" ht="16" x14ac:dyDescent="0.2">
      <c r="A158" s="31"/>
      <c r="B158" s="31" t="s">
        <v>324</v>
      </c>
      <c r="C158" s="31" t="s">
        <v>14</v>
      </c>
      <c r="D158" s="31" t="s">
        <v>14</v>
      </c>
      <c r="E158" s="31" t="s">
        <v>14</v>
      </c>
      <c r="F158" s="31">
        <v>119</v>
      </c>
    </row>
    <row r="159" spans="1:6" ht="16" x14ac:dyDescent="0.2">
      <c r="A159" s="29" t="s">
        <v>624</v>
      </c>
      <c r="B159" s="29" t="s">
        <v>625</v>
      </c>
      <c r="C159" s="46" t="s">
        <v>942</v>
      </c>
      <c r="D159" s="46" t="s">
        <v>942</v>
      </c>
      <c r="E159" s="29" t="s">
        <v>83</v>
      </c>
      <c r="F159" s="29">
        <v>1144</v>
      </c>
    </row>
    <row r="160" spans="1:6" ht="16" x14ac:dyDescent="0.2">
      <c r="A160" s="29"/>
      <c r="B160" s="29" t="s">
        <v>626</v>
      </c>
      <c r="C160" s="29" t="s">
        <v>942</v>
      </c>
      <c r="D160" s="29" t="s">
        <v>942</v>
      </c>
      <c r="E160" s="29" t="s">
        <v>83</v>
      </c>
      <c r="F160" s="29">
        <v>235</v>
      </c>
    </row>
    <row r="161" spans="1:6" ht="16" x14ac:dyDescent="0.2">
      <c r="A161" s="29"/>
      <c r="B161" s="29" t="s">
        <v>627</v>
      </c>
      <c r="C161" s="29" t="s">
        <v>942</v>
      </c>
      <c r="D161" s="29" t="s">
        <v>942</v>
      </c>
      <c r="E161" s="29" t="s">
        <v>85</v>
      </c>
      <c r="F161" s="29">
        <v>226</v>
      </c>
    </row>
    <row r="162" spans="1:6" ht="16" x14ac:dyDescent="0.2">
      <c r="A162" s="29"/>
      <c r="B162" s="29" t="s">
        <v>628</v>
      </c>
      <c r="C162" s="29" t="s">
        <v>942</v>
      </c>
      <c r="D162" s="29" t="s">
        <v>942</v>
      </c>
      <c r="E162" s="29" t="s">
        <v>83</v>
      </c>
      <c r="F162" s="29">
        <v>172</v>
      </c>
    </row>
    <row r="163" spans="1:6" ht="16" x14ac:dyDescent="0.2">
      <c r="A163" s="31"/>
      <c r="B163" s="31" t="s">
        <v>629</v>
      </c>
      <c r="C163" s="31" t="s">
        <v>942</v>
      </c>
      <c r="D163" s="31" t="s">
        <v>942</v>
      </c>
      <c r="E163" s="31" t="s">
        <v>85</v>
      </c>
      <c r="F163" s="31">
        <v>7</v>
      </c>
    </row>
    <row r="164" spans="1:6" ht="16" x14ac:dyDescent="0.2">
      <c r="A164" s="28" t="s">
        <v>13</v>
      </c>
      <c r="B164" s="28" t="s">
        <v>630</v>
      </c>
      <c r="C164" s="28" t="s">
        <v>14</v>
      </c>
      <c r="D164" s="28" t="s">
        <v>14</v>
      </c>
      <c r="E164" s="28" t="s">
        <v>14</v>
      </c>
      <c r="F164" s="28">
        <v>297</v>
      </c>
    </row>
    <row r="165" spans="1:6" s="96" customFormat="1" ht="16" x14ac:dyDescent="0.2">
      <c r="A165" s="91" t="s">
        <v>631</v>
      </c>
      <c r="B165" s="91" t="s">
        <v>56</v>
      </c>
      <c r="C165" s="91" t="s">
        <v>63</v>
      </c>
      <c r="D165" s="91" t="s">
        <v>63</v>
      </c>
      <c r="E165" s="91" t="s">
        <v>85</v>
      </c>
      <c r="F165" s="91">
        <v>103</v>
      </c>
    </row>
    <row r="166" spans="1:6" s="96" customFormat="1" ht="16" x14ac:dyDescent="0.2">
      <c r="A166" s="91"/>
      <c r="B166" s="91" t="s">
        <v>633</v>
      </c>
      <c r="C166" s="91" t="s">
        <v>63</v>
      </c>
      <c r="D166" s="91" t="s">
        <v>63</v>
      </c>
      <c r="E166" s="91" t="s">
        <v>85</v>
      </c>
      <c r="F166" s="91">
        <v>70</v>
      </c>
    </row>
    <row r="167" spans="1:6" s="96" customFormat="1" ht="16" x14ac:dyDescent="0.2">
      <c r="A167" s="91"/>
      <c r="B167" s="91" t="s">
        <v>634</v>
      </c>
      <c r="C167" s="91" t="s">
        <v>63</v>
      </c>
      <c r="D167" s="91" t="s">
        <v>63</v>
      </c>
      <c r="E167" s="91" t="s">
        <v>85</v>
      </c>
      <c r="F167" s="91">
        <v>76</v>
      </c>
    </row>
    <row r="168" spans="1:6" s="96" customFormat="1" ht="16" x14ac:dyDescent="0.2">
      <c r="A168" s="91"/>
      <c r="B168" s="91" t="s">
        <v>635</v>
      </c>
      <c r="C168" s="91" t="s">
        <v>63</v>
      </c>
      <c r="D168" s="91" t="s">
        <v>63</v>
      </c>
      <c r="E168" s="91" t="s">
        <v>85</v>
      </c>
      <c r="F168" s="91">
        <v>43</v>
      </c>
    </row>
    <row r="169" spans="1:6" s="96" customFormat="1" ht="16" x14ac:dyDescent="0.2">
      <c r="A169" s="91"/>
      <c r="B169" s="91" t="s">
        <v>636</v>
      </c>
      <c r="C169" s="91" t="s">
        <v>63</v>
      </c>
      <c r="D169" s="91" t="s">
        <v>63</v>
      </c>
      <c r="E169" s="91" t="s">
        <v>85</v>
      </c>
      <c r="F169" s="91">
        <v>305</v>
      </c>
    </row>
    <row r="170" spans="1:6" s="96" customFormat="1" ht="16" x14ac:dyDescent="0.2">
      <c r="A170" s="91"/>
      <c r="B170" s="91" t="s">
        <v>637</v>
      </c>
      <c r="C170" s="91" t="s">
        <v>63</v>
      </c>
      <c r="D170" s="91" t="s">
        <v>63</v>
      </c>
      <c r="E170" s="91" t="s">
        <v>85</v>
      </c>
      <c r="F170" s="91">
        <v>62</v>
      </c>
    </row>
    <row r="171" spans="1:6" s="96" customFormat="1" ht="16" x14ac:dyDescent="0.2">
      <c r="A171" s="91"/>
      <c r="B171" s="91" t="s">
        <v>638</v>
      </c>
      <c r="C171" s="91" t="s">
        <v>63</v>
      </c>
      <c r="D171" s="91" t="s">
        <v>63</v>
      </c>
      <c r="E171" s="91" t="s">
        <v>85</v>
      </c>
      <c r="F171" s="91">
        <v>22</v>
      </c>
    </row>
    <row r="172" spans="1:6" s="96" customFormat="1" ht="16" x14ac:dyDescent="0.2">
      <c r="A172" s="91"/>
      <c r="B172" s="91" t="s">
        <v>639</v>
      </c>
      <c r="C172" s="91" t="s">
        <v>63</v>
      </c>
      <c r="D172" s="91" t="s">
        <v>63</v>
      </c>
      <c r="E172" s="91" t="s">
        <v>85</v>
      </c>
      <c r="F172" s="91">
        <v>13</v>
      </c>
    </row>
    <row r="173" spans="1:6" s="96" customFormat="1" ht="16" x14ac:dyDescent="0.2">
      <c r="A173" s="91"/>
      <c r="B173" s="91" t="s">
        <v>640</v>
      </c>
      <c r="C173" s="91" t="s">
        <v>63</v>
      </c>
      <c r="D173" s="91" t="s">
        <v>63</v>
      </c>
      <c r="E173" s="91" t="s">
        <v>85</v>
      </c>
      <c r="F173" s="91">
        <v>4</v>
      </c>
    </row>
    <row r="174" spans="1:6" ht="16" x14ac:dyDescent="0.2">
      <c r="A174" s="29"/>
      <c r="B174" s="29" t="s">
        <v>641</v>
      </c>
      <c r="C174" s="29" t="s">
        <v>85</v>
      </c>
      <c r="D174" s="29" t="s">
        <v>85</v>
      </c>
      <c r="E174" s="29" t="s">
        <v>85</v>
      </c>
      <c r="F174" s="29">
        <v>63</v>
      </c>
    </row>
    <row r="175" spans="1:6" ht="16" x14ac:dyDescent="0.2">
      <c r="A175" s="29"/>
      <c r="B175" s="29" t="s">
        <v>642</v>
      </c>
      <c r="C175" s="29" t="s">
        <v>85</v>
      </c>
      <c r="D175" s="29" t="s">
        <v>85</v>
      </c>
      <c r="E175" s="29" t="s">
        <v>85</v>
      </c>
      <c r="F175" s="29">
        <v>124</v>
      </c>
    </row>
    <row r="176" spans="1:6" ht="16" x14ac:dyDescent="0.2">
      <c r="A176" s="29"/>
      <c r="B176" s="29" t="s">
        <v>643</v>
      </c>
      <c r="C176" s="29" t="s">
        <v>85</v>
      </c>
      <c r="D176" s="29" t="s">
        <v>85</v>
      </c>
      <c r="E176" s="29" t="s">
        <v>85</v>
      </c>
      <c r="F176" s="29">
        <v>46</v>
      </c>
    </row>
    <row r="177" spans="1:6" ht="16" x14ac:dyDescent="0.2">
      <c r="A177" s="29"/>
      <c r="B177" s="29" t="s">
        <v>644</v>
      </c>
      <c r="C177" s="29" t="s">
        <v>85</v>
      </c>
      <c r="D177" s="29" t="s">
        <v>85</v>
      </c>
      <c r="E177" s="29" t="s">
        <v>85</v>
      </c>
      <c r="F177" s="29">
        <v>152</v>
      </c>
    </row>
    <row r="178" spans="1:6" ht="16" x14ac:dyDescent="0.2">
      <c r="A178" s="29"/>
      <c r="B178" s="29" t="s">
        <v>645</v>
      </c>
      <c r="C178" s="29" t="s">
        <v>85</v>
      </c>
      <c r="D178" s="29" t="s">
        <v>85</v>
      </c>
      <c r="E178" s="29" t="s">
        <v>85</v>
      </c>
      <c r="F178" s="29">
        <v>124</v>
      </c>
    </row>
    <row r="179" spans="1:6" ht="16" x14ac:dyDescent="0.2">
      <c r="A179" s="29"/>
      <c r="B179" s="29" t="s">
        <v>355</v>
      </c>
      <c r="C179" s="29" t="s">
        <v>85</v>
      </c>
      <c r="D179" s="29" t="s">
        <v>85</v>
      </c>
      <c r="E179" s="29" t="s">
        <v>85</v>
      </c>
      <c r="F179" s="29">
        <v>244</v>
      </c>
    </row>
    <row r="180" spans="1:6" ht="16" x14ac:dyDescent="0.2">
      <c r="A180" s="29"/>
      <c r="B180" s="29" t="s">
        <v>646</v>
      </c>
      <c r="C180" s="29" t="s">
        <v>85</v>
      </c>
      <c r="D180" s="29" t="s">
        <v>85</v>
      </c>
      <c r="E180" s="29" t="s">
        <v>85</v>
      </c>
      <c r="F180" s="29">
        <v>89</v>
      </c>
    </row>
    <row r="181" spans="1:6" ht="16" x14ac:dyDescent="0.2">
      <c r="A181" s="29"/>
      <c r="B181" s="29" t="s">
        <v>647</v>
      </c>
      <c r="C181" s="29" t="s">
        <v>85</v>
      </c>
      <c r="D181" s="29" t="s">
        <v>85</v>
      </c>
      <c r="E181" s="29" t="s">
        <v>85</v>
      </c>
      <c r="F181" s="29">
        <v>5</v>
      </c>
    </row>
    <row r="182" spans="1:6" ht="16" x14ac:dyDescent="0.2">
      <c r="A182" s="29"/>
      <c r="B182" s="29" t="s">
        <v>648</v>
      </c>
      <c r="C182" s="29" t="s">
        <v>85</v>
      </c>
      <c r="D182" s="29" t="s">
        <v>85</v>
      </c>
      <c r="E182" s="29" t="s">
        <v>85</v>
      </c>
      <c r="F182" s="29">
        <v>438</v>
      </c>
    </row>
    <row r="183" spans="1:6" ht="16" x14ac:dyDescent="0.2">
      <c r="A183" s="29"/>
      <c r="B183" s="29" t="s">
        <v>649</v>
      </c>
      <c r="C183" s="29" t="s">
        <v>85</v>
      </c>
      <c r="D183" s="29" t="s">
        <v>85</v>
      </c>
      <c r="E183" s="29" t="s">
        <v>85</v>
      </c>
      <c r="F183" s="29">
        <v>37</v>
      </c>
    </row>
    <row r="184" spans="1:6" ht="16" x14ac:dyDescent="0.2">
      <c r="A184" s="29"/>
      <c r="B184" s="29" t="s">
        <v>650</v>
      </c>
      <c r="C184" s="29" t="s">
        <v>85</v>
      </c>
      <c r="D184" s="29" t="s">
        <v>85</v>
      </c>
      <c r="E184" s="29" t="s">
        <v>85</v>
      </c>
      <c r="F184" s="29">
        <v>5</v>
      </c>
    </row>
    <row r="185" spans="1:6" ht="16" x14ac:dyDescent="0.2">
      <c r="A185" s="29"/>
      <c r="B185" s="29" t="s">
        <v>651</v>
      </c>
      <c r="C185" s="29" t="s">
        <v>85</v>
      </c>
      <c r="D185" s="29" t="s">
        <v>85</v>
      </c>
      <c r="E185" s="29" t="s">
        <v>85</v>
      </c>
      <c r="F185" s="29">
        <v>125</v>
      </c>
    </row>
    <row r="186" spans="1:6" ht="16" x14ac:dyDescent="0.2">
      <c r="A186" s="29"/>
      <c r="B186" s="29" t="s">
        <v>652</v>
      </c>
      <c r="C186" s="29" t="s">
        <v>85</v>
      </c>
      <c r="D186" s="29" t="s">
        <v>85</v>
      </c>
      <c r="E186" s="29" t="s">
        <v>85</v>
      </c>
      <c r="F186" s="29">
        <v>234</v>
      </c>
    </row>
    <row r="187" spans="1:6" s="96" customFormat="1" ht="16" x14ac:dyDescent="0.2">
      <c r="A187" s="91"/>
      <c r="B187" s="91" t="s">
        <v>653</v>
      </c>
      <c r="C187" s="91" t="s">
        <v>949</v>
      </c>
      <c r="D187" s="91" t="s">
        <v>85</v>
      </c>
      <c r="E187" s="91" t="s">
        <v>85</v>
      </c>
      <c r="F187" s="91">
        <v>155</v>
      </c>
    </row>
    <row r="188" spans="1:6" s="96" customFormat="1" ht="16" x14ac:dyDescent="0.2">
      <c r="A188" s="91"/>
      <c r="B188" s="91" t="s">
        <v>654</v>
      </c>
      <c r="C188" s="91" t="s">
        <v>949</v>
      </c>
      <c r="D188" s="91" t="s">
        <v>85</v>
      </c>
      <c r="E188" s="91" t="s">
        <v>85</v>
      </c>
      <c r="F188" s="91">
        <v>734</v>
      </c>
    </row>
    <row r="189" spans="1:6" s="96" customFormat="1" ht="16" x14ac:dyDescent="0.2">
      <c r="A189" s="91"/>
      <c r="B189" s="91" t="s">
        <v>655</v>
      </c>
      <c r="C189" s="91" t="s">
        <v>949</v>
      </c>
      <c r="D189" s="91" t="s">
        <v>85</v>
      </c>
      <c r="E189" s="91" t="s">
        <v>85</v>
      </c>
      <c r="F189" s="91">
        <v>88</v>
      </c>
    </row>
    <row r="190" spans="1:6" ht="16" x14ac:dyDescent="0.2">
      <c r="A190" s="29"/>
      <c r="B190" s="29" t="s">
        <v>656</v>
      </c>
      <c r="C190" s="29" t="s">
        <v>85</v>
      </c>
      <c r="D190" s="29" t="s">
        <v>85</v>
      </c>
      <c r="E190" s="29" t="s">
        <v>85</v>
      </c>
      <c r="F190" s="29">
        <v>38</v>
      </c>
    </row>
    <row r="191" spans="1:6" ht="16" x14ac:dyDescent="0.2">
      <c r="A191" s="29"/>
      <c r="B191" s="29" t="s">
        <v>657</v>
      </c>
      <c r="C191" s="29" t="s">
        <v>85</v>
      </c>
      <c r="D191" s="29" t="s">
        <v>85</v>
      </c>
      <c r="E191" s="29" t="s">
        <v>85</v>
      </c>
      <c r="F191" s="29">
        <v>31</v>
      </c>
    </row>
    <row r="192" spans="1:6" ht="16" x14ac:dyDescent="0.2">
      <c r="A192" s="29"/>
      <c r="B192" s="29" t="s">
        <v>658</v>
      </c>
      <c r="C192" s="29" t="s">
        <v>85</v>
      </c>
      <c r="D192" s="29" t="s">
        <v>85</v>
      </c>
      <c r="E192" s="29" t="s">
        <v>85</v>
      </c>
      <c r="F192" s="29">
        <v>29</v>
      </c>
    </row>
    <row r="193" spans="1:6" ht="16" x14ac:dyDescent="0.2">
      <c r="A193" s="29"/>
      <c r="B193" s="29" t="s">
        <v>659</v>
      </c>
      <c r="C193" s="29" t="s">
        <v>85</v>
      </c>
      <c r="D193" s="29" t="s">
        <v>85</v>
      </c>
      <c r="E193" s="29" t="s">
        <v>85</v>
      </c>
      <c r="F193" s="29">
        <v>5</v>
      </c>
    </row>
    <row r="194" spans="1:6" ht="16" x14ac:dyDescent="0.2">
      <c r="A194" s="29"/>
      <c r="B194" s="29" t="s">
        <v>660</v>
      </c>
      <c r="C194" s="29" t="s">
        <v>85</v>
      </c>
      <c r="D194" s="29" t="s">
        <v>85</v>
      </c>
      <c r="E194" s="29" t="s">
        <v>85</v>
      </c>
      <c r="F194" s="29">
        <v>2</v>
      </c>
    </row>
    <row r="195" spans="1:6" ht="16" x14ac:dyDescent="0.2">
      <c r="A195" s="29"/>
      <c r="B195" s="29" t="s">
        <v>661</v>
      </c>
      <c r="C195" s="29" t="s">
        <v>85</v>
      </c>
      <c r="D195" s="29" t="s">
        <v>85</v>
      </c>
      <c r="E195" s="29" t="s">
        <v>85</v>
      </c>
      <c r="F195" s="29">
        <v>40</v>
      </c>
    </row>
    <row r="196" spans="1:6" ht="16" x14ac:dyDescent="0.2">
      <c r="A196" s="29"/>
      <c r="B196" s="29" t="s">
        <v>662</v>
      </c>
      <c r="C196" s="29" t="s">
        <v>85</v>
      </c>
      <c r="D196" s="29" t="s">
        <v>85</v>
      </c>
      <c r="E196" s="29" t="s">
        <v>85</v>
      </c>
      <c r="F196" s="29">
        <v>1</v>
      </c>
    </row>
    <row r="197" spans="1:6" ht="16" x14ac:dyDescent="0.2">
      <c r="A197" s="29"/>
      <c r="B197" s="29" t="s">
        <v>663</v>
      </c>
      <c r="C197" s="29" t="s">
        <v>85</v>
      </c>
      <c r="D197" s="29" t="s">
        <v>85</v>
      </c>
      <c r="E197" s="29" t="s">
        <v>85</v>
      </c>
      <c r="F197" s="29">
        <v>67</v>
      </c>
    </row>
    <row r="198" spans="1:6" ht="16" x14ac:dyDescent="0.2">
      <c r="A198" s="29"/>
      <c r="B198" s="29" t="s">
        <v>664</v>
      </c>
      <c r="C198" s="29" t="s">
        <v>85</v>
      </c>
      <c r="D198" s="29" t="s">
        <v>85</v>
      </c>
      <c r="E198" s="29" t="s">
        <v>85</v>
      </c>
      <c r="F198" s="29">
        <v>13</v>
      </c>
    </row>
    <row r="199" spans="1:6" ht="16" x14ac:dyDescent="0.2">
      <c r="A199" s="29"/>
      <c r="B199" s="29" t="s">
        <v>665</v>
      </c>
      <c r="C199" s="29" t="s">
        <v>85</v>
      </c>
      <c r="D199" s="29" t="s">
        <v>85</v>
      </c>
      <c r="E199" s="29" t="s">
        <v>85</v>
      </c>
      <c r="F199" s="29">
        <v>152</v>
      </c>
    </row>
    <row r="200" spans="1:6" s="96" customFormat="1" ht="16" x14ac:dyDescent="0.2">
      <c r="A200" s="91"/>
      <c r="B200" s="91" t="s">
        <v>666</v>
      </c>
      <c r="C200" s="91" t="s">
        <v>54</v>
      </c>
      <c r="D200" s="91" t="s">
        <v>54</v>
      </c>
      <c r="E200" s="91" t="s">
        <v>85</v>
      </c>
      <c r="F200" s="91">
        <v>192</v>
      </c>
    </row>
    <row r="201" spans="1:6" s="96" customFormat="1" ht="16" x14ac:dyDescent="0.2">
      <c r="A201" s="91"/>
      <c r="B201" s="91" t="s">
        <v>667</v>
      </c>
      <c r="C201" s="91" t="s">
        <v>54</v>
      </c>
      <c r="D201" s="91" t="s">
        <v>54</v>
      </c>
      <c r="E201" s="91" t="s">
        <v>85</v>
      </c>
      <c r="F201" s="91">
        <v>28</v>
      </c>
    </row>
    <row r="202" spans="1:6" s="96" customFormat="1" ht="16" x14ac:dyDescent="0.2">
      <c r="A202" s="91"/>
      <c r="B202" s="91" t="s">
        <v>668</v>
      </c>
      <c r="C202" s="91" t="s">
        <v>54</v>
      </c>
      <c r="D202" s="91" t="s">
        <v>54</v>
      </c>
      <c r="E202" s="91" t="s">
        <v>85</v>
      </c>
      <c r="F202" s="91">
        <v>66</v>
      </c>
    </row>
    <row r="203" spans="1:6" ht="16" x14ac:dyDescent="0.2">
      <c r="A203" s="46" t="s">
        <v>669</v>
      </c>
      <c r="B203" s="80" t="s">
        <v>670</v>
      </c>
      <c r="C203" s="46" t="s">
        <v>83</v>
      </c>
      <c r="D203" s="46" t="s">
        <v>83</v>
      </c>
      <c r="E203" s="46" t="s">
        <v>83</v>
      </c>
      <c r="F203" s="46">
        <v>0</v>
      </c>
    </row>
    <row r="204" spans="1:6" ht="16" x14ac:dyDescent="0.2">
      <c r="A204" s="29"/>
      <c r="B204" s="67" t="s">
        <v>671</v>
      </c>
      <c r="C204" s="29" t="s">
        <v>83</v>
      </c>
      <c r="D204" s="29" t="s">
        <v>83</v>
      </c>
      <c r="E204" s="29" t="s">
        <v>83</v>
      </c>
      <c r="F204" s="29">
        <v>2</v>
      </c>
    </row>
    <row r="205" spans="1:6" ht="16" x14ac:dyDescent="0.2">
      <c r="A205" s="29"/>
      <c r="B205" s="67" t="s">
        <v>672</v>
      </c>
      <c r="C205" s="29" t="s">
        <v>83</v>
      </c>
      <c r="D205" s="29" t="s">
        <v>83</v>
      </c>
      <c r="E205" s="29" t="s">
        <v>83</v>
      </c>
      <c r="F205" s="29">
        <v>32</v>
      </c>
    </row>
    <row r="206" spans="1:6" ht="16" x14ac:dyDescent="0.2">
      <c r="A206" s="31"/>
      <c r="B206" s="68" t="s">
        <v>673</v>
      </c>
      <c r="C206" s="31" t="s">
        <v>83</v>
      </c>
      <c r="D206" s="31" t="s">
        <v>83</v>
      </c>
      <c r="E206" s="31" t="s">
        <v>83</v>
      </c>
      <c r="F206" s="31">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H1"/>
  <sheetViews>
    <sheetView topLeftCell="B1" zoomScale="125" workbookViewId="0">
      <selection activeCell="H1" sqref="H1"/>
    </sheetView>
  </sheetViews>
  <sheetFormatPr baseColWidth="10" defaultRowHeight="15" x14ac:dyDescent="0.2"/>
  <cols>
    <col min="1" max="2" width="50.83203125" customWidth="1"/>
    <col min="3" max="5" width="25.83203125" customWidth="1"/>
    <col min="8" max="8" width="14.6640625" bestFit="1" customWidth="1"/>
  </cols>
  <sheetData>
    <row r="1" spans="1:8" ht="16" x14ac:dyDescent="0.2">
      <c r="A1" s="19" t="s">
        <v>59</v>
      </c>
      <c r="B1" s="19" t="s">
        <v>60</v>
      </c>
      <c r="C1" s="19"/>
      <c r="D1" s="19"/>
      <c r="E1" s="19"/>
      <c r="F1" s="19" t="s">
        <v>61</v>
      </c>
      <c r="H1" s="44" t="s">
        <v>1234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G38"/>
  <sheetViews>
    <sheetView zoomScale="163" workbookViewId="0">
      <selection activeCell="E39" sqref="E39"/>
    </sheetView>
  </sheetViews>
  <sheetFormatPr baseColWidth="10" defaultRowHeight="15" x14ac:dyDescent="0.2"/>
  <cols>
    <col min="1" max="1" width="50.83203125" customWidth="1"/>
    <col min="2" max="4" width="25.83203125" customWidth="1"/>
    <col min="7" max="7" width="14.6640625" bestFit="1" customWidth="1"/>
  </cols>
  <sheetData>
    <row r="1" spans="1:7" ht="16" x14ac:dyDescent="0.2">
      <c r="A1" s="19" t="s">
        <v>60</v>
      </c>
      <c r="B1" s="19" t="s">
        <v>936</v>
      </c>
      <c r="C1" s="19" t="s">
        <v>90</v>
      </c>
      <c r="D1" s="19" t="s">
        <v>92</v>
      </c>
      <c r="E1" s="19" t="s">
        <v>61</v>
      </c>
      <c r="G1" s="44" t="s">
        <v>1234</v>
      </c>
    </row>
    <row r="2" spans="1:7" x14ac:dyDescent="0.2">
      <c r="A2" t="s">
        <v>1243</v>
      </c>
      <c r="E2">
        <v>35</v>
      </c>
    </row>
    <row r="3" spans="1:7" x14ac:dyDescent="0.2">
      <c r="A3" t="s">
        <v>1244</v>
      </c>
      <c r="E3">
        <v>17</v>
      </c>
    </row>
    <row r="4" spans="1:7" x14ac:dyDescent="0.2">
      <c r="A4" t="s">
        <v>123</v>
      </c>
      <c r="E4">
        <v>19</v>
      </c>
    </row>
    <row r="5" spans="1:7" x14ac:dyDescent="0.2">
      <c r="A5" t="s">
        <v>128</v>
      </c>
      <c r="E5">
        <v>102</v>
      </c>
    </row>
    <row r="6" spans="1:7" x14ac:dyDescent="0.2">
      <c r="A6" t="s">
        <v>703</v>
      </c>
      <c r="E6">
        <v>74</v>
      </c>
    </row>
    <row r="7" spans="1:7" x14ac:dyDescent="0.2">
      <c r="A7" t="s">
        <v>213</v>
      </c>
      <c r="E7">
        <v>3541</v>
      </c>
    </row>
    <row r="8" spans="1:7" x14ac:dyDescent="0.2">
      <c r="A8" t="s">
        <v>1245</v>
      </c>
      <c r="E8">
        <v>338</v>
      </c>
    </row>
    <row r="9" spans="1:7" x14ac:dyDescent="0.2">
      <c r="A9" t="s">
        <v>145</v>
      </c>
      <c r="E9">
        <v>5</v>
      </c>
    </row>
    <row r="10" spans="1:7" x14ac:dyDescent="0.2">
      <c r="A10" t="s">
        <v>497</v>
      </c>
      <c r="E10">
        <v>1243</v>
      </c>
    </row>
    <row r="11" spans="1:7" x14ac:dyDescent="0.2">
      <c r="A11" t="s">
        <v>1246</v>
      </c>
      <c r="E11">
        <v>47</v>
      </c>
    </row>
    <row r="12" spans="1:7" x14ac:dyDescent="0.2">
      <c r="A12" t="s">
        <v>1247</v>
      </c>
      <c r="E12">
        <v>10003</v>
      </c>
    </row>
    <row r="13" spans="1:7" x14ac:dyDescent="0.2">
      <c r="A13" t="s">
        <v>1114</v>
      </c>
      <c r="E13">
        <v>32</v>
      </c>
    </row>
    <row r="14" spans="1:7" x14ac:dyDescent="0.2">
      <c r="A14" t="s">
        <v>160</v>
      </c>
      <c r="E14">
        <v>1692</v>
      </c>
    </row>
    <row r="15" spans="1:7" x14ac:dyDescent="0.2">
      <c r="A15" t="s">
        <v>1248</v>
      </c>
      <c r="E15">
        <v>139</v>
      </c>
    </row>
    <row r="16" spans="1:7" x14ac:dyDescent="0.2">
      <c r="A16" t="s">
        <v>1249</v>
      </c>
      <c r="E16">
        <v>43</v>
      </c>
    </row>
    <row r="17" spans="1:5" x14ac:dyDescent="0.2">
      <c r="A17" t="s">
        <v>1250</v>
      </c>
      <c r="E17">
        <v>6097</v>
      </c>
    </row>
    <row r="18" spans="1:5" x14ac:dyDescent="0.2">
      <c r="A18" t="s">
        <v>1251</v>
      </c>
      <c r="E18">
        <v>310</v>
      </c>
    </row>
    <row r="19" spans="1:5" x14ac:dyDescent="0.2">
      <c r="A19" t="s">
        <v>1252</v>
      </c>
      <c r="E19">
        <v>1324</v>
      </c>
    </row>
    <row r="20" spans="1:5" x14ac:dyDescent="0.2">
      <c r="A20" t="s">
        <v>1253</v>
      </c>
      <c r="E20">
        <v>6719</v>
      </c>
    </row>
    <row r="21" spans="1:5" x14ac:dyDescent="0.2">
      <c r="A21" t="s">
        <v>1254</v>
      </c>
      <c r="E21">
        <v>16352</v>
      </c>
    </row>
    <row r="22" spans="1:5" x14ac:dyDescent="0.2">
      <c r="A22" t="s">
        <v>1255</v>
      </c>
      <c r="E22">
        <v>4043</v>
      </c>
    </row>
    <row r="23" spans="1:5" x14ac:dyDescent="0.2">
      <c r="A23" t="s">
        <v>1256</v>
      </c>
      <c r="E23">
        <v>662</v>
      </c>
    </row>
    <row r="24" spans="1:5" x14ac:dyDescent="0.2">
      <c r="A24" t="s">
        <v>1257</v>
      </c>
      <c r="E24">
        <v>398</v>
      </c>
    </row>
    <row r="25" spans="1:5" x14ac:dyDescent="0.2">
      <c r="A25" t="s">
        <v>197</v>
      </c>
      <c r="E25">
        <v>634</v>
      </c>
    </row>
    <row r="26" spans="1:5" x14ac:dyDescent="0.2">
      <c r="A26" t="s">
        <v>1258</v>
      </c>
      <c r="E26">
        <v>636</v>
      </c>
    </row>
    <row r="27" spans="1:5" x14ac:dyDescent="0.2">
      <c r="A27" t="s">
        <v>504</v>
      </c>
      <c r="E27">
        <v>1258</v>
      </c>
    </row>
    <row r="28" spans="1:5" x14ac:dyDescent="0.2">
      <c r="A28" t="s">
        <v>1259</v>
      </c>
      <c r="E28">
        <v>398</v>
      </c>
    </row>
    <row r="29" spans="1:5" x14ac:dyDescent="0.2">
      <c r="A29" t="s">
        <v>1260</v>
      </c>
      <c r="E29">
        <v>4626</v>
      </c>
    </row>
    <row r="30" spans="1:5" x14ac:dyDescent="0.2">
      <c r="A30" t="s">
        <v>505</v>
      </c>
      <c r="E30">
        <v>124</v>
      </c>
    </row>
    <row r="31" spans="1:5" x14ac:dyDescent="0.2">
      <c r="A31" t="s">
        <v>1261</v>
      </c>
      <c r="E31">
        <v>185</v>
      </c>
    </row>
    <row r="32" spans="1:5" x14ac:dyDescent="0.2">
      <c r="A32" t="s">
        <v>1262</v>
      </c>
      <c r="E32">
        <v>626</v>
      </c>
    </row>
    <row r="33" spans="1:5" x14ac:dyDescent="0.2">
      <c r="A33" t="s">
        <v>625</v>
      </c>
      <c r="E33">
        <v>1438</v>
      </c>
    </row>
    <row r="34" spans="1:5" x14ac:dyDescent="0.2">
      <c r="A34" t="s">
        <v>63</v>
      </c>
      <c r="E34">
        <v>1869</v>
      </c>
    </row>
    <row r="35" spans="1:5" x14ac:dyDescent="0.2">
      <c r="A35" t="s">
        <v>54</v>
      </c>
      <c r="E35">
        <v>335</v>
      </c>
    </row>
    <row r="36" spans="1:5" x14ac:dyDescent="0.2">
      <c r="A36" t="s">
        <v>1263</v>
      </c>
      <c r="E36">
        <v>3081</v>
      </c>
    </row>
    <row r="37" spans="1:5" x14ac:dyDescent="0.2">
      <c r="A37" t="s">
        <v>1264</v>
      </c>
      <c r="E37">
        <v>3130</v>
      </c>
    </row>
    <row r="38" spans="1:5" x14ac:dyDescent="0.2">
      <c r="A38" t="s">
        <v>1265</v>
      </c>
      <c r="E38">
        <v>8167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56"/>
  <sheetViews>
    <sheetView zoomScaleNormal="100" workbookViewId="0">
      <pane ySplit="1" topLeftCell="A220" activePane="bottomLeft" state="frozen"/>
      <selection pane="bottomLeft" activeCell="G200" sqref="G200"/>
    </sheetView>
  </sheetViews>
  <sheetFormatPr baseColWidth="10" defaultColWidth="8.83203125" defaultRowHeight="15" x14ac:dyDescent="0.2"/>
  <cols>
    <col min="1" max="2" width="50.83203125" style="33" customWidth="1"/>
    <col min="3" max="5" width="25.83203125" style="33" customWidth="1"/>
    <col min="6" max="6" width="8.1640625" style="34" bestFit="1" customWidth="1"/>
    <col min="8" max="8" width="15" bestFit="1" customWidth="1"/>
  </cols>
  <sheetData>
    <row r="1" spans="1:8" ht="16" x14ac:dyDescent="0.2">
      <c r="A1" s="27" t="s">
        <v>59</v>
      </c>
      <c r="B1" s="28" t="s">
        <v>60</v>
      </c>
      <c r="C1" s="45" t="s">
        <v>936</v>
      </c>
      <c r="D1" s="69" t="s">
        <v>90</v>
      </c>
      <c r="E1" s="45" t="s">
        <v>92</v>
      </c>
      <c r="F1" s="24" t="s">
        <v>61</v>
      </c>
      <c r="G1">
        <f>SUM(F2:F256)</f>
        <v>98760</v>
      </c>
      <c r="H1" s="44" t="s">
        <v>1234</v>
      </c>
    </row>
    <row r="2" spans="1:8" s="101" customFormat="1" ht="16" x14ac:dyDescent="0.2">
      <c r="A2" s="102" t="s">
        <v>99</v>
      </c>
      <c r="B2" s="102" t="s">
        <v>213</v>
      </c>
      <c r="C2" s="99" t="s">
        <v>64</v>
      </c>
      <c r="D2" s="99" t="s">
        <v>64</v>
      </c>
      <c r="E2" s="99" t="s">
        <v>88</v>
      </c>
      <c r="F2" s="100">
        <v>2122</v>
      </c>
    </row>
    <row r="3" spans="1:8" s="101" customFormat="1" ht="16" x14ac:dyDescent="0.2">
      <c r="A3" s="91"/>
      <c r="B3" s="91" t="s">
        <v>214</v>
      </c>
      <c r="C3" s="99" t="s">
        <v>64</v>
      </c>
      <c r="D3" s="99" t="s">
        <v>64</v>
      </c>
      <c r="E3" s="99" t="s">
        <v>88</v>
      </c>
      <c r="F3" s="100">
        <v>66</v>
      </c>
    </row>
    <row r="4" spans="1:8" s="101" customFormat="1" ht="16" x14ac:dyDescent="0.2">
      <c r="A4" s="91"/>
      <c r="B4" s="91" t="s">
        <v>215</v>
      </c>
      <c r="C4" s="99" t="s">
        <v>64</v>
      </c>
      <c r="D4" s="99" t="s">
        <v>64</v>
      </c>
      <c r="E4" s="99" t="s">
        <v>88</v>
      </c>
      <c r="F4" s="100">
        <v>12</v>
      </c>
    </row>
    <row r="5" spans="1:8" s="101" customFormat="1" ht="16" x14ac:dyDescent="0.2">
      <c r="A5" s="91"/>
      <c r="B5" s="91" t="s">
        <v>216</v>
      </c>
      <c r="C5" s="99" t="s">
        <v>64</v>
      </c>
      <c r="D5" s="99" t="s">
        <v>64</v>
      </c>
      <c r="E5" s="99" t="s">
        <v>88</v>
      </c>
      <c r="F5" s="100">
        <v>10</v>
      </c>
    </row>
    <row r="6" spans="1:8" s="101" customFormat="1" ht="16" x14ac:dyDescent="0.2">
      <c r="A6" s="91"/>
      <c r="B6" s="91" t="s">
        <v>217</v>
      </c>
      <c r="C6" s="99" t="s">
        <v>64</v>
      </c>
      <c r="D6" s="99" t="s">
        <v>64</v>
      </c>
      <c r="E6" s="99" t="s">
        <v>88</v>
      </c>
      <c r="F6" s="100">
        <v>5</v>
      </c>
    </row>
    <row r="7" spans="1:8" s="101" customFormat="1" ht="16" x14ac:dyDescent="0.2">
      <c r="A7" s="91"/>
      <c r="B7" s="91" t="s">
        <v>218</v>
      </c>
      <c r="C7" s="99" t="s">
        <v>64</v>
      </c>
      <c r="D7" s="99" t="s">
        <v>64</v>
      </c>
      <c r="E7" s="99" t="s">
        <v>88</v>
      </c>
      <c r="F7" s="100">
        <v>22</v>
      </c>
    </row>
    <row r="8" spans="1:8" s="101" customFormat="1" ht="16" x14ac:dyDescent="0.2">
      <c r="A8" s="91"/>
      <c r="B8" s="91" t="s">
        <v>219</v>
      </c>
      <c r="C8" s="99" t="s">
        <v>64</v>
      </c>
      <c r="D8" s="99" t="s">
        <v>64</v>
      </c>
      <c r="E8" s="99" t="s">
        <v>88</v>
      </c>
      <c r="F8" s="100">
        <v>4</v>
      </c>
    </row>
    <row r="9" spans="1:8" s="101" customFormat="1" ht="16" x14ac:dyDescent="0.2">
      <c r="A9" s="91"/>
      <c r="B9" s="91" t="s">
        <v>212</v>
      </c>
      <c r="C9" s="99" t="s">
        <v>64</v>
      </c>
      <c r="D9" s="99" t="s">
        <v>64</v>
      </c>
      <c r="E9" s="99" t="s">
        <v>88</v>
      </c>
      <c r="F9" s="100">
        <v>71</v>
      </c>
    </row>
    <row r="10" spans="1:8" ht="16" x14ac:dyDescent="0.2">
      <c r="A10" s="30"/>
      <c r="B10" s="30" t="s">
        <v>220</v>
      </c>
      <c r="C10" s="62" t="s">
        <v>497</v>
      </c>
      <c r="D10" s="62" t="s">
        <v>86</v>
      </c>
      <c r="E10" s="62" t="s">
        <v>88</v>
      </c>
      <c r="F10" s="18">
        <v>9</v>
      </c>
    </row>
    <row r="11" spans="1:8" ht="16" x14ac:dyDescent="0.2">
      <c r="A11" s="29"/>
      <c r="B11" s="29" t="s">
        <v>221</v>
      </c>
      <c r="C11" s="62" t="s">
        <v>497</v>
      </c>
      <c r="D11" s="62" t="s">
        <v>86</v>
      </c>
      <c r="E11" s="62" t="s">
        <v>88</v>
      </c>
      <c r="F11" s="18">
        <v>0</v>
      </c>
    </row>
    <row r="12" spans="1:8" ht="16" x14ac:dyDescent="0.2">
      <c r="A12" s="29"/>
      <c r="B12" s="29" t="s">
        <v>222</v>
      </c>
      <c r="C12" s="62" t="s">
        <v>497</v>
      </c>
      <c r="D12" s="62" t="s">
        <v>86</v>
      </c>
      <c r="E12" s="55" t="s">
        <v>88</v>
      </c>
      <c r="F12" s="18">
        <v>230</v>
      </c>
    </row>
    <row r="13" spans="1:8" ht="16" x14ac:dyDescent="0.2">
      <c r="A13" s="29"/>
      <c r="B13" s="29" t="s">
        <v>223</v>
      </c>
      <c r="C13" s="62" t="s">
        <v>497</v>
      </c>
      <c r="D13" s="62" t="s">
        <v>86</v>
      </c>
      <c r="E13" s="62" t="s">
        <v>88</v>
      </c>
      <c r="F13" s="18">
        <v>209</v>
      </c>
    </row>
    <row r="14" spans="1:8" ht="16" x14ac:dyDescent="0.2">
      <c r="A14" s="29"/>
      <c r="B14" s="29" t="s">
        <v>368</v>
      </c>
      <c r="C14" s="62" t="s">
        <v>497</v>
      </c>
      <c r="D14" s="62" t="s">
        <v>86</v>
      </c>
      <c r="E14" s="62" t="s">
        <v>88</v>
      </c>
      <c r="F14" s="18">
        <v>12</v>
      </c>
    </row>
    <row r="15" spans="1:8" ht="16" x14ac:dyDescent="0.2">
      <c r="A15" s="29"/>
      <c r="B15" s="29" t="s">
        <v>224</v>
      </c>
      <c r="C15" s="62" t="s">
        <v>497</v>
      </c>
      <c r="D15" s="62" t="s">
        <v>86</v>
      </c>
      <c r="E15" s="62" t="s">
        <v>88</v>
      </c>
      <c r="F15" s="18">
        <v>53</v>
      </c>
    </row>
    <row r="16" spans="1:8" ht="16" x14ac:dyDescent="0.2">
      <c r="A16" s="29"/>
      <c r="B16" s="29" t="s">
        <v>225</v>
      </c>
      <c r="C16" s="62" t="s">
        <v>497</v>
      </c>
      <c r="D16" s="62" t="s">
        <v>86</v>
      </c>
      <c r="E16" s="62" t="s">
        <v>88</v>
      </c>
      <c r="F16" s="18">
        <v>59</v>
      </c>
    </row>
    <row r="17" spans="1:6" ht="16" x14ac:dyDescent="0.2">
      <c r="A17" s="29"/>
      <c r="B17" s="29" t="s">
        <v>226</v>
      </c>
      <c r="C17" s="62" t="s">
        <v>497</v>
      </c>
      <c r="D17" s="62" t="s">
        <v>86</v>
      </c>
      <c r="E17" s="62" t="s">
        <v>88</v>
      </c>
      <c r="F17" s="18">
        <v>13</v>
      </c>
    </row>
    <row r="18" spans="1:6" ht="16" x14ac:dyDescent="0.2">
      <c r="A18" s="30"/>
      <c r="B18" s="30" t="s">
        <v>116</v>
      </c>
      <c r="C18" s="62" t="s">
        <v>86</v>
      </c>
      <c r="D18" s="62" t="s">
        <v>86</v>
      </c>
      <c r="E18" s="62" t="s">
        <v>88</v>
      </c>
      <c r="F18" s="18">
        <v>0</v>
      </c>
    </row>
    <row r="19" spans="1:6" ht="16" x14ac:dyDescent="0.2">
      <c r="A19" s="30"/>
      <c r="B19" s="30" t="s">
        <v>118</v>
      </c>
      <c r="C19" s="62" t="s">
        <v>86</v>
      </c>
      <c r="D19" s="62" t="s">
        <v>86</v>
      </c>
      <c r="E19" s="62" t="s">
        <v>88</v>
      </c>
      <c r="F19" s="18">
        <v>8</v>
      </c>
    </row>
    <row r="20" spans="1:6" ht="16" x14ac:dyDescent="0.2">
      <c r="A20" s="30"/>
      <c r="B20" s="30" t="s">
        <v>117</v>
      </c>
      <c r="C20" s="62" t="s">
        <v>86</v>
      </c>
      <c r="D20" s="62" t="s">
        <v>86</v>
      </c>
      <c r="E20" s="62" t="s">
        <v>88</v>
      </c>
      <c r="F20" s="18">
        <v>0</v>
      </c>
    </row>
    <row r="21" spans="1:6" ht="16" x14ac:dyDescent="0.2">
      <c r="A21" s="29"/>
      <c r="B21" s="30" t="s">
        <v>119</v>
      </c>
      <c r="C21" s="62" t="s">
        <v>86</v>
      </c>
      <c r="D21" s="62" t="s">
        <v>86</v>
      </c>
      <c r="E21" s="62" t="s">
        <v>88</v>
      </c>
      <c r="F21" s="18">
        <v>4</v>
      </c>
    </row>
    <row r="22" spans="1:6" ht="16" x14ac:dyDescent="0.2">
      <c r="A22" s="29"/>
      <c r="B22" s="30" t="s">
        <v>120</v>
      </c>
      <c r="C22" s="62" t="s">
        <v>86</v>
      </c>
      <c r="D22" s="62" t="s">
        <v>86</v>
      </c>
      <c r="E22" s="62" t="s">
        <v>88</v>
      </c>
      <c r="F22" s="18">
        <v>0</v>
      </c>
    </row>
    <row r="23" spans="1:6" ht="16" x14ac:dyDescent="0.2">
      <c r="A23" s="29"/>
      <c r="B23" s="30" t="s">
        <v>121</v>
      </c>
      <c r="C23" s="62" t="s">
        <v>86</v>
      </c>
      <c r="D23" s="62" t="s">
        <v>86</v>
      </c>
      <c r="E23" s="62" t="s">
        <v>88</v>
      </c>
      <c r="F23" s="18">
        <v>2</v>
      </c>
    </row>
    <row r="24" spans="1:6" ht="16" x14ac:dyDescent="0.2">
      <c r="A24" s="29"/>
      <c r="B24" s="30" t="s">
        <v>122</v>
      </c>
      <c r="C24" s="62" t="s">
        <v>86</v>
      </c>
      <c r="D24" s="62" t="s">
        <v>86</v>
      </c>
      <c r="E24" s="62" t="s">
        <v>88</v>
      </c>
      <c r="F24" s="18">
        <v>27</v>
      </c>
    </row>
    <row r="25" spans="1:6" ht="16" x14ac:dyDescent="0.2">
      <c r="A25" s="29"/>
      <c r="B25" s="30" t="s">
        <v>123</v>
      </c>
      <c r="C25" s="62" t="s">
        <v>86</v>
      </c>
      <c r="D25" s="62" t="s">
        <v>86</v>
      </c>
      <c r="E25" s="62" t="s">
        <v>88</v>
      </c>
      <c r="F25" s="18">
        <v>2</v>
      </c>
    </row>
    <row r="26" spans="1:6" ht="16" x14ac:dyDescent="0.2">
      <c r="A26" s="29"/>
      <c r="B26" s="30" t="s">
        <v>124</v>
      </c>
      <c r="C26" s="62" t="s">
        <v>86</v>
      </c>
      <c r="D26" s="62" t="s">
        <v>86</v>
      </c>
      <c r="E26" s="62" t="s">
        <v>88</v>
      </c>
      <c r="F26" s="18">
        <v>8</v>
      </c>
    </row>
    <row r="27" spans="1:6" ht="16" x14ac:dyDescent="0.2">
      <c r="A27" s="29"/>
      <c r="B27" s="30" t="s">
        <v>125</v>
      </c>
      <c r="C27" s="62" t="s">
        <v>86</v>
      </c>
      <c r="D27" s="62" t="s">
        <v>86</v>
      </c>
      <c r="E27" s="62" t="s">
        <v>88</v>
      </c>
      <c r="F27" s="18">
        <v>0</v>
      </c>
    </row>
    <row r="28" spans="1:6" ht="16" x14ac:dyDescent="0.2">
      <c r="A28" s="29"/>
      <c r="B28" s="30" t="s">
        <v>126</v>
      </c>
      <c r="C28" s="62" t="s">
        <v>86</v>
      </c>
      <c r="D28" s="62" t="s">
        <v>86</v>
      </c>
      <c r="E28" s="62" t="s">
        <v>88</v>
      </c>
      <c r="F28" s="18">
        <v>37</v>
      </c>
    </row>
    <row r="29" spans="1:6" ht="16" x14ac:dyDescent="0.2">
      <c r="A29" s="29"/>
      <c r="B29" s="30" t="s">
        <v>127</v>
      </c>
      <c r="C29" s="62" t="s">
        <v>86</v>
      </c>
      <c r="D29" s="62" t="s">
        <v>86</v>
      </c>
      <c r="E29" s="62" t="s">
        <v>88</v>
      </c>
      <c r="F29" s="18">
        <v>38</v>
      </c>
    </row>
    <row r="30" spans="1:6" ht="16" x14ac:dyDescent="0.2">
      <c r="A30" s="29"/>
      <c r="B30" s="30" t="s">
        <v>128</v>
      </c>
      <c r="C30" s="62" t="s">
        <v>86</v>
      </c>
      <c r="D30" s="62" t="s">
        <v>86</v>
      </c>
      <c r="E30" s="62" t="s">
        <v>88</v>
      </c>
      <c r="F30" s="18">
        <v>30</v>
      </c>
    </row>
    <row r="31" spans="1:6" ht="16" x14ac:dyDescent="0.2">
      <c r="A31" s="29"/>
      <c r="B31" s="30" t="s">
        <v>129</v>
      </c>
      <c r="C31" s="62" t="s">
        <v>30</v>
      </c>
      <c r="D31" s="62" t="s">
        <v>86</v>
      </c>
      <c r="E31" s="62" t="s">
        <v>88</v>
      </c>
      <c r="F31" s="18">
        <v>37</v>
      </c>
    </row>
    <row r="32" spans="1:6" ht="16" x14ac:dyDescent="0.2">
      <c r="A32" s="29"/>
      <c r="B32" s="30" t="s">
        <v>130</v>
      </c>
      <c r="C32" s="62" t="s">
        <v>86</v>
      </c>
      <c r="D32" s="62" t="s">
        <v>86</v>
      </c>
      <c r="E32" s="62" t="s">
        <v>88</v>
      </c>
      <c r="F32" s="18">
        <v>0</v>
      </c>
    </row>
    <row r="33" spans="1:6" ht="16" x14ac:dyDescent="0.2">
      <c r="A33" s="29"/>
      <c r="B33" s="30" t="s">
        <v>131</v>
      </c>
      <c r="C33" s="62" t="s">
        <v>86</v>
      </c>
      <c r="D33" s="62" t="s">
        <v>86</v>
      </c>
      <c r="E33" s="62" t="s">
        <v>88</v>
      </c>
      <c r="F33" s="18">
        <v>0</v>
      </c>
    </row>
    <row r="34" spans="1:6" ht="16" x14ac:dyDescent="0.2">
      <c r="A34" s="29"/>
      <c r="B34" s="30" t="s">
        <v>132</v>
      </c>
      <c r="C34" s="62" t="s">
        <v>86</v>
      </c>
      <c r="D34" s="62" t="s">
        <v>86</v>
      </c>
      <c r="E34" s="62" t="s">
        <v>88</v>
      </c>
      <c r="F34" s="18">
        <v>0</v>
      </c>
    </row>
    <row r="35" spans="1:6" ht="16" x14ac:dyDescent="0.2">
      <c r="A35" s="29"/>
      <c r="B35" s="30" t="s">
        <v>133</v>
      </c>
      <c r="C35" s="62" t="s">
        <v>86</v>
      </c>
      <c r="D35" s="62" t="s">
        <v>86</v>
      </c>
      <c r="E35" s="62" t="s">
        <v>88</v>
      </c>
      <c r="F35" s="18">
        <v>8</v>
      </c>
    </row>
    <row r="36" spans="1:6" ht="16" x14ac:dyDescent="0.2">
      <c r="A36" s="29"/>
      <c r="B36" s="30" t="s">
        <v>134</v>
      </c>
      <c r="C36" s="62" t="s">
        <v>86</v>
      </c>
      <c r="D36" s="62" t="s">
        <v>86</v>
      </c>
      <c r="E36" s="62" t="s">
        <v>88</v>
      </c>
      <c r="F36" s="18">
        <v>0</v>
      </c>
    </row>
    <row r="37" spans="1:6" ht="16" x14ac:dyDescent="0.2">
      <c r="A37" s="29"/>
      <c r="B37" s="30" t="s">
        <v>135</v>
      </c>
      <c r="C37" s="62" t="s">
        <v>86</v>
      </c>
      <c r="D37" s="62" t="s">
        <v>86</v>
      </c>
      <c r="E37" s="62" t="s">
        <v>88</v>
      </c>
      <c r="F37" s="18">
        <v>112</v>
      </c>
    </row>
    <row r="38" spans="1:6" ht="16" x14ac:dyDescent="0.2">
      <c r="A38" s="29"/>
      <c r="B38" s="30" t="s">
        <v>136</v>
      </c>
      <c r="C38" s="62" t="s">
        <v>86</v>
      </c>
      <c r="D38" s="62" t="s">
        <v>86</v>
      </c>
      <c r="E38" s="62" t="s">
        <v>88</v>
      </c>
      <c r="F38" s="18">
        <v>3</v>
      </c>
    </row>
    <row r="39" spans="1:6" ht="16" x14ac:dyDescent="0.2">
      <c r="A39" s="29"/>
      <c r="B39" s="30" t="s">
        <v>137</v>
      </c>
      <c r="C39" s="62" t="s">
        <v>86</v>
      </c>
      <c r="D39" s="62" t="s">
        <v>86</v>
      </c>
      <c r="E39" s="62" t="s">
        <v>88</v>
      </c>
      <c r="F39" s="18">
        <v>38</v>
      </c>
    </row>
    <row r="40" spans="1:6" ht="16" x14ac:dyDescent="0.2">
      <c r="A40" s="29"/>
      <c r="B40" s="30" t="s">
        <v>138</v>
      </c>
      <c r="C40" s="62" t="s">
        <v>86</v>
      </c>
      <c r="D40" s="62" t="s">
        <v>86</v>
      </c>
      <c r="E40" s="62" t="s">
        <v>88</v>
      </c>
      <c r="F40" s="18">
        <v>20</v>
      </c>
    </row>
    <row r="41" spans="1:6" ht="16" x14ac:dyDescent="0.2">
      <c r="A41" s="29"/>
      <c r="B41" s="30" t="s">
        <v>139</v>
      </c>
      <c r="C41" s="62" t="s">
        <v>86</v>
      </c>
      <c r="D41" s="62" t="s">
        <v>86</v>
      </c>
      <c r="E41" s="62" t="s">
        <v>88</v>
      </c>
      <c r="F41" s="18">
        <v>0</v>
      </c>
    </row>
    <row r="42" spans="1:6" ht="16" x14ac:dyDescent="0.2">
      <c r="A42" s="29"/>
      <c r="B42" s="30" t="s">
        <v>140</v>
      </c>
      <c r="C42" s="62" t="s">
        <v>86</v>
      </c>
      <c r="D42" s="62" t="s">
        <v>86</v>
      </c>
      <c r="E42" s="62" t="s">
        <v>88</v>
      </c>
      <c r="F42" s="18">
        <v>10</v>
      </c>
    </row>
    <row r="43" spans="1:6" ht="16" x14ac:dyDescent="0.2">
      <c r="A43" s="29"/>
      <c r="B43" s="30" t="s">
        <v>141</v>
      </c>
      <c r="C43" s="62" t="s">
        <v>86</v>
      </c>
      <c r="D43" s="62" t="s">
        <v>86</v>
      </c>
      <c r="E43" s="62" t="s">
        <v>88</v>
      </c>
      <c r="F43" s="18">
        <v>0</v>
      </c>
    </row>
    <row r="44" spans="1:6" ht="16" x14ac:dyDescent="0.2">
      <c r="A44" s="29"/>
      <c r="B44" s="30" t="s">
        <v>142</v>
      </c>
      <c r="C44" s="62" t="s">
        <v>86</v>
      </c>
      <c r="D44" s="62" t="s">
        <v>86</v>
      </c>
      <c r="E44" s="62" t="s">
        <v>88</v>
      </c>
      <c r="F44" s="18">
        <v>45</v>
      </c>
    </row>
    <row r="45" spans="1:6" ht="16" x14ac:dyDescent="0.2">
      <c r="A45" s="29"/>
      <c r="B45" s="30" t="s">
        <v>143</v>
      </c>
      <c r="C45" s="62" t="s">
        <v>86</v>
      </c>
      <c r="D45" s="62" t="s">
        <v>86</v>
      </c>
      <c r="E45" s="62" t="s">
        <v>88</v>
      </c>
      <c r="F45" s="18">
        <v>0</v>
      </c>
    </row>
    <row r="46" spans="1:6" ht="16" x14ac:dyDescent="0.2">
      <c r="A46" s="29"/>
      <c r="B46" s="30" t="s">
        <v>227</v>
      </c>
      <c r="C46" s="62" t="s">
        <v>86</v>
      </c>
      <c r="D46" s="62" t="s">
        <v>86</v>
      </c>
      <c r="E46" s="62" t="s">
        <v>88</v>
      </c>
      <c r="F46" s="18">
        <v>0</v>
      </c>
    </row>
    <row r="47" spans="1:6" ht="16" x14ac:dyDescent="0.2">
      <c r="A47" s="29"/>
      <c r="B47" s="29" t="s">
        <v>228</v>
      </c>
      <c r="C47" s="62" t="s">
        <v>86</v>
      </c>
      <c r="D47" s="62" t="s">
        <v>86</v>
      </c>
      <c r="E47" s="62" t="s">
        <v>88</v>
      </c>
      <c r="F47" s="18">
        <v>0</v>
      </c>
    </row>
    <row r="48" spans="1:6" ht="16" x14ac:dyDescent="0.2">
      <c r="A48" s="29"/>
      <c r="B48" s="30" t="s">
        <v>144</v>
      </c>
      <c r="C48" s="62" t="s">
        <v>86</v>
      </c>
      <c r="D48" s="62" t="s">
        <v>86</v>
      </c>
      <c r="E48" s="62" t="s">
        <v>88</v>
      </c>
      <c r="F48" s="18">
        <v>0</v>
      </c>
    </row>
    <row r="49" spans="1:6" ht="16" x14ac:dyDescent="0.2">
      <c r="A49" s="29"/>
      <c r="B49" s="30" t="s">
        <v>145</v>
      </c>
      <c r="C49" s="62" t="s">
        <v>86</v>
      </c>
      <c r="D49" s="62" t="s">
        <v>86</v>
      </c>
      <c r="E49" s="62" t="s">
        <v>88</v>
      </c>
      <c r="F49" s="18">
        <v>3</v>
      </c>
    </row>
    <row r="50" spans="1:6" ht="16" x14ac:dyDescent="0.2">
      <c r="A50" s="29"/>
      <c r="B50" s="30" t="s">
        <v>146</v>
      </c>
      <c r="C50" s="62" t="s">
        <v>86</v>
      </c>
      <c r="D50" s="62" t="s">
        <v>86</v>
      </c>
      <c r="E50" s="62" t="s">
        <v>88</v>
      </c>
      <c r="F50" s="18">
        <v>0</v>
      </c>
    </row>
    <row r="51" spans="1:6" ht="16" x14ac:dyDescent="0.2">
      <c r="A51" s="29"/>
      <c r="B51" s="30" t="s">
        <v>147</v>
      </c>
      <c r="C51" s="62" t="s">
        <v>86</v>
      </c>
      <c r="D51" s="62" t="s">
        <v>86</v>
      </c>
      <c r="E51" s="62" t="s">
        <v>88</v>
      </c>
      <c r="F51" s="18">
        <v>2</v>
      </c>
    </row>
    <row r="52" spans="1:6" ht="16" x14ac:dyDescent="0.2">
      <c r="A52" s="29"/>
      <c r="B52" s="30" t="s">
        <v>148</v>
      </c>
      <c r="C52" s="62" t="s">
        <v>86</v>
      </c>
      <c r="D52" s="62" t="s">
        <v>86</v>
      </c>
      <c r="E52" s="62" t="s">
        <v>88</v>
      </c>
      <c r="F52" s="18">
        <v>0</v>
      </c>
    </row>
    <row r="53" spans="1:6" ht="16" x14ac:dyDescent="0.2">
      <c r="A53" s="29"/>
      <c r="B53" s="30" t="s">
        <v>149</v>
      </c>
      <c r="C53" s="62" t="s">
        <v>86</v>
      </c>
      <c r="D53" s="62" t="s">
        <v>86</v>
      </c>
      <c r="E53" s="62" t="s">
        <v>88</v>
      </c>
      <c r="F53" s="18">
        <v>0</v>
      </c>
    </row>
    <row r="54" spans="1:6" ht="16" x14ac:dyDescent="0.2">
      <c r="A54" s="29"/>
      <c r="B54" s="30" t="s">
        <v>150</v>
      </c>
      <c r="C54" s="62" t="s">
        <v>86</v>
      </c>
      <c r="D54" s="62" t="s">
        <v>86</v>
      </c>
      <c r="E54" s="62" t="s">
        <v>88</v>
      </c>
      <c r="F54" s="18">
        <v>0</v>
      </c>
    </row>
    <row r="55" spans="1:6" ht="16" x14ac:dyDescent="0.2">
      <c r="A55" s="31"/>
      <c r="B55" s="32" t="s">
        <v>151</v>
      </c>
      <c r="C55" s="63" t="s">
        <v>86</v>
      </c>
      <c r="D55" s="63" t="s">
        <v>86</v>
      </c>
      <c r="E55" s="62" t="s">
        <v>88</v>
      </c>
      <c r="F55" s="35">
        <v>125</v>
      </c>
    </row>
    <row r="56" spans="1:6" ht="16" x14ac:dyDescent="0.2">
      <c r="A56" s="30" t="s">
        <v>100</v>
      </c>
      <c r="B56" s="30" t="s">
        <v>229</v>
      </c>
      <c r="C56" s="62" t="s">
        <v>937</v>
      </c>
      <c r="D56" s="62" t="s">
        <v>937</v>
      </c>
      <c r="E56" s="66" t="s">
        <v>24</v>
      </c>
      <c r="F56" s="18">
        <v>20</v>
      </c>
    </row>
    <row r="57" spans="1:6" ht="16" x14ac:dyDescent="0.2">
      <c r="A57" s="29"/>
      <c r="B57" s="29" t="s">
        <v>230</v>
      </c>
      <c r="C57" s="62" t="s">
        <v>937</v>
      </c>
      <c r="D57" s="62" t="s">
        <v>937</v>
      </c>
      <c r="E57" s="30" t="s">
        <v>24</v>
      </c>
      <c r="F57" s="18">
        <v>94</v>
      </c>
    </row>
    <row r="58" spans="1:6" ht="32" x14ac:dyDescent="0.2">
      <c r="A58" s="29"/>
      <c r="B58" s="29" t="s">
        <v>231</v>
      </c>
      <c r="C58" s="62" t="s">
        <v>937</v>
      </c>
      <c r="D58" s="62" t="s">
        <v>937</v>
      </c>
      <c r="E58" s="30" t="s">
        <v>24</v>
      </c>
      <c r="F58" s="18">
        <v>108</v>
      </c>
    </row>
    <row r="59" spans="1:6" ht="16" x14ac:dyDescent="0.2">
      <c r="A59" s="29"/>
      <c r="B59" s="29" t="s">
        <v>232</v>
      </c>
      <c r="C59" s="62" t="s">
        <v>937</v>
      </c>
      <c r="D59" s="62" t="s">
        <v>937</v>
      </c>
      <c r="E59" s="30" t="s">
        <v>24</v>
      </c>
      <c r="F59" s="18">
        <v>137</v>
      </c>
    </row>
    <row r="60" spans="1:6" ht="16" x14ac:dyDescent="0.2">
      <c r="A60" s="30"/>
      <c r="B60" s="30" t="s">
        <v>233</v>
      </c>
      <c r="C60" s="62" t="s">
        <v>937</v>
      </c>
      <c r="D60" s="62" t="s">
        <v>937</v>
      </c>
      <c r="E60" s="30" t="s">
        <v>24</v>
      </c>
      <c r="F60" s="18">
        <v>263</v>
      </c>
    </row>
    <row r="61" spans="1:6" s="101" customFormat="1" ht="16" x14ac:dyDescent="0.2">
      <c r="A61" s="91"/>
      <c r="B61" s="91" t="s">
        <v>234</v>
      </c>
      <c r="C61" s="99" t="s">
        <v>1228</v>
      </c>
      <c r="D61" s="99" t="s">
        <v>937</v>
      </c>
      <c r="E61" s="102" t="s">
        <v>24</v>
      </c>
      <c r="F61" s="100">
        <v>1546</v>
      </c>
    </row>
    <row r="62" spans="1:6" ht="16" x14ac:dyDescent="0.2">
      <c r="A62" s="29"/>
      <c r="B62" s="29" t="s">
        <v>235</v>
      </c>
      <c r="C62" s="62" t="s">
        <v>1229</v>
      </c>
      <c r="D62" s="62" t="s">
        <v>937</v>
      </c>
      <c r="E62" s="30" t="s">
        <v>24</v>
      </c>
      <c r="F62" s="18">
        <v>1489</v>
      </c>
    </row>
    <row r="63" spans="1:6" ht="16" x14ac:dyDescent="0.2">
      <c r="A63" s="29"/>
      <c r="B63" s="29" t="s">
        <v>236</v>
      </c>
      <c r="C63" s="62" t="s">
        <v>1229</v>
      </c>
      <c r="D63" s="62" t="s">
        <v>937</v>
      </c>
      <c r="E63" s="30" t="s">
        <v>24</v>
      </c>
      <c r="F63" s="18">
        <v>680</v>
      </c>
    </row>
    <row r="64" spans="1:6" s="101" customFormat="1" ht="32" x14ac:dyDescent="0.2">
      <c r="A64" s="91"/>
      <c r="B64" s="91" t="s">
        <v>237</v>
      </c>
      <c r="C64" s="99" t="s">
        <v>1228</v>
      </c>
      <c r="D64" s="99" t="s">
        <v>937</v>
      </c>
      <c r="E64" s="102" t="s">
        <v>24</v>
      </c>
      <c r="F64" s="100">
        <v>369</v>
      </c>
    </row>
    <row r="65" spans="1:6" s="101" customFormat="1" ht="32" x14ac:dyDescent="0.2">
      <c r="A65" s="91"/>
      <c r="B65" s="91" t="s">
        <v>238</v>
      </c>
      <c r="C65" s="99" t="s">
        <v>1228</v>
      </c>
      <c r="D65" s="99" t="s">
        <v>937</v>
      </c>
      <c r="E65" s="102" t="s">
        <v>24</v>
      </c>
      <c r="F65" s="100">
        <v>216</v>
      </c>
    </row>
    <row r="66" spans="1:6" ht="16" x14ac:dyDescent="0.2">
      <c r="A66" s="29"/>
      <c r="B66" s="29" t="s">
        <v>239</v>
      </c>
      <c r="C66" s="62" t="s">
        <v>1225</v>
      </c>
      <c r="D66" s="62" t="s">
        <v>937</v>
      </c>
      <c r="E66" s="30" t="s">
        <v>24</v>
      </c>
      <c r="F66" s="18">
        <v>686</v>
      </c>
    </row>
    <row r="67" spans="1:6" ht="32" x14ac:dyDescent="0.2">
      <c r="A67" s="29"/>
      <c r="B67" s="29" t="s">
        <v>240</v>
      </c>
      <c r="C67" s="62" t="s">
        <v>937</v>
      </c>
      <c r="D67" s="62" t="s">
        <v>937</v>
      </c>
      <c r="E67" s="30" t="s">
        <v>24</v>
      </c>
      <c r="F67" s="18">
        <v>100</v>
      </c>
    </row>
    <row r="68" spans="1:6" ht="16" x14ac:dyDescent="0.2">
      <c r="A68" s="30"/>
      <c r="B68" s="30" t="s">
        <v>241</v>
      </c>
      <c r="C68" s="62" t="s">
        <v>937</v>
      </c>
      <c r="D68" s="62" t="s">
        <v>937</v>
      </c>
      <c r="E68" s="30" t="s">
        <v>24</v>
      </c>
      <c r="F68" s="18">
        <v>127</v>
      </c>
    </row>
    <row r="69" spans="1:6" s="101" customFormat="1" ht="32" x14ac:dyDescent="0.2">
      <c r="A69" s="91"/>
      <c r="B69" s="91" t="s">
        <v>242</v>
      </c>
      <c r="C69" s="99" t="s">
        <v>1034</v>
      </c>
      <c r="D69" s="99" t="s">
        <v>937</v>
      </c>
      <c r="E69" s="102" t="s">
        <v>24</v>
      </c>
      <c r="F69" s="100">
        <v>745</v>
      </c>
    </row>
    <row r="70" spans="1:6" s="101" customFormat="1" ht="32" x14ac:dyDescent="0.2">
      <c r="A70" s="91"/>
      <c r="B70" s="91" t="s">
        <v>243</v>
      </c>
      <c r="C70" s="99" t="s">
        <v>1034</v>
      </c>
      <c r="D70" s="99" t="s">
        <v>937</v>
      </c>
      <c r="E70" s="102" t="s">
        <v>24</v>
      </c>
      <c r="F70" s="100">
        <v>640</v>
      </c>
    </row>
    <row r="71" spans="1:6" ht="16" x14ac:dyDescent="0.2">
      <c r="A71" s="29"/>
      <c r="B71" s="29" t="s">
        <v>244</v>
      </c>
      <c r="C71" s="62" t="s">
        <v>937</v>
      </c>
      <c r="D71" s="62" t="s">
        <v>937</v>
      </c>
      <c r="E71" s="30" t="s">
        <v>24</v>
      </c>
      <c r="F71" s="18">
        <v>74</v>
      </c>
    </row>
    <row r="72" spans="1:6" s="101" customFormat="1" ht="16" x14ac:dyDescent="0.2">
      <c r="A72" s="102"/>
      <c r="B72" s="102" t="s">
        <v>211</v>
      </c>
      <c r="C72" s="99" t="s">
        <v>939</v>
      </c>
      <c r="D72" s="99" t="s">
        <v>937</v>
      </c>
      <c r="E72" s="102" t="s">
        <v>24</v>
      </c>
      <c r="F72" s="100">
        <v>1532</v>
      </c>
    </row>
    <row r="73" spans="1:6" s="101" customFormat="1" ht="16" x14ac:dyDescent="0.2">
      <c r="A73" s="102"/>
      <c r="B73" s="102" t="s">
        <v>245</v>
      </c>
      <c r="C73" s="99" t="s">
        <v>937</v>
      </c>
      <c r="D73" s="99" t="s">
        <v>937</v>
      </c>
      <c r="E73" s="102" t="s">
        <v>24</v>
      </c>
      <c r="F73" s="100">
        <v>598</v>
      </c>
    </row>
    <row r="74" spans="1:6" s="101" customFormat="1" ht="16" x14ac:dyDescent="0.2">
      <c r="A74" s="91"/>
      <c r="B74" s="91" t="s">
        <v>246</v>
      </c>
      <c r="C74" s="99" t="s">
        <v>937</v>
      </c>
      <c r="D74" s="99" t="s">
        <v>937</v>
      </c>
      <c r="E74" s="102" t="s">
        <v>24</v>
      </c>
      <c r="F74" s="100">
        <v>443</v>
      </c>
    </row>
    <row r="75" spans="1:6" s="101" customFormat="1" ht="16" x14ac:dyDescent="0.2">
      <c r="A75" s="91"/>
      <c r="B75" s="91" t="s">
        <v>247</v>
      </c>
      <c r="C75" s="99" t="s">
        <v>937</v>
      </c>
      <c r="D75" s="99" t="s">
        <v>937</v>
      </c>
      <c r="E75" s="102" t="s">
        <v>24</v>
      </c>
      <c r="F75" s="100">
        <v>466</v>
      </c>
    </row>
    <row r="76" spans="1:6" s="101" customFormat="1" ht="32" x14ac:dyDescent="0.2">
      <c r="A76" s="91"/>
      <c r="B76" s="91" t="s">
        <v>248</v>
      </c>
      <c r="C76" s="99" t="s">
        <v>937</v>
      </c>
      <c r="D76" s="99" t="s">
        <v>937</v>
      </c>
      <c r="E76" s="102" t="s">
        <v>24</v>
      </c>
      <c r="F76" s="100">
        <v>51</v>
      </c>
    </row>
    <row r="77" spans="1:6" s="101" customFormat="1" ht="16" x14ac:dyDescent="0.2">
      <c r="A77" s="91"/>
      <c r="B77" s="91" t="s">
        <v>249</v>
      </c>
      <c r="C77" s="99" t="s">
        <v>1035</v>
      </c>
      <c r="D77" s="99" t="s">
        <v>937</v>
      </c>
      <c r="E77" s="102" t="s">
        <v>24</v>
      </c>
      <c r="F77" s="100">
        <v>728</v>
      </c>
    </row>
    <row r="78" spans="1:6" ht="32" x14ac:dyDescent="0.2">
      <c r="A78" s="29"/>
      <c r="B78" s="29" t="s">
        <v>250</v>
      </c>
      <c r="C78" s="62" t="s">
        <v>937</v>
      </c>
      <c r="D78" s="62" t="s">
        <v>937</v>
      </c>
      <c r="E78" s="30" t="s">
        <v>24</v>
      </c>
      <c r="F78" s="18">
        <v>88</v>
      </c>
    </row>
    <row r="79" spans="1:6" ht="16" x14ac:dyDescent="0.2">
      <c r="A79" s="30"/>
      <c r="B79" s="30" t="s">
        <v>251</v>
      </c>
      <c r="C79" s="62" t="s">
        <v>937</v>
      </c>
      <c r="D79" s="62" t="s">
        <v>937</v>
      </c>
      <c r="E79" s="30" t="s">
        <v>24</v>
      </c>
      <c r="F79" s="18">
        <v>269</v>
      </c>
    </row>
    <row r="80" spans="1:6" ht="16" x14ac:dyDescent="0.2">
      <c r="A80" s="29"/>
      <c r="B80" s="29" t="s">
        <v>252</v>
      </c>
      <c r="C80" s="62" t="s">
        <v>937</v>
      </c>
      <c r="D80" s="62" t="s">
        <v>937</v>
      </c>
      <c r="E80" s="30" t="s">
        <v>24</v>
      </c>
      <c r="F80" s="18">
        <v>506</v>
      </c>
    </row>
    <row r="81" spans="1:6" ht="16" x14ac:dyDescent="0.2">
      <c r="A81" s="30"/>
      <c r="B81" s="30" t="s">
        <v>253</v>
      </c>
      <c r="C81" s="62" t="s">
        <v>937</v>
      </c>
      <c r="D81" s="62" t="s">
        <v>937</v>
      </c>
      <c r="E81" s="30" t="s">
        <v>24</v>
      </c>
      <c r="F81" s="18">
        <v>273</v>
      </c>
    </row>
    <row r="82" spans="1:6" ht="16" x14ac:dyDescent="0.2">
      <c r="A82" s="29"/>
      <c r="B82" s="29" t="s">
        <v>254</v>
      </c>
      <c r="C82" s="62" t="s">
        <v>937</v>
      </c>
      <c r="D82" s="62" t="s">
        <v>937</v>
      </c>
      <c r="E82" s="30" t="s">
        <v>24</v>
      </c>
      <c r="F82" s="18">
        <v>26</v>
      </c>
    </row>
    <row r="83" spans="1:6" ht="32" x14ac:dyDescent="0.2">
      <c r="A83" s="29"/>
      <c r="B83" s="29" t="s">
        <v>255</v>
      </c>
      <c r="C83" s="62" t="s">
        <v>938</v>
      </c>
      <c r="D83" s="62" t="s">
        <v>937</v>
      </c>
      <c r="E83" s="30" t="s">
        <v>24</v>
      </c>
      <c r="F83" s="18">
        <v>361</v>
      </c>
    </row>
    <row r="84" spans="1:6" ht="16" x14ac:dyDescent="0.2">
      <c r="A84" s="29"/>
      <c r="B84" s="29" t="s">
        <v>256</v>
      </c>
      <c r="C84" s="62" t="s">
        <v>937</v>
      </c>
      <c r="D84" s="62" t="s">
        <v>937</v>
      </c>
      <c r="E84" s="30" t="s">
        <v>24</v>
      </c>
      <c r="F84" s="18">
        <v>63</v>
      </c>
    </row>
    <row r="85" spans="1:6" ht="16" x14ac:dyDescent="0.2">
      <c r="A85" s="29"/>
      <c r="B85" s="29" t="s">
        <v>257</v>
      </c>
      <c r="C85" s="62" t="s">
        <v>937</v>
      </c>
      <c r="D85" s="62" t="s">
        <v>937</v>
      </c>
      <c r="E85" s="30" t="s">
        <v>24</v>
      </c>
      <c r="F85" s="18">
        <v>125</v>
      </c>
    </row>
    <row r="86" spans="1:6" ht="16" x14ac:dyDescent="0.2">
      <c r="A86" s="29"/>
      <c r="B86" s="29" t="s">
        <v>258</v>
      </c>
      <c r="C86" s="62" t="s">
        <v>937</v>
      </c>
      <c r="D86" s="62" t="s">
        <v>937</v>
      </c>
      <c r="E86" s="30" t="s">
        <v>24</v>
      </c>
      <c r="F86" s="18">
        <v>48</v>
      </c>
    </row>
    <row r="87" spans="1:6" ht="32" x14ac:dyDescent="0.2">
      <c r="A87" s="29"/>
      <c r="B87" s="29" t="s">
        <v>259</v>
      </c>
      <c r="C87" s="62" t="s">
        <v>937</v>
      </c>
      <c r="D87" s="62" t="s">
        <v>937</v>
      </c>
      <c r="E87" s="30" t="s">
        <v>24</v>
      </c>
      <c r="F87" s="18">
        <v>170</v>
      </c>
    </row>
    <row r="88" spans="1:6" ht="16" x14ac:dyDescent="0.2">
      <c r="A88" s="29"/>
      <c r="B88" s="29" t="s">
        <v>260</v>
      </c>
      <c r="C88" s="62" t="s">
        <v>937</v>
      </c>
      <c r="D88" s="62" t="s">
        <v>937</v>
      </c>
      <c r="E88" s="30" t="s">
        <v>24</v>
      </c>
      <c r="F88" s="18">
        <v>529</v>
      </c>
    </row>
    <row r="89" spans="1:6" ht="16" x14ac:dyDescent="0.2">
      <c r="A89" s="30"/>
      <c r="B89" s="30" t="s">
        <v>152</v>
      </c>
      <c r="C89" s="62" t="s">
        <v>538</v>
      </c>
      <c r="D89" s="62" t="s">
        <v>937</v>
      </c>
      <c r="E89" s="30" t="s">
        <v>24</v>
      </c>
      <c r="F89" s="18">
        <v>657</v>
      </c>
    </row>
    <row r="90" spans="1:6" ht="16" x14ac:dyDescent="0.2">
      <c r="A90" s="29"/>
      <c r="B90" s="30" t="s">
        <v>261</v>
      </c>
      <c r="C90" s="62" t="s">
        <v>937</v>
      </c>
      <c r="D90" s="62" t="s">
        <v>937</v>
      </c>
      <c r="E90" s="30" t="s">
        <v>24</v>
      </c>
      <c r="F90" s="18">
        <v>305</v>
      </c>
    </row>
    <row r="91" spans="1:6" ht="16" x14ac:dyDescent="0.2">
      <c r="A91" s="29"/>
      <c r="B91" s="29" t="s">
        <v>262</v>
      </c>
      <c r="C91" s="62" t="s">
        <v>937</v>
      </c>
      <c r="D91" s="62" t="s">
        <v>937</v>
      </c>
      <c r="E91" s="30" t="s">
        <v>24</v>
      </c>
      <c r="F91" s="18">
        <v>182</v>
      </c>
    </row>
    <row r="92" spans="1:6" ht="16" x14ac:dyDescent="0.2">
      <c r="A92" s="29"/>
      <c r="B92" s="29" t="s">
        <v>263</v>
      </c>
      <c r="C92" s="62" t="s">
        <v>937</v>
      </c>
      <c r="D92" s="62" t="s">
        <v>937</v>
      </c>
      <c r="E92" s="30" t="s">
        <v>24</v>
      </c>
      <c r="F92" s="18">
        <v>148</v>
      </c>
    </row>
    <row r="93" spans="1:6" s="101" customFormat="1" ht="16" x14ac:dyDescent="0.2">
      <c r="A93" s="91"/>
      <c r="B93" s="102" t="s">
        <v>264</v>
      </c>
      <c r="C93" s="99" t="s">
        <v>946</v>
      </c>
      <c r="D93" s="99" t="s">
        <v>937</v>
      </c>
      <c r="E93" s="102" t="s">
        <v>24</v>
      </c>
      <c r="F93" s="100">
        <v>55</v>
      </c>
    </row>
    <row r="94" spans="1:6" ht="16" x14ac:dyDescent="0.2">
      <c r="A94" s="29"/>
      <c r="B94" s="29" t="s">
        <v>265</v>
      </c>
      <c r="C94" s="62" t="s">
        <v>946</v>
      </c>
      <c r="D94" s="62" t="s">
        <v>937</v>
      </c>
      <c r="E94" s="30" t="s">
        <v>24</v>
      </c>
      <c r="F94" s="18">
        <v>83</v>
      </c>
    </row>
    <row r="95" spans="1:6" ht="16" x14ac:dyDescent="0.2">
      <c r="A95" s="29"/>
      <c r="B95" s="29" t="s">
        <v>266</v>
      </c>
      <c r="C95" s="62" t="s">
        <v>946</v>
      </c>
      <c r="D95" s="62" t="s">
        <v>937</v>
      </c>
      <c r="E95" s="30" t="s">
        <v>24</v>
      </c>
      <c r="F95" s="18">
        <v>68</v>
      </c>
    </row>
    <row r="96" spans="1:6" ht="16" x14ac:dyDescent="0.2">
      <c r="A96" s="29"/>
      <c r="B96" s="29" t="s">
        <v>267</v>
      </c>
      <c r="C96" s="62" t="s">
        <v>937</v>
      </c>
      <c r="D96" s="62" t="s">
        <v>937</v>
      </c>
      <c r="E96" s="30" t="s">
        <v>24</v>
      </c>
      <c r="F96" s="18">
        <v>2</v>
      </c>
    </row>
    <row r="97" spans="1:6" ht="16" x14ac:dyDescent="0.2">
      <c r="A97" s="29"/>
      <c r="B97" s="29" t="s">
        <v>268</v>
      </c>
      <c r="C97" s="62" t="s">
        <v>937</v>
      </c>
      <c r="D97" s="62" t="s">
        <v>937</v>
      </c>
      <c r="E97" s="30" t="s">
        <v>24</v>
      </c>
      <c r="F97" s="18">
        <v>94</v>
      </c>
    </row>
    <row r="98" spans="1:6" ht="16" x14ac:dyDescent="0.2">
      <c r="A98" s="31"/>
      <c r="B98" s="31" t="s">
        <v>269</v>
      </c>
      <c r="C98" s="59" t="s">
        <v>937</v>
      </c>
      <c r="D98" s="63" t="s">
        <v>937</v>
      </c>
      <c r="E98" s="32" t="s">
        <v>24</v>
      </c>
      <c r="F98" s="35">
        <v>54</v>
      </c>
    </row>
    <row r="99" spans="1:6" ht="16" x14ac:dyDescent="0.2">
      <c r="A99" s="30" t="s">
        <v>101</v>
      </c>
      <c r="B99" s="30" t="s">
        <v>68</v>
      </c>
      <c r="C99" s="62" t="s">
        <v>14</v>
      </c>
      <c r="D99" s="62" t="s">
        <v>14</v>
      </c>
      <c r="E99" s="29" t="s">
        <v>14</v>
      </c>
      <c r="F99" s="18">
        <v>316</v>
      </c>
    </row>
    <row r="100" spans="1:6" ht="16" x14ac:dyDescent="0.2">
      <c r="A100" s="30"/>
      <c r="B100" s="30" t="s">
        <v>157</v>
      </c>
      <c r="C100" s="62" t="s">
        <v>83</v>
      </c>
      <c r="D100" s="62" t="s">
        <v>83</v>
      </c>
      <c r="E100" s="55" t="s">
        <v>83</v>
      </c>
      <c r="F100" s="18">
        <v>18</v>
      </c>
    </row>
    <row r="101" spans="1:6" ht="16" x14ac:dyDescent="0.2">
      <c r="A101" s="30"/>
      <c r="B101" s="29" t="s">
        <v>158</v>
      </c>
      <c r="C101" s="55" t="s">
        <v>14</v>
      </c>
      <c r="D101" s="62" t="s">
        <v>14</v>
      </c>
      <c r="E101" s="55" t="s">
        <v>14</v>
      </c>
      <c r="F101" s="18">
        <v>62</v>
      </c>
    </row>
    <row r="102" spans="1:6" ht="16" x14ac:dyDescent="0.2">
      <c r="A102" s="30"/>
      <c r="B102" s="29" t="s">
        <v>159</v>
      </c>
      <c r="C102" s="55" t="s">
        <v>14</v>
      </c>
      <c r="D102" s="62" t="s">
        <v>14</v>
      </c>
      <c r="E102" s="55" t="s">
        <v>14</v>
      </c>
      <c r="F102" s="18">
        <v>14</v>
      </c>
    </row>
    <row r="103" spans="1:6" s="101" customFormat="1" ht="16" x14ac:dyDescent="0.2">
      <c r="A103" s="102"/>
      <c r="B103" s="91" t="s">
        <v>160</v>
      </c>
      <c r="C103" s="92" t="s">
        <v>21</v>
      </c>
      <c r="D103" s="99" t="s">
        <v>14</v>
      </c>
      <c r="E103" s="92" t="s">
        <v>14</v>
      </c>
      <c r="F103" s="100">
        <v>934</v>
      </c>
    </row>
    <row r="104" spans="1:6" ht="16" x14ac:dyDescent="0.2">
      <c r="A104" s="30"/>
      <c r="B104" s="29" t="s">
        <v>161</v>
      </c>
      <c r="C104" s="29" t="s">
        <v>83</v>
      </c>
      <c r="D104" s="30" t="s">
        <v>83</v>
      </c>
      <c r="E104" s="55" t="s">
        <v>83</v>
      </c>
      <c r="F104" s="18">
        <v>40</v>
      </c>
    </row>
    <row r="105" spans="1:6" ht="16" x14ac:dyDescent="0.2">
      <c r="A105" s="30"/>
      <c r="B105" s="29" t="s">
        <v>162</v>
      </c>
      <c r="C105" s="29" t="s">
        <v>83</v>
      </c>
      <c r="D105" s="30" t="s">
        <v>83</v>
      </c>
      <c r="E105" s="55" t="s">
        <v>83</v>
      </c>
      <c r="F105" s="18">
        <v>41</v>
      </c>
    </row>
    <row r="106" spans="1:6" ht="16" x14ac:dyDescent="0.2">
      <c r="A106" s="29"/>
      <c r="B106" s="29" t="s">
        <v>163</v>
      </c>
      <c r="C106" s="29" t="s">
        <v>945</v>
      </c>
      <c r="D106" s="30" t="s">
        <v>83</v>
      </c>
      <c r="E106" s="55" t="s">
        <v>83</v>
      </c>
      <c r="F106" s="18">
        <v>3</v>
      </c>
    </row>
    <row r="107" spans="1:6" ht="16" x14ac:dyDescent="0.2">
      <c r="A107" s="29"/>
      <c r="B107" s="29" t="s">
        <v>164</v>
      </c>
      <c r="C107" s="29" t="s">
        <v>945</v>
      </c>
      <c r="D107" s="30" t="s">
        <v>83</v>
      </c>
      <c r="E107" s="55" t="s">
        <v>83</v>
      </c>
      <c r="F107" s="18">
        <v>37</v>
      </c>
    </row>
    <row r="108" spans="1:6" ht="16" x14ac:dyDescent="0.2">
      <c r="A108" s="31"/>
      <c r="B108" s="31" t="s">
        <v>165</v>
      </c>
      <c r="C108" s="31" t="s">
        <v>83</v>
      </c>
      <c r="D108" s="32" t="s">
        <v>83</v>
      </c>
      <c r="E108" s="31" t="s">
        <v>83</v>
      </c>
      <c r="F108" s="35">
        <v>51</v>
      </c>
    </row>
    <row r="109" spans="1:6" ht="16" x14ac:dyDescent="0.2">
      <c r="A109" s="30" t="s">
        <v>102</v>
      </c>
      <c r="B109" s="29" t="s">
        <v>270</v>
      </c>
      <c r="C109" s="55" t="s">
        <v>14</v>
      </c>
      <c r="D109" s="62" t="s">
        <v>14</v>
      </c>
      <c r="E109" s="55" t="s">
        <v>14</v>
      </c>
      <c r="F109" s="18">
        <v>95</v>
      </c>
    </row>
    <row r="110" spans="1:6" ht="16" x14ac:dyDescent="0.2">
      <c r="A110" s="29"/>
      <c r="B110" s="29" t="s">
        <v>271</v>
      </c>
      <c r="C110" s="55" t="s">
        <v>83</v>
      </c>
      <c r="D110" s="62" t="s">
        <v>83</v>
      </c>
      <c r="E110" s="55" t="s">
        <v>83</v>
      </c>
      <c r="F110" s="18">
        <v>139</v>
      </c>
    </row>
    <row r="111" spans="1:6" ht="16" x14ac:dyDescent="0.2">
      <c r="A111" s="30"/>
      <c r="B111" s="29" t="s">
        <v>166</v>
      </c>
      <c r="C111" s="55" t="s">
        <v>83</v>
      </c>
      <c r="D111" s="62" t="s">
        <v>83</v>
      </c>
      <c r="E111" s="55" t="s">
        <v>83</v>
      </c>
      <c r="F111" s="18">
        <v>41</v>
      </c>
    </row>
    <row r="112" spans="1:6" ht="16" x14ac:dyDescent="0.2">
      <c r="A112" s="32"/>
      <c r="B112" s="31" t="s">
        <v>167</v>
      </c>
      <c r="C112" s="29" t="s">
        <v>83</v>
      </c>
      <c r="D112" s="30" t="s">
        <v>83</v>
      </c>
      <c r="E112" s="31" t="s">
        <v>83</v>
      </c>
      <c r="F112" s="35">
        <v>53</v>
      </c>
    </row>
    <row r="113" spans="1:6" ht="16" x14ac:dyDescent="0.2">
      <c r="A113" s="30" t="s">
        <v>103</v>
      </c>
      <c r="B113" s="67" t="s">
        <v>168</v>
      </c>
      <c r="C113" s="80" t="s">
        <v>14</v>
      </c>
      <c r="D113" s="66" t="s">
        <v>14</v>
      </c>
      <c r="E113" s="55" t="s">
        <v>14</v>
      </c>
      <c r="F113" s="18">
        <v>87</v>
      </c>
    </row>
    <row r="114" spans="1:6" s="101" customFormat="1" ht="16" x14ac:dyDescent="0.2">
      <c r="A114" s="102"/>
      <c r="B114" s="103" t="s">
        <v>169</v>
      </c>
      <c r="C114" s="103" t="s">
        <v>5</v>
      </c>
      <c r="D114" s="102" t="s">
        <v>14</v>
      </c>
      <c r="E114" s="92" t="s">
        <v>14</v>
      </c>
      <c r="F114" s="100">
        <v>12</v>
      </c>
    </row>
    <row r="115" spans="1:6" ht="16" x14ac:dyDescent="0.2">
      <c r="A115" s="30"/>
      <c r="B115" s="67" t="s">
        <v>170</v>
      </c>
      <c r="C115" s="67" t="s">
        <v>14</v>
      </c>
      <c r="D115" s="30" t="s">
        <v>14</v>
      </c>
      <c r="E115" s="55" t="s">
        <v>14</v>
      </c>
      <c r="F115" s="18">
        <v>52</v>
      </c>
    </row>
    <row r="116" spans="1:6" s="101" customFormat="1" ht="16" x14ac:dyDescent="0.2">
      <c r="A116" s="102"/>
      <c r="B116" s="103" t="s">
        <v>5</v>
      </c>
      <c r="C116" s="103" t="s">
        <v>5</v>
      </c>
      <c r="D116" s="102" t="s">
        <v>14</v>
      </c>
      <c r="E116" s="92" t="s">
        <v>14</v>
      </c>
      <c r="F116" s="100">
        <v>190</v>
      </c>
    </row>
    <row r="117" spans="1:6" ht="16" x14ac:dyDescent="0.2">
      <c r="A117" s="30"/>
      <c r="B117" s="67" t="s">
        <v>171</v>
      </c>
      <c r="C117" s="29" t="s">
        <v>14</v>
      </c>
      <c r="D117" s="30" t="s">
        <v>14</v>
      </c>
      <c r="E117" s="55" t="s">
        <v>14</v>
      </c>
      <c r="F117" s="18">
        <v>9</v>
      </c>
    </row>
    <row r="118" spans="1:6" ht="16" x14ac:dyDescent="0.2">
      <c r="A118" s="31"/>
      <c r="B118" s="68" t="s">
        <v>172</v>
      </c>
      <c r="C118" s="31" t="s">
        <v>14</v>
      </c>
      <c r="D118" s="32" t="s">
        <v>14</v>
      </c>
      <c r="E118" s="31" t="s">
        <v>14</v>
      </c>
      <c r="F118" s="35">
        <v>6</v>
      </c>
    </row>
    <row r="119" spans="1:6" s="101" customFormat="1" ht="16" x14ac:dyDescent="0.2">
      <c r="A119" s="102" t="s">
        <v>104</v>
      </c>
      <c r="B119" s="91" t="s">
        <v>272</v>
      </c>
      <c r="C119" s="92" t="s">
        <v>29</v>
      </c>
      <c r="D119" s="99" t="s">
        <v>67</v>
      </c>
      <c r="E119" s="92" t="s">
        <v>67</v>
      </c>
      <c r="F119" s="100">
        <v>217</v>
      </c>
    </row>
    <row r="120" spans="1:6" s="101" customFormat="1" ht="16" x14ac:dyDescent="0.2">
      <c r="A120" s="91"/>
      <c r="B120" s="91" t="s">
        <v>273</v>
      </c>
      <c r="C120" s="92" t="s">
        <v>29</v>
      </c>
      <c r="D120" s="99" t="s">
        <v>67</v>
      </c>
      <c r="E120" s="92" t="s">
        <v>67</v>
      </c>
      <c r="F120" s="100">
        <v>6240</v>
      </c>
    </row>
    <row r="121" spans="1:6" s="101" customFormat="1" ht="16" x14ac:dyDescent="0.2">
      <c r="A121" s="91"/>
      <c r="B121" s="91" t="s">
        <v>274</v>
      </c>
      <c r="C121" s="92" t="s">
        <v>29</v>
      </c>
      <c r="D121" s="99" t="s">
        <v>67</v>
      </c>
      <c r="E121" s="92" t="s">
        <v>67</v>
      </c>
      <c r="F121" s="100">
        <v>2606</v>
      </c>
    </row>
    <row r="122" spans="1:6" ht="16" x14ac:dyDescent="0.2">
      <c r="A122" s="29"/>
      <c r="B122" s="29" t="s">
        <v>275</v>
      </c>
      <c r="C122" s="55" t="s">
        <v>83</v>
      </c>
      <c r="D122" s="62" t="s">
        <v>83</v>
      </c>
      <c r="E122" s="55" t="s">
        <v>83</v>
      </c>
      <c r="F122" s="18">
        <v>1103</v>
      </c>
    </row>
    <row r="123" spans="1:6" ht="16" x14ac:dyDescent="0.2">
      <c r="A123" s="30"/>
      <c r="B123" s="29" t="s">
        <v>173</v>
      </c>
      <c r="C123" s="55" t="s">
        <v>30</v>
      </c>
      <c r="D123" s="62" t="s">
        <v>86</v>
      </c>
      <c r="E123" s="55" t="s">
        <v>88</v>
      </c>
      <c r="F123" s="18">
        <v>103</v>
      </c>
    </row>
    <row r="124" spans="1:6" ht="16" x14ac:dyDescent="0.2">
      <c r="A124" s="30"/>
      <c r="B124" s="29" t="s">
        <v>174</v>
      </c>
      <c r="C124" s="55" t="s">
        <v>84</v>
      </c>
      <c r="D124" s="62" t="s">
        <v>84</v>
      </c>
      <c r="E124" s="55" t="s">
        <v>14</v>
      </c>
      <c r="F124" s="18">
        <v>70</v>
      </c>
    </row>
    <row r="125" spans="1:6" ht="16" x14ac:dyDescent="0.2">
      <c r="A125" s="30"/>
      <c r="B125" s="29" t="s">
        <v>175</v>
      </c>
      <c r="C125" s="55" t="s">
        <v>84</v>
      </c>
      <c r="D125" s="62" t="s">
        <v>84</v>
      </c>
      <c r="E125" s="55" t="s">
        <v>14</v>
      </c>
      <c r="F125" s="18">
        <v>142</v>
      </c>
    </row>
    <row r="126" spans="1:6" ht="16" x14ac:dyDescent="0.2">
      <c r="A126" s="30"/>
      <c r="B126" s="29" t="s">
        <v>176</v>
      </c>
      <c r="C126" s="55" t="s">
        <v>84</v>
      </c>
      <c r="D126" s="62" t="s">
        <v>84</v>
      </c>
      <c r="E126" s="55" t="s">
        <v>14</v>
      </c>
      <c r="F126" s="18">
        <v>35</v>
      </c>
    </row>
    <row r="127" spans="1:6" ht="16" x14ac:dyDescent="0.2">
      <c r="A127" s="30"/>
      <c r="B127" s="29" t="s">
        <v>34</v>
      </c>
      <c r="C127" s="55" t="s">
        <v>84</v>
      </c>
      <c r="D127" s="62" t="s">
        <v>84</v>
      </c>
      <c r="E127" s="55" t="s">
        <v>83</v>
      </c>
      <c r="F127" s="18">
        <v>89</v>
      </c>
    </row>
    <row r="128" spans="1:6" ht="16" x14ac:dyDescent="0.2">
      <c r="A128" s="29"/>
      <c r="B128" s="29" t="s">
        <v>177</v>
      </c>
      <c r="C128" s="55" t="s">
        <v>83</v>
      </c>
      <c r="D128" s="62" t="s">
        <v>83</v>
      </c>
      <c r="E128" s="55" t="s">
        <v>83</v>
      </c>
      <c r="F128" s="18">
        <v>0</v>
      </c>
    </row>
    <row r="129" spans="1:6" ht="16" x14ac:dyDescent="0.2">
      <c r="A129" s="29"/>
      <c r="B129" s="29" t="s">
        <v>178</v>
      </c>
      <c r="C129" s="55" t="s">
        <v>14</v>
      </c>
      <c r="D129" s="62" t="s">
        <v>14</v>
      </c>
      <c r="E129" s="55" t="s">
        <v>14</v>
      </c>
      <c r="F129" s="18">
        <v>5</v>
      </c>
    </row>
    <row r="130" spans="1:6" ht="16" x14ac:dyDescent="0.2">
      <c r="A130" s="29"/>
      <c r="B130" s="29" t="s">
        <v>179</v>
      </c>
      <c r="C130" s="55" t="s">
        <v>83</v>
      </c>
      <c r="D130" s="62" t="s">
        <v>83</v>
      </c>
      <c r="E130" s="55" t="s">
        <v>83</v>
      </c>
      <c r="F130" s="18">
        <v>0</v>
      </c>
    </row>
    <row r="131" spans="1:6" ht="16" x14ac:dyDescent="0.2">
      <c r="A131" s="29"/>
      <c r="B131" s="29" t="s">
        <v>180</v>
      </c>
      <c r="C131" s="55" t="s">
        <v>86</v>
      </c>
      <c r="D131" s="62" t="s">
        <v>86</v>
      </c>
      <c r="E131" s="55" t="s">
        <v>88</v>
      </c>
      <c r="F131" s="18">
        <v>28</v>
      </c>
    </row>
    <row r="132" spans="1:6" ht="16" x14ac:dyDescent="0.2">
      <c r="A132" s="31"/>
      <c r="B132" s="31" t="s">
        <v>181</v>
      </c>
      <c r="C132" s="59" t="s">
        <v>84</v>
      </c>
      <c r="D132" s="63" t="s">
        <v>84</v>
      </c>
      <c r="E132" s="31" t="s">
        <v>83</v>
      </c>
      <c r="F132" s="35">
        <v>300</v>
      </c>
    </row>
    <row r="133" spans="1:6" ht="16" x14ac:dyDescent="0.2">
      <c r="A133" s="30" t="s">
        <v>105</v>
      </c>
      <c r="B133" s="29" t="s">
        <v>182</v>
      </c>
      <c r="C133" s="46" t="s">
        <v>950</v>
      </c>
      <c r="D133" s="30" t="s">
        <v>67</v>
      </c>
      <c r="E133" s="55" t="s">
        <v>67</v>
      </c>
      <c r="F133" s="18">
        <v>111</v>
      </c>
    </row>
    <row r="134" spans="1:6" ht="16" x14ac:dyDescent="0.2">
      <c r="A134" s="30"/>
      <c r="B134" s="29" t="s">
        <v>276</v>
      </c>
      <c r="C134" s="29" t="s">
        <v>950</v>
      </c>
      <c r="D134" s="30" t="s">
        <v>67</v>
      </c>
      <c r="E134" s="55" t="s">
        <v>67</v>
      </c>
      <c r="F134" s="18">
        <v>648</v>
      </c>
    </row>
    <row r="135" spans="1:6" ht="16" x14ac:dyDescent="0.2">
      <c r="A135" s="29"/>
      <c r="B135" s="29" t="s">
        <v>277</v>
      </c>
      <c r="C135" s="29" t="s">
        <v>950</v>
      </c>
      <c r="D135" s="30" t="s">
        <v>67</v>
      </c>
      <c r="E135" s="55" t="s">
        <v>67</v>
      </c>
      <c r="F135" s="18">
        <v>127</v>
      </c>
    </row>
    <row r="136" spans="1:6" ht="16" x14ac:dyDescent="0.2">
      <c r="A136" s="29"/>
      <c r="B136" s="29" t="s">
        <v>278</v>
      </c>
      <c r="C136" s="29" t="s">
        <v>950</v>
      </c>
      <c r="D136" s="30" t="s">
        <v>67</v>
      </c>
      <c r="E136" s="55" t="s">
        <v>67</v>
      </c>
      <c r="F136" s="18">
        <v>3</v>
      </c>
    </row>
    <row r="137" spans="1:6" ht="16" x14ac:dyDescent="0.2">
      <c r="A137" s="29"/>
      <c r="B137" s="29" t="s">
        <v>279</v>
      </c>
      <c r="C137" s="29" t="s">
        <v>950</v>
      </c>
      <c r="D137" s="30" t="s">
        <v>67</v>
      </c>
      <c r="E137" s="55" t="s">
        <v>67</v>
      </c>
      <c r="F137" s="18">
        <v>81</v>
      </c>
    </row>
    <row r="138" spans="1:6" ht="16" x14ac:dyDescent="0.2">
      <c r="A138" s="29"/>
      <c r="B138" s="29" t="s">
        <v>280</v>
      </c>
      <c r="C138" s="29" t="s">
        <v>950</v>
      </c>
      <c r="D138" s="30" t="s">
        <v>67</v>
      </c>
      <c r="E138" s="55" t="s">
        <v>67</v>
      </c>
      <c r="F138" s="18">
        <v>677</v>
      </c>
    </row>
    <row r="139" spans="1:6" ht="16" x14ac:dyDescent="0.2">
      <c r="A139" s="30"/>
      <c r="B139" s="29" t="s">
        <v>186</v>
      </c>
      <c r="C139" s="29" t="s">
        <v>950</v>
      </c>
      <c r="D139" s="30" t="s">
        <v>67</v>
      </c>
      <c r="E139" s="55" t="s">
        <v>67</v>
      </c>
      <c r="F139" s="18">
        <v>8679</v>
      </c>
    </row>
    <row r="140" spans="1:6" ht="16" x14ac:dyDescent="0.2">
      <c r="A140" s="30"/>
      <c r="B140" s="29" t="s">
        <v>183</v>
      </c>
      <c r="C140" s="29" t="s">
        <v>1235</v>
      </c>
      <c r="D140" s="30" t="s">
        <v>67</v>
      </c>
      <c r="E140" s="55" t="s">
        <v>67</v>
      </c>
      <c r="F140" s="18">
        <v>17389</v>
      </c>
    </row>
    <row r="141" spans="1:6" ht="16" x14ac:dyDescent="0.2">
      <c r="A141" s="30"/>
      <c r="B141" s="29" t="s">
        <v>184</v>
      </c>
      <c r="C141" s="29" t="s">
        <v>1235</v>
      </c>
      <c r="D141" s="30" t="s">
        <v>67</v>
      </c>
      <c r="E141" s="55" t="s">
        <v>67</v>
      </c>
      <c r="F141" s="18">
        <v>68</v>
      </c>
    </row>
    <row r="142" spans="1:6" ht="16" x14ac:dyDescent="0.2">
      <c r="A142" s="29"/>
      <c r="B142" s="29" t="s">
        <v>281</v>
      </c>
      <c r="C142" s="29" t="s">
        <v>950</v>
      </c>
      <c r="D142" s="30" t="s">
        <v>67</v>
      </c>
      <c r="E142" s="55" t="s">
        <v>67</v>
      </c>
      <c r="F142" s="18">
        <v>15</v>
      </c>
    </row>
    <row r="143" spans="1:6" ht="16" x14ac:dyDescent="0.2">
      <c r="A143" s="29"/>
      <c r="B143" s="29" t="s">
        <v>282</v>
      </c>
      <c r="C143" s="29" t="s">
        <v>950</v>
      </c>
      <c r="D143" s="30" t="s">
        <v>67</v>
      </c>
      <c r="E143" s="55" t="s">
        <v>67</v>
      </c>
      <c r="F143" s="18">
        <v>139</v>
      </c>
    </row>
    <row r="144" spans="1:6" ht="16" x14ac:dyDescent="0.2">
      <c r="A144" s="29"/>
      <c r="B144" s="29" t="s">
        <v>283</v>
      </c>
      <c r="C144" s="29" t="s">
        <v>950</v>
      </c>
      <c r="D144" s="30" t="s">
        <v>67</v>
      </c>
      <c r="E144" s="55" t="s">
        <v>67</v>
      </c>
      <c r="F144" s="18">
        <v>238</v>
      </c>
    </row>
    <row r="145" spans="1:6" ht="16" x14ac:dyDescent="0.2">
      <c r="A145" s="29"/>
      <c r="B145" s="29" t="s">
        <v>285</v>
      </c>
      <c r="C145" s="29" t="s">
        <v>950</v>
      </c>
      <c r="D145" s="30" t="s">
        <v>67</v>
      </c>
      <c r="E145" s="55" t="s">
        <v>67</v>
      </c>
      <c r="F145" s="18">
        <v>2265</v>
      </c>
    </row>
    <row r="146" spans="1:6" ht="32" x14ac:dyDescent="0.2">
      <c r="A146" s="29"/>
      <c r="B146" s="29" t="s">
        <v>284</v>
      </c>
      <c r="C146" s="29" t="s">
        <v>950</v>
      </c>
      <c r="D146" s="30" t="s">
        <v>67</v>
      </c>
      <c r="E146" s="55" t="s">
        <v>67</v>
      </c>
      <c r="F146" s="18">
        <v>1776</v>
      </c>
    </row>
    <row r="147" spans="1:6" ht="16" x14ac:dyDescent="0.2">
      <c r="A147" s="29"/>
      <c r="B147" s="29" t="s">
        <v>286</v>
      </c>
      <c r="C147" s="29" t="s">
        <v>950</v>
      </c>
      <c r="D147" s="30" t="s">
        <v>67</v>
      </c>
      <c r="E147" s="55" t="s">
        <v>67</v>
      </c>
      <c r="F147" s="18">
        <v>69</v>
      </c>
    </row>
    <row r="148" spans="1:6" ht="16" x14ac:dyDescent="0.2">
      <c r="A148" s="29"/>
      <c r="B148" s="29" t="s">
        <v>287</v>
      </c>
      <c r="C148" s="29" t="s">
        <v>950</v>
      </c>
      <c r="D148" s="30" t="s">
        <v>67</v>
      </c>
      <c r="E148" s="55" t="s">
        <v>67</v>
      </c>
      <c r="F148" s="18">
        <v>82</v>
      </c>
    </row>
    <row r="149" spans="1:6" ht="16" x14ac:dyDescent="0.2">
      <c r="A149" s="29"/>
      <c r="B149" s="29" t="s">
        <v>288</v>
      </c>
      <c r="C149" s="29" t="s">
        <v>950</v>
      </c>
      <c r="D149" s="30" t="s">
        <v>67</v>
      </c>
      <c r="E149" s="55" t="s">
        <v>67</v>
      </c>
      <c r="F149" s="18">
        <v>7</v>
      </c>
    </row>
    <row r="150" spans="1:6" ht="16" x14ac:dyDescent="0.2">
      <c r="A150" s="29"/>
      <c r="B150" s="29" t="s">
        <v>289</v>
      </c>
      <c r="C150" s="29" t="s">
        <v>950</v>
      </c>
      <c r="D150" s="30" t="s">
        <v>67</v>
      </c>
      <c r="E150" s="55" t="s">
        <v>67</v>
      </c>
      <c r="F150" s="18">
        <v>142</v>
      </c>
    </row>
    <row r="151" spans="1:6" ht="16" x14ac:dyDescent="0.2">
      <c r="A151" s="29"/>
      <c r="B151" s="29" t="s">
        <v>290</v>
      </c>
      <c r="C151" s="29" t="s">
        <v>950</v>
      </c>
      <c r="D151" s="30" t="s">
        <v>67</v>
      </c>
      <c r="E151" s="55" t="s">
        <v>67</v>
      </c>
      <c r="F151" s="18">
        <v>392</v>
      </c>
    </row>
    <row r="152" spans="1:6" ht="16" x14ac:dyDescent="0.2">
      <c r="A152" s="29"/>
      <c r="B152" s="29" t="s">
        <v>291</v>
      </c>
      <c r="C152" s="29" t="s">
        <v>1236</v>
      </c>
      <c r="D152" s="30" t="s">
        <v>67</v>
      </c>
      <c r="E152" s="55" t="s">
        <v>67</v>
      </c>
      <c r="F152" s="18">
        <v>1140</v>
      </c>
    </row>
    <row r="153" spans="1:6" ht="16" x14ac:dyDescent="0.2">
      <c r="A153" s="29"/>
      <c r="B153" s="29" t="s">
        <v>292</v>
      </c>
      <c r="C153" s="29" t="s">
        <v>1236</v>
      </c>
      <c r="D153" s="30" t="s">
        <v>67</v>
      </c>
      <c r="E153" s="55" t="s">
        <v>67</v>
      </c>
      <c r="F153" s="18">
        <v>3970</v>
      </c>
    </row>
    <row r="154" spans="1:6" ht="16" x14ac:dyDescent="0.2">
      <c r="A154" s="29"/>
      <c r="B154" s="29" t="s">
        <v>293</v>
      </c>
      <c r="C154" s="29" t="s">
        <v>1236</v>
      </c>
      <c r="D154" s="30" t="s">
        <v>67</v>
      </c>
      <c r="E154" s="55" t="s">
        <v>67</v>
      </c>
      <c r="F154" s="18">
        <v>375</v>
      </c>
    </row>
    <row r="155" spans="1:6" ht="16" x14ac:dyDescent="0.2">
      <c r="A155" s="29"/>
      <c r="B155" s="29" t="s">
        <v>294</v>
      </c>
      <c r="C155" s="29" t="s">
        <v>1236</v>
      </c>
      <c r="D155" s="30" t="s">
        <v>67</v>
      </c>
      <c r="E155" s="55" t="s">
        <v>67</v>
      </c>
      <c r="F155" s="18">
        <v>301</v>
      </c>
    </row>
    <row r="156" spans="1:6" ht="16" x14ac:dyDescent="0.2">
      <c r="A156" s="29"/>
      <c r="B156" s="29" t="s">
        <v>295</v>
      </c>
      <c r="C156" s="29" t="s">
        <v>950</v>
      </c>
      <c r="D156" s="30" t="s">
        <v>67</v>
      </c>
      <c r="E156" s="55" t="s">
        <v>67</v>
      </c>
      <c r="F156" s="18">
        <v>2687</v>
      </c>
    </row>
    <row r="157" spans="1:6" ht="16" x14ac:dyDescent="0.2">
      <c r="A157" s="29"/>
      <c r="B157" s="29" t="s">
        <v>296</v>
      </c>
      <c r="C157" s="29" t="s">
        <v>950</v>
      </c>
      <c r="D157" s="30" t="s">
        <v>67</v>
      </c>
      <c r="E157" s="55" t="s">
        <v>67</v>
      </c>
      <c r="F157" s="18">
        <v>304</v>
      </c>
    </row>
    <row r="158" spans="1:6" ht="16" x14ac:dyDescent="0.2">
      <c r="A158" s="29"/>
      <c r="B158" s="29" t="s">
        <v>297</v>
      </c>
      <c r="C158" s="29" t="s">
        <v>950</v>
      </c>
      <c r="D158" s="30" t="s">
        <v>67</v>
      </c>
      <c r="E158" s="55" t="s">
        <v>67</v>
      </c>
      <c r="F158" s="18">
        <v>10</v>
      </c>
    </row>
    <row r="159" spans="1:6" ht="16" x14ac:dyDescent="0.2">
      <c r="A159" s="29"/>
      <c r="B159" s="29" t="s">
        <v>298</v>
      </c>
      <c r="C159" s="29" t="s">
        <v>950</v>
      </c>
      <c r="D159" s="30" t="s">
        <v>67</v>
      </c>
      <c r="E159" s="55" t="s">
        <v>67</v>
      </c>
      <c r="F159" s="18">
        <v>114</v>
      </c>
    </row>
    <row r="160" spans="1:6" ht="16" x14ac:dyDescent="0.2">
      <c r="A160" s="31"/>
      <c r="B160" s="31" t="s">
        <v>185</v>
      </c>
      <c r="C160" s="31" t="s">
        <v>950</v>
      </c>
      <c r="D160" s="32" t="s">
        <v>67</v>
      </c>
      <c r="E160" s="59" t="s">
        <v>67</v>
      </c>
      <c r="F160" s="35">
        <v>254</v>
      </c>
    </row>
    <row r="161" spans="1:6" ht="16" x14ac:dyDescent="0.2">
      <c r="A161" s="30" t="s">
        <v>106</v>
      </c>
      <c r="B161" s="29" t="s">
        <v>187</v>
      </c>
      <c r="C161" s="55" t="s">
        <v>86</v>
      </c>
      <c r="D161" s="62" t="s">
        <v>86</v>
      </c>
      <c r="E161" s="55" t="s">
        <v>88</v>
      </c>
      <c r="F161" s="18">
        <v>32</v>
      </c>
    </row>
    <row r="162" spans="1:6" s="101" customFormat="1" ht="16" x14ac:dyDescent="0.2">
      <c r="A162" s="102"/>
      <c r="B162" s="91" t="s">
        <v>188</v>
      </c>
      <c r="C162" s="92" t="s">
        <v>86</v>
      </c>
      <c r="D162" s="99" t="s">
        <v>86</v>
      </c>
      <c r="E162" s="92" t="s">
        <v>88</v>
      </c>
      <c r="F162" s="100">
        <v>58</v>
      </c>
    </row>
    <row r="163" spans="1:6" s="101" customFormat="1" ht="16" x14ac:dyDescent="0.2">
      <c r="A163" s="102"/>
      <c r="B163" s="91" t="s">
        <v>299</v>
      </c>
      <c r="C163" s="92" t="s">
        <v>82</v>
      </c>
      <c r="D163" s="99" t="s">
        <v>82</v>
      </c>
      <c r="E163" s="92" t="s">
        <v>83</v>
      </c>
      <c r="F163" s="100">
        <v>732</v>
      </c>
    </row>
    <row r="164" spans="1:6" s="101" customFormat="1" ht="16" x14ac:dyDescent="0.2">
      <c r="A164" s="91"/>
      <c r="B164" s="91" t="s">
        <v>300</v>
      </c>
      <c r="C164" s="92" t="s">
        <v>82</v>
      </c>
      <c r="D164" s="99" t="s">
        <v>82</v>
      </c>
      <c r="E164" s="92" t="s">
        <v>83</v>
      </c>
      <c r="F164" s="100">
        <v>1501</v>
      </c>
    </row>
    <row r="165" spans="1:6" s="101" customFormat="1" ht="16" x14ac:dyDescent="0.2">
      <c r="A165" s="91"/>
      <c r="B165" s="91" t="s">
        <v>301</v>
      </c>
      <c r="C165" s="92" t="s">
        <v>82</v>
      </c>
      <c r="D165" s="99" t="s">
        <v>82</v>
      </c>
      <c r="E165" s="92" t="s">
        <v>83</v>
      </c>
      <c r="F165" s="100">
        <v>260</v>
      </c>
    </row>
    <row r="166" spans="1:6" s="101" customFormat="1" ht="16" x14ac:dyDescent="0.2">
      <c r="A166" s="91"/>
      <c r="B166" s="91" t="s">
        <v>302</v>
      </c>
      <c r="C166" s="92" t="s">
        <v>82</v>
      </c>
      <c r="D166" s="99" t="s">
        <v>82</v>
      </c>
      <c r="E166" s="92" t="s">
        <v>83</v>
      </c>
      <c r="F166" s="100">
        <v>84</v>
      </c>
    </row>
    <row r="167" spans="1:6" ht="16" x14ac:dyDescent="0.2">
      <c r="A167" s="30"/>
      <c r="B167" s="29" t="s">
        <v>189</v>
      </c>
      <c r="C167" s="55" t="s">
        <v>1227</v>
      </c>
      <c r="D167" s="62" t="s">
        <v>83</v>
      </c>
      <c r="E167" s="55" t="s">
        <v>83</v>
      </c>
      <c r="F167" s="18">
        <v>63</v>
      </c>
    </row>
    <row r="168" spans="1:6" ht="16" x14ac:dyDescent="0.2">
      <c r="A168" s="29"/>
      <c r="B168" s="29" t="s">
        <v>190</v>
      </c>
      <c r="C168" s="55" t="s">
        <v>14</v>
      </c>
      <c r="D168" s="62" t="s">
        <v>14</v>
      </c>
      <c r="E168" s="55" t="s">
        <v>14</v>
      </c>
      <c r="F168" s="18">
        <v>103</v>
      </c>
    </row>
    <row r="169" spans="1:6" ht="16" x14ac:dyDescent="0.2">
      <c r="A169" s="29"/>
      <c r="B169" s="29" t="s">
        <v>191</v>
      </c>
      <c r="C169" s="29" t="s">
        <v>1227</v>
      </c>
      <c r="D169" s="30" t="s">
        <v>83</v>
      </c>
      <c r="E169" s="55" t="s">
        <v>83</v>
      </c>
      <c r="F169" s="18">
        <v>29</v>
      </c>
    </row>
    <row r="170" spans="1:6" ht="16" x14ac:dyDescent="0.2">
      <c r="A170" s="29"/>
      <c r="B170" s="29" t="s">
        <v>192</v>
      </c>
      <c r="C170" s="29" t="s">
        <v>1227</v>
      </c>
      <c r="D170" s="30" t="s">
        <v>83</v>
      </c>
      <c r="E170" s="55" t="s">
        <v>83</v>
      </c>
      <c r="F170" s="18">
        <v>80</v>
      </c>
    </row>
    <row r="171" spans="1:6" ht="16" x14ac:dyDescent="0.2">
      <c r="A171" s="29"/>
      <c r="B171" s="29" t="s">
        <v>193</v>
      </c>
      <c r="C171" s="29" t="s">
        <v>1227</v>
      </c>
      <c r="D171" s="30" t="s">
        <v>83</v>
      </c>
      <c r="E171" s="55" t="s">
        <v>83</v>
      </c>
      <c r="F171" s="18">
        <v>17</v>
      </c>
    </row>
    <row r="172" spans="1:6" ht="16" x14ac:dyDescent="0.2">
      <c r="A172" s="31"/>
      <c r="B172" s="31" t="s">
        <v>194</v>
      </c>
      <c r="C172" s="31" t="s">
        <v>1227</v>
      </c>
      <c r="D172" s="32" t="s">
        <v>83</v>
      </c>
      <c r="E172" s="59" t="s">
        <v>83</v>
      </c>
      <c r="F172" s="35">
        <v>690</v>
      </c>
    </row>
    <row r="173" spans="1:6" ht="16" x14ac:dyDescent="0.2">
      <c r="A173" s="30" t="s">
        <v>107</v>
      </c>
      <c r="B173" s="29" t="s">
        <v>195</v>
      </c>
      <c r="C173" s="55" t="s">
        <v>953</v>
      </c>
      <c r="D173" s="62" t="s">
        <v>83</v>
      </c>
      <c r="E173" s="55" t="s">
        <v>83</v>
      </c>
      <c r="F173" s="18">
        <v>15</v>
      </c>
    </row>
    <row r="174" spans="1:6" ht="16" x14ac:dyDescent="0.2">
      <c r="A174" s="30"/>
      <c r="B174" s="29" t="s">
        <v>196</v>
      </c>
      <c r="C174" s="55" t="s">
        <v>953</v>
      </c>
      <c r="D174" s="62" t="s">
        <v>83</v>
      </c>
      <c r="E174" s="55" t="s">
        <v>83</v>
      </c>
      <c r="F174" s="18">
        <v>334</v>
      </c>
    </row>
    <row r="175" spans="1:6" ht="16" x14ac:dyDescent="0.2">
      <c r="A175" s="30"/>
      <c r="B175" s="29" t="s">
        <v>369</v>
      </c>
      <c r="C175" s="55" t="s">
        <v>953</v>
      </c>
      <c r="D175" s="62" t="s">
        <v>83</v>
      </c>
      <c r="E175" s="55" t="s">
        <v>83</v>
      </c>
      <c r="F175" s="18">
        <v>338</v>
      </c>
    </row>
    <row r="176" spans="1:6" ht="16" x14ac:dyDescent="0.2">
      <c r="A176" s="29"/>
      <c r="B176" s="29" t="s">
        <v>370</v>
      </c>
      <c r="C176" s="55" t="s">
        <v>953</v>
      </c>
      <c r="D176" s="62" t="s">
        <v>83</v>
      </c>
      <c r="E176" s="55" t="s">
        <v>83</v>
      </c>
      <c r="F176" s="18">
        <v>20</v>
      </c>
    </row>
    <row r="177" spans="1:6" ht="16" x14ac:dyDescent="0.2">
      <c r="A177" s="29"/>
      <c r="B177" s="29" t="s">
        <v>197</v>
      </c>
      <c r="C177" s="55" t="s">
        <v>953</v>
      </c>
      <c r="D177" s="62" t="s">
        <v>83</v>
      </c>
      <c r="E177" s="55" t="s">
        <v>83</v>
      </c>
      <c r="F177" s="18">
        <v>165</v>
      </c>
    </row>
    <row r="178" spans="1:6" ht="16" x14ac:dyDescent="0.2">
      <c r="A178" s="29"/>
      <c r="B178" s="29" t="s">
        <v>198</v>
      </c>
      <c r="C178" s="55" t="s">
        <v>953</v>
      </c>
      <c r="D178" s="62" t="s">
        <v>83</v>
      </c>
      <c r="E178" s="55" t="s">
        <v>83</v>
      </c>
      <c r="F178" s="18">
        <v>555</v>
      </c>
    </row>
    <row r="179" spans="1:6" ht="16" x14ac:dyDescent="0.2">
      <c r="A179" s="29"/>
      <c r="B179" s="29" t="s">
        <v>199</v>
      </c>
      <c r="C179" s="55" t="s">
        <v>86</v>
      </c>
      <c r="D179" s="62" t="s">
        <v>86</v>
      </c>
      <c r="E179" s="55" t="s">
        <v>88</v>
      </c>
      <c r="F179" s="18">
        <v>416</v>
      </c>
    </row>
    <row r="180" spans="1:6" ht="16" x14ac:dyDescent="0.2">
      <c r="A180" s="29"/>
      <c r="B180" s="29" t="s">
        <v>200</v>
      </c>
      <c r="C180" s="55" t="s">
        <v>1036</v>
      </c>
      <c r="D180" s="62" t="s">
        <v>14</v>
      </c>
      <c r="E180" s="55" t="s">
        <v>14</v>
      </c>
      <c r="F180" s="18">
        <v>987</v>
      </c>
    </row>
    <row r="181" spans="1:6" s="101" customFormat="1" ht="16" x14ac:dyDescent="0.2">
      <c r="A181" s="91"/>
      <c r="B181" s="91" t="s">
        <v>201</v>
      </c>
      <c r="C181" s="92" t="s">
        <v>5</v>
      </c>
      <c r="D181" s="99" t="s">
        <v>5</v>
      </c>
      <c r="E181" s="92" t="s">
        <v>14</v>
      </c>
      <c r="F181" s="100">
        <v>727</v>
      </c>
    </row>
    <row r="182" spans="1:6" ht="16" x14ac:dyDescent="0.2">
      <c r="A182" s="29"/>
      <c r="B182" s="29" t="s">
        <v>202</v>
      </c>
      <c r="C182" s="55" t="s">
        <v>1036</v>
      </c>
      <c r="D182" s="62" t="s">
        <v>14</v>
      </c>
      <c r="E182" s="55" t="s">
        <v>14</v>
      </c>
      <c r="F182" s="18">
        <v>358</v>
      </c>
    </row>
    <row r="183" spans="1:6" ht="16" x14ac:dyDescent="0.2">
      <c r="A183" s="31"/>
      <c r="B183" s="31" t="s">
        <v>203</v>
      </c>
      <c r="C183" s="59" t="s">
        <v>953</v>
      </c>
      <c r="D183" s="63" t="s">
        <v>83</v>
      </c>
      <c r="E183" s="59" t="s">
        <v>83</v>
      </c>
      <c r="F183" s="35">
        <v>488</v>
      </c>
    </row>
    <row r="184" spans="1:6" ht="16" x14ac:dyDescent="0.2">
      <c r="A184" s="30" t="s">
        <v>108</v>
      </c>
      <c r="B184" s="29" t="s">
        <v>303</v>
      </c>
      <c r="C184" s="55" t="s">
        <v>940</v>
      </c>
      <c r="D184" s="62" t="s">
        <v>83</v>
      </c>
      <c r="E184" s="55" t="s">
        <v>83</v>
      </c>
      <c r="F184" s="18">
        <v>66</v>
      </c>
    </row>
    <row r="185" spans="1:6" ht="16" x14ac:dyDescent="0.2">
      <c r="A185" s="29"/>
      <c r="B185" s="29" t="s">
        <v>304</v>
      </c>
      <c r="C185" s="55" t="s">
        <v>940</v>
      </c>
      <c r="D185" s="62" t="s">
        <v>14</v>
      </c>
      <c r="E185" s="55" t="s">
        <v>14</v>
      </c>
      <c r="F185" s="18">
        <v>94</v>
      </c>
    </row>
    <row r="186" spans="1:6" ht="16" x14ac:dyDescent="0.2">
      <c r="A186" s="29"/>
      <c r="B186" s="29" t="s">
        <v>305</v>
      </c>
      <c r="C186" s="55" t="s">
        <v>940</v>
      </c>
      <c r="D186" s="62" t="s">
        <v>14</v>
      </c>
      <c r="E186" s="55" t="s">
        <v>14</v>
      </c>
      <c r="F186" s="18">
        <v>1041</v>
      </c>
    </row>
    <row r="187" spans="1:6" ht="16" x14ac:dyDescent="0.2">
      <c r="A187" s="30"/>
      <c r="B187" s="29" t="s">
        <v>204</v>
      </c>
      <c r="C187" s="55" t="s">
        <v>940</v>
      </c>
      <c r="D187" s="62" t="s">
        <v>86</v>
      </c>
      <c r="E187" s="55" t="s">
        <v>88</v>
      </c>
      <c r="F187" s="18">
        <v>261</v>
      </c>
    </row>
    <row r="188" spans="1:6" ht="16" x14ac:dyDescent="0.2">
      <c r="A188" s="30"/>
      <c r="B188" s="29" t="s">
        <v>205</v>
      </c>
      <c r="C188" s="55" t="s">
        <v>940</v>
      </c>
      <c r="D188" s="62" t="s">
        <v>83</v>
      </c>
      <c r="E188" s="55" t="s">
        <v>83</v>
      </c>
      <c r="F188" s="18">
        <v>81</v>
      </c>
    </row>
    <row r="189" spans="1:6" ht="16" x14ac:dyDescent="0.2">
      <c r="A189" s="30"/>
      <c r="B189" s="29" t="s">
        <v>206</v>
      </c>
      <c r="C189" s="55" t="s">
        <v>941</v>
      </c>
      <c r="D189" s="62" t="s">
        <v>83</v>
      </c>
      <c r="E189" s="55" t="s">
        <v>83</v>
      </c>
      <c r="F189" s="18">
        <v>97</v>
      </c>
    </row>
    <row r="190" spans="1:6" ht="16" x14ac:dyDescent="0.2">
      <c r="A190" s="30"/>
      <c r="B190" s="29" t="s">
        <v>207</v>
      </c>
      <c r="C190" s="55" t="s">
        <v>941</v>
      </c>
      <c r="D190" s="62" t="s">
        <v>14</v>
      </c>
      <c r="E190" s="55" t="s">
        <v>14</v>
      </c>
      <c r="F190" s="18">
        <v>379</v>
      </c>
    </row>
    <row r="191" spans="1:6" ht="16" x14ac:dyDescent="0.2">
      <c r="A191" s="29"/>
      <c r="B191" s="29" t="s">
        <v>208</v>
      </c>
      <c r="C191" s="29" t="s">
        <v>941</v>
      </c>
      <c r="D191" s="62" t="s">
        <v>83</v>
      </c>
      <c r="E191" s="55" t="s">
        <v>83</v>
      </c>
      <c r="F191" s="18">
        <v>34</v>
      </c>
    </row>
    <row r="192" spans="1:6" ht="16" x14ac:dyDescent="0.2">
      <c r="A192" s="29"/>
      <c r="B192" s="29" t="s">
        <v>209</v>
      </c>
      <c r="C192" s="29" t="s">
        <v>941</v>
      </c>
      <c r="D192" s="62" t="s">
        <v>83</v>
      </c>
      <c r="E192" s="55" t="s">
        <v>83</v>
      </c>
      <c r="F192" s="18">
        <v>1</v>
      </c>
    </row>
    <row r="193" spans="1:6" ht="16" x14ac:dyDescent="0.2">
      <c r="A193" s="31"/>
      <c r="B193" s="31" t="s">
        <v>210</v>
      </c>
      <c r="C193" s="31" t="s">
        <v>941</v>
      </c>
      <c r="D193" s="63" t="s">
        <v>83</v>
      </c>
      <c r="E193" s="59" t="s">
        <v>83</v>
      </c>
      <c r="F193" s="35">
        <v>51</v>
      </c>
    </row>
    <row r="194" spans="1:6" ht="32" x14ac:dyDescent="0.2">
      <c r="A194" s="29" t="s">
        <v>109</v>
      </c>
      <c r="B194" s="29" t="s">
        <v>306</v>
      </c>
      <c r="C194" s="55" t="s">
        <v>942</v>
      </c>
      <c r="D194" s="55" t="s">
        <v>942</v>
      </c>
      <c r="E194" s="55" t="s">
        <v>88</v>
      </c>
      <c r="F194" s="18">
        <v>15</v>
      </c>
    </row>
    <row r="195" spans="1:6" ht="16" x14ac:dyDescent="0.2">
      <c r="A195" s="29"/>
      <c r="B195" s="29" t="s">
        <v>307</v>
      </c>
      <c r="C195" s="55" t="s">
        <v>942</v>
      </c>
      <c r="D195" s="55" t="s">
        <v>942</v>
      </c>
      <c r="E195" s="55" t="s">
        <v>83</v>
      </c>
      <c r="F195" s="18">
        <v>38</v>
      </c>
    </row>
    <row r="196" spans="1:6" ht="16" x14ac:dyDescent="0.2">
      <c r="A196" s="29"/>
      <c r="B196" s="29" t="s">
        <v>308</v>
      </c>
      <c r="C196" s="55" t="s">
        <v>942</v>
      </c>
      <c r="D196" s="55" t="s">
        <v>942</v>
      </c>
      <c r="E196" s="55" t="s">
        <v>83</v>
      </c>
      <c r="F196" s="18">
        <v>21</v>
      </c>
    </row>
    <row r="197" spans="1:6" ht="16" x14ac:dyDescent="0.2">
      <c r="A197" s="29"/>
      <c r="B197" s="29" t="s">
        <v>309</v>
      </c>
      <c r="C197" s="55" t="s">
        <v>942</v>
      </c>
      <c r="D197" s="55" t="s">
        <v>942</v>
      </c>
      <c r="E197" s="55" t="s">
        <v>83</v>
      </c>
      <c r="F197" s="18">
        <v>14</v>
      </c>
    </row>
    <row r="198" spans="1:6" ht="16" x14ac:dyDescent="0.2">
      <c r="A198" s="29"/>
      <c r="B198" s="29" t="s">
        <v>310</v>
      </c>
      <c r="C198" s="55" t="s">
        <v>942</v>
      </c>
      <c r="D198" s="55" t="s">
        <v>942</v>
      </c>
      <c r="E198" s="55" t="s">
        <v>83</v>
      </c>
      <c r="F198" s="18">
        <v>4</v>
      </c>
    </row>
    <row r="199" spans="1:6" ht="16" x14ac:dyDescent="0.2">
      <c r="A199" s="29"/>
      <c r="B199" s="29" t="s">
        <v>311</v>
      </c>
      <c r="C199" s="55" t="s">
        <v>942</v>
      </c>
      <c r="D199" s="55" t="s">
        <v>942</v>
      </c>
      <c r="E199" s="55" t="s">
        <v>88</v>
      </c>
      <c r="F199" s="18">
        <v>10</v>
      </c>
    </row>
    <row r="200" spans="1:6" ht="16" x14ac:dyDescent="0.2">
      <c r="A200" s="29"/>
      <c r="B200" s="29" t="s">
        <v>312</v>
      </c>
      <c r="C200" s="55" t="s">
        <v>942</v>
      </c>
      <c r="D200" s="55" t="s">
        <v>942</v>
      </c>
      <c r="E200" s="55" t="s">
        <v>83</v>
      </c>
      <c r="F200" s="18">
        <v>0</v>
      </c>
    </row>
    <row r="201" spans="1:6" ht="16" x14ac:dyDescent="0.2">
      <c r="A201" s="31"/>
      <c r="B201" s="31" t="s">
        <v>313</v>
      </c>
      <c r="C201" s="59" t="s">
        <v>942</v>
      </c>
      <c r="D201" s="59" t="s">
        <v>942</v>
      </c>
      <c r="E201" s="59" t="s">
        <v>83</v>
      </c>
      <c r="F201" s="35">
        <v>24</v>
      </c>
    </row>
    <row r="202" spans="1:6" ht="16" x14ac:dyDescent="0.2">
      <c r="A202" s="29" t="s">
        <v>110</v>
      </c>
      <c r="B202" s="29" t="s">
        <v>314</v>
      </c>
      <c r="C202" s="55" t="s">
        <v>86</v>
      </c>
      <c r="D202" s="62" t="s">
        <v>86</v>
      </c>
      <c r="E202" s="55" t="s">
        <v>88</v>
      </c>
      <c r="F202" s="18">
        <v>14</v>
      </c>
    </row>
    <row r="203" spans="1:6" ht="16" x14ac:dyDescent="0.2">
      <c r="A203" s="31"/>
      <c r="B203" s="31" t="s">
        <v>315</v>
      </c>
      <c r="C203" s="59" t="s">
        <v>83</v>
      </c>
      <c r="D203" s="63" t="s">
        <v>83</v>
      </c>
      <c r="E203" s="59" t="s">
        <v>83</v>
      </c>
      <c r="F203" s="35">
        <v>58</v>
      </c>
    </row>
    <row r="204" spans="1:6" ht="16" x14ac:dyDescent="0.2">
      <c r="A204" s="29" t="s">
        <v>111</v>
      </c>
      <c r="B204" s="29" t="s">
        <v>316</v>
      </c>
      <c r="C204" s="55" t="s">
        <v>14</v>
      </c>
      <c r="D204" s="62" t="s">
        <v>14</v>
      </c>
      <c r="E204" s="55" t="s">
        <v>14</v>
      </c>
      <c r="F204" s="18">
        <v>76</v>
      </c>
    </row>
    <row r="205" spans="1:6" ht="16" x14ac:dyDescent="0.2">
      <c r="A205" s="29"/>
      <c r="B205" s="29" t="s">
        <v>317</v>
      </c>
      <c r="C205" s="55" t="s">
        <v>14</v>
      </c>
      <c r="D205" s="62" t="s">
        <v>14</v>
      </c>
      <c r="E205" s="55" t="s">
        <v>14</v>
      </c>
      <c r="F205" s="18">
        <v>1</v>
      </c>
    </row>
    <row r="206" spans="1:6" ht="16" x14ac:dyDescent="0.2">
      <c r="A206" s="29"/>
      <c r="B206" s="29" t="s">
        <v>318</v>
      </c>
      <c r="C206" s="55" t="s">
        <v>86</v>
      </c>
      <c r="D206" s="62" t="s">
        <v>86</v>
      </c>
      <c r="E206" s="55" t="s">
        <v>88</v>
      </c>
      <c r="F206" s="18">
        <v>8</v>
      </c>
    </row>
    <row r="207" spans="1:6" ht="16" x14ac:dyDescent="0.2">
      <c r="A207" s="29"/>
      <c r="B207" s="29" t="s">
        <v>319</v>
      </c>
      <c r="C207" s="55" t="s">
        <v>14</v>
      </c>
      <c r="D207" s="62" t="s">
        <v>14</v>
      </c>
      <c r="E207" s="55" t="s">
        <v>14</v>
      </c>
      <c r="F207" s="18">
        <v>5</v>
      </c>
    </row>
    <row r="208" spans="1:6" ht="16" x14ac:dyDescent="0.2">
      <c r="A208" s="31"/>
      <c r="B208" s="31" t="s">
        <v>320</v>
      </c>
      <c r="C208" s="59" t="s">
        <v>83</v>
      </c>
      <c r="D208" s="63" t="s">
        <v>83</v>
      </c>
      <c r="E208" s="59" t="s">
        <v>83</v>
      </c>
      <c r="F208" s="35">
        <v>55</v>
      </c>
    </row>
    <row r="209" spans="1:6" ht="16" x14ac:dyDescent="0.2">
      <c r="A209" s="29" t="s">
        <v>112</v>
      </c>
      <c r="B209" s="29" t="s">
        <v>321</v>
      </c>
      <c r="C209" s="55" t="s">
        <v>14</v>
      </c>
      <c r="D209" s="62" t="s">
        <v>14</v>
      </c>
      <c r="E209" s="46" t="s">
        <v>14</v>
      </c>
      <c r="F209" s="18">
        <v>45</v>
      </c>
    </row>
    <row r="210" spans="1:6" ht="16" x14ac:dyDescent="0.2">
      <c r="A210" s="29"/>
      <c r="B210" s="29" t="s">
        <v>322</v>
      </c>
      <c r="C210" s="29" t="s">
        <v>14</v>
      </c>
      <c r="D210" s="30" t="s">
        <v>14</v>
      </c>
      <c r="E210" s="29" t="s">
        <v>14</v>
      </c>
      <c r="F210" s="18">
        <v>125</v>
      </c>
    </row>
    <row r="211" spans="1:6" ht="16" x14ac:dyDescent="0.2">
      <c r="A211" s="29"/>
      <c r="B211" s="29" t="s">
        <v>323</v>
      </c>
      <c r="C211" s="29" t="s">
        <v>14</v>
      </c>
      <c r="D211" s="30" t="s">
        <v>14</v>
      </c>
      <c r="E211" s="29" t="s">
        <v>14</v>
      </c>
      <c r="F211" s="18">
        <v>724</v>
      </c>
    </row>
    <row r="212" spans="1:6" ht="16" x14ac:dyDescent="0.2">
      <c r="A212" s="31"/>
      <c r="B212" s="31" t="s">
        <v>324</v>
      </c>
      <c r="C212" s="31" t="s">
        <v>14</v>
      </c>
      <c r="D212" s="32" t="s">
        <v>14</v>
      </c>
      <c r="E212" s="31" t="s">
        <v>14</v>
      </c>
      <c r="F212" s="35">
        <v>401</v>
      </c>
    </row>
    <row r="213" spans="1:6" ht="16" x14ac:dyDescent="0.2">
      <c r="A213" s="29" t="s">
        <v>113</v>
      </c>
      <c r="B213" s="29" t="s">
        <v>325</v>
      </c>
      <c r="C213" s="46" t="s">
        <v>942</v>
      </c>
      <c r="D213" s="29" t="s">
        <v>942</v>
      </c>
      <c r="E213" s="55" t="s">
        <v>85</v>
      </c>
      <c r="F213" s="18">
        <v>890</v>
      </c>
    </row>
    <row r="214" spans="1:6" ht="16" x14ac:dyDescent="0.2">
      <c r="A214" s="29"/>
      <c r="B214" s="29" t="s">
        <v>326</v>
      </c>
      <c r="C214" s="29" t="s">
        <v>942</v>
      </c>
      <c r="D214" s="29" t="s">
        <v>942</v>
      </c>
      <c r="E214" s="55" t="s">
        <v>83</v>
      </c>
      <c r="F214" s="18">
        <v>1173</v>
      </c>
    </row>
    <row r="215" spans="1:6" ht="16" x14ac:dyDescent="0.2">
      <c r="A215" s="29"/>
      <c r="B215" s="29" t="s">
        <v>327</v>
      </c>
      <c r="C215" s="29" t="s">
        <v>942</v>
      </c>
      <c r="D215" s="29" t="s">
        <v>942</v>
      </c>
      <c r="E215" s="55" t="s">
        <v>88</v>
      </c>
      <c r="F215" s="18">
        <v>203</v>
      </c>
    </row>
    <row r="216" spans="1:6" ht="16" x14ac:dyDescent="0.2">
      <c r="A216" s="29"/>
      <c r="B216" s="29" t="s">
        <v>328</v>
      </c>
      <c r="C216" s="29" t="s">
        <v>942</v>
      </c>
      <c r="D216" s="29" t="s">
        <v>942</v>
      </c>
      <c r="E216" s="55" t="s">
        <v>83</v>
      </c>
      <c r="F216" s="18">
        <v>168</v>
      </c>
    </row>
    <row r="217" spans="1:6" ht="16" x14ac:dyDescent="0.2">
      <c r="A217" s="29"/>
      <c r="B217" s="29" t="s">
        <v>329</v>
      </c>
      <c r="C217" s="29" t="s">
        <v>942</v>
      </c>
      <c r="D217" s="29" t="s">
        <v>942</v>
      </c>
      <c r="E217" s="55" t="s">
        <v>83</v>
      </c>
      <c r="F217" s="18">
        <v>133</v>
      </c>
    </row>
    <row r="218" spans="1:6" ht="32" x14ac:dyDescent="0.2">
      <c r="A218" s="31"/>
      <c r="B218" s="31" t="s">
        <v>330</v>
      </c>
      <c r="C218" s="31" t="s">
        <v>942</v>
      </c>
      <c r="D218" s="31" t="s">
        <v>942</v>
      </c>
      <c r="E218" s="59" t="s">
        <v>83</v>
      </c>
      <c r="F218" s="35">
        <v>1270</v>
      </c>
    </row>
    <row r="219" spans="1:6" ht="16" x14ac:dyDescent="0.2">
      <c r="A219" s="29" t="s">
        <v>114</v>
      </c>
      <c r="B219" s="29" t="s">
        <v>331</v>
      </c>
      <c r="C219" s="55" t="s">
        <v>14</v>
      </c>
      <c r="D219" s="62" t="s">
        <v>14</v>
      </c>
      <c r="E219" s="55" t="s">
        <v>14</v>
      </c>
      <c r="F219" s="18">
        <v>96</v>
      </c>
    </row>
    <row r="220" spans="1:6" ht="16" x14ac:dyDescent="0.2">
      <c r="A220" s="31"/>
      <c r="B220" s="31" t="s">
        <v>332</v>
      </c>
      <c r="C220" s="59" t="s">
        <v>83</v>
      </c>
      <c r="D220" s="63" t="s">
        <v>83</v>
      </c>
      <c r="E220" s="59" t="s">
        <v>83</v>
      </c>
      <c r="F220" s="35">
        <v>299</v>
      </c>
    </row>
    <row r="221" spans="1:6" ht="16" x14ac:dyDescent="0.2">
      <c r="A221" s="29" t="s">
        <v>115</v>
      </c>
      <c r="B221" s="29" t="s">
        <v>333</v>
      </c>
      <c r="C221" s="55" t="s">
        <v>85</v>
      </c>
      <c r="D221" s="62" t="s">
        <v>85</v>
      </c>
      <c r="E221" s="46" t="s">
        <v>85</v>
      </c>
      <c r="F221" s="18">
        <v>145</v>
      </c>
    </row>
    <row r="222" spans="1:6" s="101" customFormat="1" ht="16" x14ac:dyDescent="0.2">
      <c r="A222" s="91"/>
      <c r="B222" s="91" t="s">
        <v>334</v>
      </c>
      <c r="C222" s="92" t="s">
        <v>949</v>
      </c>
      <c r="D222" s="99" t="s">
        <v>85</v>
      </c>
      <c r="E222" s="91" t="s">
        <v>85</v>
      </c>
      <c r="F222" s="100">
        <v>113</v>
      </c>
    </row>
    <row r="223" spans="1:6" s="101" customFormat="1" ht="16" x14ac:dyDescent="0.2">
      <c r="A223" s="91"/>
      <c r="B223" s="91" t="s">
        <v>335</v>
      </c>
      <c r="C223" s="92" t="s">
        <v>949</v>
      </c>
      <c r="D223" s="99" t="s">
        <v>85</v>
      </c>
      <c r="E223" s="91" t="s">
        <v>85</v>
      </c>
      <c r="F223" s="100">
        <v>780</v>
      </c>
    </row>
    <row r="224" spans="1:6" s="101" customFormat="1" ht="16" x14ac:dyDescent="0.2">
      <c r="A224" s="91"/>
      <c r="B224" s="91" t="s">
        <v>336</v>
      </c>
      <c r="C224" s="92" t="s">
        <v>949</v>
      </c>
      <c r="D224" s="99" t="s">
        <v>85</v>
      </c>
      <c r="E224" s="91" t="s">
        <v>85</v>
      </c>
      <c r="F224" s="100">
        <v>1301</v>
      </c>
    </row>
    <row r="225" spans="1:6" s="101" customFormat="1" ht="16" x14ac:dyDescent="0.2">
      <c r="A225" s="91"/>
      <c r="B225" s="91" t="s">
        <v>337</v>
      </c>
      <c r="C225" s="92" t="s">
        <v>949</v>
      </c>
      <c r="D225" s="99" t="s">
        <v>85</v>
      </c>
      <c r="E225" s="91" t="s">
        <v>85</v>
      </c>
      <c r="F225" s="100">
        <v>826</v>
      </c>
    </row>
    <row r="226" spans="1:6" s="101" customFormat="1" ht="16" x14ac:dyDescent="0.2">
      <c r="A226" s="91"/>
      <c r="B226" s="91" t="s">
        <v>338</v>
      </c>
      <c r="C226" s="92" t="s">
        <v>949</v>
      </c>
      <c r="D226" s="99" t="s">
        <v>85</v>
      </c>
      <c r="E226" s="91" t="s">
        <v>85</v>
      </c>
      <c r="F226" s="100">
        <v>69</v>
      </c>
    </row>
    <row r="227" spans="1:6" s="101" customFormat="1" ht="16" x14ac:dyDescent="0.2">
      <c r="A227" s="91"/>
      <c r="B227" s="91" t="s">
        <v>339</v>
      </c>
      <c r="C227" s="92" t="s">
        <v>949</v>
      </c>
      <c r="D227" s="99" t="s">
        <v>85</v>
      </c>
      <c r="E227" s="91" t="s">
        <v>85</v>
      </c>
      <c r="F227" s="100">
        <v>82</v>
      </c>
    </row>
    <row r="228" spans="1:6" s="101" customFormat="1" ht="16" x14ac:dyDescent="0.2">
      <c r="A228" s="91"/>
      <c r="B228" s="91" t="s">
        <v>340</v>
      </c>
      <c r="C228" s="92" t="s">
        <v>949</v>
      </c>
      <c r="D228" s="99" t="s">
        <v>85</v>
      </c>
      <c r="E228" s="91" t="s">
        <v>85</v>
      </c>
      <c r="F228" s="100">
        <v>34</v>
      </c>
    </row>
    <row r="229" spans="1:6" ht="16" x14ac:dyDescent="0.2">
      <c r="A229" s="29"/>
      <c r="B229" s="29" t="s">
        <v>341</v>
      </c>
      <c r="C229" s="55" t="s">
        <v>85</v>
      </c>
      <c r="D229" s="62" t="s">
        <v>85</v>
      </c>
      <c r="E229" s="29" t="s">
        <v>85</v>
      </c>
      <c r="F229" s="18">
        <v>122</v>
      </c>
    </row>
    <row r="230" spans="1:6" ht="16" x14ac:dyDescent="0.2">
      <c r="A230" s="29"/>
      <c r="B230" s="29" t="s">
        <v>342</v>
      </c>
      <c r="C230" s="55" t="s">
        <v>85</v>
      </c>
      <c r="D230" s="62" t="s">
        <v>85</v>
      </c>
      <c r="E230" s="29" t="s">
        <v>85</v>
      </c>
      <c r="F230" s="18">
        <v>199</v>
      </c>
    </row>
    <row r="231" spans="1:6" ht="16" x14ac:dyDescent="0.2">
      <c r="A231" s="29"/>
      <c r="B231" s="29" t="s">
        <v>343</v>
      </c>
      <c r="C231" s="55" t="s">
        <v>85</v>
      </c>
      <c r="D231" s="62" t="s">
        <v>85</v>
      </c>
      <c r="E231" s="29" t="s">
        <v>85</v>
      </c>
      <c r="F231" s="18">
        <v>163</v>
      </c>
    </row>
    <row r="232" spans="1:6" ht="16" x14ac:dyDescent="0.2">
      <c r="A232" s="29"/>
      <c r="B232" s="29" t="s">
        <v>344</v>
      </c>
      <c r="C232" s="55" t="s">
        <v>85</v>
      </c>
      <c r="D232" s="62" t="s">
        <v>85</v>
      </c>
      <c r="E232" s="29" t="s">
        <v>85</v>
      </c>
      <c r="F232" s="18">
        <v>100</v>
      </c>
    </row>
    <row r="233" spans="1:6" ht="16" x14ac:dyDescent="0.2">
      <c r="A233" s="29"/>
      <c r="B233" s="29" t="s">
        <v>345</v>
      </c>
      <c r="C233" s="55" t="s">
        <v>85</v>
      </c>
      <c r="D233" s="62" t="s">
        <v>85</v>
      </c>
      <c r="E233" s="29" t="s">
        <v>85</v>
      </c>
      <c r="F233" s="18">
        <v>304</v>
      </c>
    </row>
    <row r="234" spans="1:6" ht="16" x14ac:dyDescent="0.2">
      <c r="A234" s="29"/>
      <c r="B234" s="29" t="s">
        <v>346</v>
      </c>
      <c r="C234" s="55" t="s">
        <v>85</v>
      </c>
      <c r="D234" s="62" t="s">
        <v>85</v>
      </c>
      <c r="E234" s="29" t="s">
        <v>85</v>
      </c>
      <c r="F234" s="18">
        <v>158</v>
      </c>
    </row>
    <row r="235" spans="1:6" ht="16" x14ac:dyDescent="0.2">
      <c r="A235" s="29"/>
      <c r="B235" s="29" t="s">
        <v>347</v>
      </c>
      <c r="C235" s="55" t="s">
        <v>85</v>
      </c>
      <c r="D235" s="62" t="s">
        <v>85</v>
      </c>
      <c r="E235" s="29" t="s">
        <v>85</v>
      </c>
      <c r="F235" s="18">
        <v>508</v>
      </c>
    </row>
    <row r="236" spans="1:6" ht="16" x14ac:dyDescent="0.2">
      <c r="A236" s="29"/>
      <c r="B236" s="29" t="s">
        <v>348</v>
      </c>
      <c r="C236" s="55" t="s">
        <v>85</v>
      </c>
      <c r="D236" s="62" t="s">
        <v>85</v>
      </c>
      <c r="E236" s="29" t="s">
        <v>85</v>
      </c>
      <c r="F236" s="18">
        <v>86</v>
      </c>
    </row>
    <row r="237" spans="1:6" ht="16" x14ac:dyDescent="0.2">
      <c r="A237" s="29"/>
      <c r="B237" s="29" t="s">
        <v>349</v>
      </c>
      <c r="C237" s="55" t="s">
        <v>85</v>
      </c>
      <c r="D237" s="62" t="s">
        <v>85</v>
      </c>
      <c r="E237" s="29" t="s">
        <v>85</v>
      </c>
      <c r="F237" s="18">
        <v>100</v>
      </c>
    </row>
    <row r="238" spans="1:6" ht="16" x14ac:dyDescent="0.2">
      <c r="A238" s="29"/>
      <c r="B238" s="29" t="s">
        <v>350</v>
      </c>
      <c r="C238" s="55" t="s">
        <v>85</v>
      </c>
      <c r="D238" s="62" t="s">
        <v>85</v>
      </c>
      <c r="E238" s="29" t="s">
        <v>85</v>
      </c>
      <c r="F238" s="18">
        <v>56</v>
      </c>
    </row>
    <row r="239" spans="1:6" ht="16" x14ac:dyDescent="0.2">
      <c r="A239" s="29"/>
      <c r="B239" s="29" t="s">
        <v>351</v>
      </c>
      <c r="C239" s="55" t="s">
        <v>85</v>
      </c>
      <c r="D239" s="62" t="s">
        <v>85</v>
      </c>
      <c r="E239" s="29" t="s">
        <v>85</v>
      </c>
      <c r="F239" s="18">
        <v>357</v>
      </c>
    </row>
    <row r="240" spans="1:6" ht="16" x14ac:dyDescent="0.2">
      <c r="A240" s="29"/>
      <c r="B240" s="29" t="s">
        <v>352</v>
      </c>
      <c r="C240" s="55" t="s">
        <v>85</v>
      </c>
      <c r="D240" s="62" t="s">
        <v>85</v>
      </c>
      <c r="E240" s="29" t="s">
        <v>85</v>
      </c>
      <c r="F240" s="18">
        <v>34</v>
      </c>
    </row>
    <row r="241" spans="1:6" ht="16" x14ac:dyDescent="0.2">
      <c r="A241" s="29"/>
      <c r="B241" s="29" t="s">
        <v>353</v>
      </c>
      <c r="C241" s="55" t="s">
        <v>85</v>
      </c>
      <c r="D241" s="62" t="s">
        <v>85</v>
      </c>
      <c r="E241" s="29" t="s">
        <v>85</v>
      </c>
      <c r="F241" s="18">
        <v>113</v>
      </c>
    </row>
    <row r="242" spans="1:6" ht="16" x14ac:dyDescent="0.2">
      <c r="A242" s="29"/>
      <c r="B242" s="29" t="s">
        <v>354</v>
      </c>
      <c r="C242" s="55" t="s">
        <v>85</v>
      </c>
      <c r="D242" s="62" t="s">
        <v>85</v>
      </c>
      <c r="E242" s="29" t="s">
        <v>85</v>
      </c>
      <c r="F242" s="18">
        <v>112</v>
      </c>
    </row>
    <row r="243" spans="1:6" ht="16" x14ac:dyDescent="0.2">
      <c r="A243" s="29"/>
      <c r="B243" s="29" t="s">
        <v>355</v>
      </c>
      <c r="C243" s="55" t="s">
        <v>85</v>
      </c>
      <c r="D243" s="62" t="s">
        <v>85</v>
      </c>
      <c r="E243" s="29" t="s">
        <v>85</v>
      </c>
      <c r="F243" s="18">
        <v>316</v>
      </c>
    </row>
    <row r="244" spans="1:6" ht="16" x14ac:dyDescent="0.2">
      <c r="A244" s="29"/>
      <c r="B244" s="29" t="s">
        <v>356</v>
      </c>
      <c r="C244" s="55" t="s">
        <v>85</v>
      </c>
      <c r="D244" s="62" t="s">
        <v>85</v>
      </c>
      <c r="E244" s="29" t="s">
        <v>85</v>
      </c>
      <c r="F244" s="18">
        <v>24</v>
      </c>
    </row>
    <row r="245" spans="1:6" ht="32" x14ac:dyDescent="0.2">
      <c r="A245" s="29"/>
      <c r="B245" s="29" t="s">
        <v>357</v>
      </c>
      <c r="C245" s="55" t="s">
        <v>85</v>
      </c>
      <c r="D245" s="62" t="s">
        <v>85</v>
      </c>
      <c r="E245" s="29" t="s">
        <v>85</v>
      </c>
      <c r="F245" s="18">
        <v>45</v>
      </c>
    </row>
    <row r="246" spans="1:6" ht="16" x14ac:dyDescent="0.2">
      <c r="A246" s="29"/>
      <c r="B246" s="29" t="s">
        <v>358</v>
      </c>
      <c r="C246" s="55" t="s">
        <v>85</v>
      </c>
      <c r="D246" s="62" t="s">
        <v>85</v>
      </c>
      <c r="E246" s="29" t="s">
        <v>85</v>
      </c>
      <c r="F246" s="18">
        <v>337</v>
      </c>
    </row>
    <row r="247" spans="1:6" s="101" customFormat="1" ht="16" x14ac:dyDescent="0.2">
      <c r="A247" s="91"/>
      <c r="B247" s="91" t="s">
        <v>359</v>
      </c>
      <c r="C247" s="92" t="s">
        <v>63</v>
      </c>
      <c r="D247" s="99" t="s">
        <v>63</v>
      </c>
      <c r="E247" s="91" t="s">
        <v>85</v>
      </c>
      <c r="F247" s="100">
        <v>624</v>
      </c>
    </row>
    <row r="248" spans="1:6" s="101" customFormat="1" ht="16" x14ac:dyDescent="0.2">
      <c r="A248" s="91"/>
      <c r="B248" s="91" t="s">
        <v>360</v>
      </c>
      <c r="C248" s="92" t="s">
        <v>63</v>
      </c>
      <c r="D248" s="99" t="s">
        <v>63</v>
      </c>
      <c r="E248" s="91" t="s">
        <v>85</v>
      </c>
      <c r="F248" s="100">
        <v>287</v>
      </c>
    </row>
    <row r="249" spans="1:6" s="101" customFormat="1" ht="16" x14ac:dyDescent="0.2">
      <c r="A249" s="91"/>
      <c r="B249" s="91" t="s">
        <v>361</v>
      </c>
      <c r="C249" s="92" t="s">
        <v>63</v>
      </c>
      <c r="D249" s="99" t="s">
        <v>63</v>
      </c>
      <c r="E249" s="91" t="s">
        <v>85</v>
      </c>
      <c r="F249" s="100">
        <v>723</v>
      </c>
    </row>
    <row r="250" spans="1:6" s="101" customFormat="1" ht="16" x14ac:dyDescent="0.2">
      <c r="A250" s="91"/>
      <c r="B250" s="91" t="s">
        <v>362</v>
      </c>
      <c r="C250" s="92" t="s">
        <v>63</v>
      </c>
      <c r="D250" s="99" t="s">
        <v>63</v>
      </c>
      <c r="E250" s="91" t="s">
        <v>85</v>
      </c>
      <c r="F250" s="100">
        <v>275</v>
      </c>
    </row>
    <row r="251" spans="1:6" s="101" customFormat="1" ht="16" x14ac:dyDescent="0.2">
      <c r="A251" s="91"/>
      <c r="B251" s="91" t="s">
        <v>363</v>
      </c>
      <c r="C251" s="92" t="s">
        <v>54</v>
      </c>
      <c r="D251" s="99" t="s">
        <v>54</v>
      </c>
      <c r="E251" s="91" t="s">
        <v>85</v>
      </c>
      <c r="F251" s="100">
        <v>221</v>
      </c>
    </row>
    <row r="252" spans="1:6" s="101" customFormat="1" ht="16" x14ac:dyDescent="0.2">
      <c r="A252" s="91"/>
      <c r="B252" s="91" t="s">
        <v>878</v>
      </c>
      <c r="C252" s="92" t="s">
        <v>54</v>
      </c>
      <c r="D252" s="99" t="s">
        <v>54</v>
      </c>
      <c r="E252" s="91" t="s">
        <v>85</v>
      </c>
      <c r="F252" s="100">
        <v>79</v>
      </c>
    </row>
    <row r="253" spans="1:6" s="101" customFormat="1" ht="16" x14ac:dyDescent="0.2">
      <c r="A253" s="91"/>
      <c r="B253" s="91" t="s">
        <v>364</v>
      </c>
      <c r="C253" s="92" t="s">
        <v>54</v>
      </c>
      <c r="D253" s="99" t="s">
        <v>54</v>
      </c>
      <c r="E253" s="91" t="s">
        <v>85</v>
      </c>
      <c r="F253" s="100">
        <v>137</v>
      </c>
    </row>
    <row r="254" spans="1:6" s="101" customFormat="1" ht="16" x14ac:dyDescent="0.2">
      <c r="A254" s="91"/>
      <c r="B254" s="91" t="s">
        <v>365</v>
      </c>
      <c r="C254" s="92" t="s">
        <v>54</v>
      </c>
      <c r="D254" s="99" t="s">
        <v>54</v>
      </c>
      <c r="E254" s="91" t="s">
        <v>85</v>
      </c>
      <c r="F254" s="100">
        <v>18</v>
      </c>
    </row>
    <row r="255" spans="1:6" s="101" customFormat="1" ht="16" x14ac:dyDescent="0.2">
      <c r="A255" s="91"/>
      <c r="B255" s="91" t="s">
        <v>366</v>
      </c>
      <c r="C255" s="92" t="s">
        <v>54</v>
      </c>
      <c r="D255" s="99" t="s">
        <v>54</v>
      </c>
      <c r="E255" s="91" t="s">
        <v>85</v>
      </c>
      <c r="F255" s="100">
        <v>7</v>
      </c>
    </row>
    <row r="256" spans="1:6" ht="16" x14ac:dyDescent="0.2">
      <c r="A256" s="31"/>
      <c r="B256" s="31" t="s">
        <v>367</v>
      </c>
      <c r="C256" s="59" t="s">
        <v>85</v>
      </c>
      <c r="D256" s="63" t="s">
        <v>85</v>
      </c>
      <c r="E256" s="31" t="s">
        <v>85</v>
      </c>
      <c r="F256" s="35">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H256"/>
  <sheetViews>
    <sheetView zoomScaleNormal="100" workbookViewId="0">
      <pane ySplit="1" topLeftCell="A227" activePane="bottomLeft" state="frozen"/>
      <selection pane="bottomLeft" activeCell="C69" sqref="C69"/>
    </sheetView>
  </sheetViews>
  <sheetFormatPr baseColWidth="10" defaultRowHeight="15" x14ac:dyDescent="0.2"/>
  <cols>
    <col min="1" max="2" width="50.83203125" style="44" customWidth="1"/>
    <col min="3" max="5" width="25.83203125" style="44" customWidth="1"/>
    <col min="6" max="6" width="10.83203125" style="44"/>
    <col min="7" max="7" width="10.83203125" style="44" customWidth="1"/>
    <col min="8" max="8" width="15" style="44" bestFit="1" customWidth="1"/>
    <col min="9" max="16384" width="10.83203125" style="44"/>
  </cols>
  <sheetData>
    <row r="1" spans="1:8" ht="16" x14ac:dyDescent="0.2">
      <c r="A1" s="28" t="s">
        <v>59</v>
      </c>
      <c r="B1" s="28" t="s">
        <v>60</v>
      </c>
      <c r="C1" s="50" t="s">
        <v>936</v>
      </c>
      <c r="D1" s="28" t="s">
        <v>90</v>
      </c>
      <c r="E1" s="28" t="s">
        <v>92</v>
      </c>
      <c r="F1" s="28" t="s">
        <v>61</v>
      </c>
      <c r="G1" s="44">
        <f>SUM(F2:F256)</f>
        <v>135508</v>
      </c>
      <c r="H1" s="44" t="s">
        <v>1234</v>
      </c>
    </row>
    <row r="2" spans="1:8" s="96" customFormat="1" ht="16" x14ac:dyDescent="0.2">
      <c r="A2" s="91" t="s">
        <v>99</v>
      </c>
      <c r="B2" s="91" t="s">
        <v>213</v>
      </c>
      <c r="C2" s="94" t="s">
        <v>64</v>
      </c>
      <c r="D2" s="94" t="s">
        <v>64</v>
      </c>
      <c r="E2" s="96" t="s">
        <v>88</v>
      </c>
      <c r="F2" s="91">
        <v>720</v>
      </c>
    </row>
    <row r="3" spans="1:8" s="96" customFormat="1" ht="16" x14ac:dyDescent="0.2">
      <c r="A3" s="91"/>
      <c r="B3" s="91" t="s">
        <v>214</v>
      </c>
      <c r="C3" s="91" t="s">
        <v>64</v>
      </c>
      <c r="D3" s="91" t="s">
        <v>64</v>
      </c>
      <c r="E3" s="96" t="s">
        <v>88</v>
      </c>
      <c r="F3" s="91">
        <v>18</v>
      </c>
    </row>
    <row r="4" spans="1:8" s="96" customFormat="1" ht="16" x14ac:dyDescent="0.2">
      <c r="A4" s="91"/>
      <c r="B4" s="91" t="s">
        <v>215</v>
      </c>
      <c r="C4" s="91" t="s">
        <v>64</v>
      </c>
      <c r="D4" s="91" t="s">
        <v>64</v>
      </c>
      <c r="E4" s="96" t="s">
        <v>88</v>
      </c>
      <c r="F4" s="91">
        <v>4</v>
      </c>
    </row>
    <row r="5" spans="1:8" s="96" customFormat="1" ht="16" x14ac:dyDescent="0.2">
      <c r="A5" s="91"/>
      <c r="B5" s="91" t="s">
        <v>700</v>
      </c>
      <c r="C5" s="91" t="s">
        <v>64</v>
      </c>
      <c r="D5" s="91" t="s">
        <v>64</v>
      </c>
      <c r="E5" s="96" t="s">
        <v>88</v>
      </c>
      <c r="F5" s="91">
        <v>8</v>
      </c>
    </row>
    <row r="6" spans="1:8" s="96" customFormat="1" ht="16" x14ac:dyDescent="0.2">
      <c r="A6" s="91"/>
      <c r="B6" s="91" t="s">
        <v>957</v>
      </c>
      <c r="C6" s="91" t="s">
        <v>64</v>
      </c>
      <c r="D6" s="91" t="s">
        <v>64</v>
      </c>
      <c r="E6" s="96" t="s">
        <v>88</v>
      </c>
      <c r="F6" s="91">
        <v>17</v>
      </c>
    </row>
    <row r="7" spans="1:8" s="96" customFormat="1" ht="16" x14ac:dyDescent="0.2">
      <c r="A7" s="91"/>
      <c r="B7" s="91" t="s">
        <v>212</v>
      </c>
      <c r="C7" s="91" t="s">
        <v>64</v>
      </c>
      <c r="D7" s="91" t="s">
        <v>64</v>
      </c>
      <c r="E7" s="96" t="s">
        <v>88</v>
      </c>
      <c r="F7" s="91">
        <v>21</v>
      </c>
    </row>
    <row r="8" spans="1:8" ht="16" x14ac:dyDescent="0.2">
      <c r="A8" s="29"/>
      <c r="B8" s="29" t="s">
        <v>220</v>
      </c>
      <c r="C8" s="44" t="s">
        <v>497</v>
      </c>
      <c r="D8" s="29" t="s">
        <v>86</v>
      </c>
      <c r="E8" s="44" t="s">
        <v>88</v>
      </c>
      <c r="F8" s="29">
        <v>2</v>
      </c>
    </row>
    <row r="9" spans="1:8" ht="16" x14ac:dyDescent="0.2">
      <c r="A9" s="29"/>
      <c r="B9" s="29" t="s">
        <v>221</v>
      </c>
      <c r="C9" s="44" t="s">
        <v>497</v>
      </c>
      <c r="D9" s="29" t="s">
        <v>86</v>
      </c>
      <c r="E9" s="44" t="s">
        <v>88</v>
      </c>
      <c r="F9" s="29">
        <v>0</v>
      </c>
    </row>
    <row r="10" spans="1:8" ht="16" x14ac:dyDescent="0.2">
      <c r="A10" s="29"/>
      <c r="B10" s="29" t="s">
        <v>222</v>
      </c>
      <c r="C10" s="44" t="s">
        <v>497</v>
      </c>
      <c r="D10" s="29" t="s">
        <v>86</v>
      </c>
      <c r="E10" s="44" t="s">
        <v>88</v>
      </c>
      <c r="F10" s="29">
        <v>125</v>
      </c>
    </row>
    <row r="11" spans="1:8" ht="16" x14ac:dyDescent="0.2">
      <c r="A11" s="29"/>
      <c r="B11" s="29" t="s">
        <v>223</v>
      </c>
      <c r="C11" s="44" t="s">
        <v>497</v>
      </c>
      <c r="D11" s="29" t="s">
        <v>86</v>
      </c>
      <c r="E11" s="44" t="s">
        <v>88</v>
      </c>
      <c r="F11" s="29">
        <v>110</v>
      </c>
    </row>
    <row r="12" spans="1:8" ht="16" x14ac:dyDescent="0.2">
      <c r="A12" s="29"/>
      <c r="B12" s="29" t="s">
        <v>368</v>
      </c>
      <c r="C12" s="44" t="s">
        <v>497</v>
      </c>
      <c r="D12" s="29" t="s">
        <v>86</v>
      </c>
      <c r="E12" s="44" t="s">
        <v>88</v>
      </c>
      <c r="F12" s="29">
        <v>7</v>
      </c>
    </row>
    <row r="13" spans="1:8" ht="16" x14ac:dyDescent="0.2">
      <c r="A13" s="29"/>
      <c r="B13" s="29" t="s">
        <v>224</v>
      </c>
      <c r="C13" s="44" t="s">
        <v>497</v>
      </c>
      <c r="D13" s="29" t="s">
        <v>86</v>
      </c>
      <c r="E13" s="44" t="s">
        <v>88</v>
      </c>
      <c r="F13" s="29">
        <v>6</v>
      </c>
    </row>
    <row r="14" spans="1:8" ht="16" x14ac:dyDescent="0.2">
      <c r="A14" s="29"/>
      <c r="B14" s="29" t="s">
        <v>225</v>
      </c>
      <c r="C14" s="44" t="s">
        <v>497</v>
      </c>
      <c r="D14" s="29" t="s">
        <v>86</v>
      </c>
      <c r="E14" s="44" t="s">
        <v>88</v>
      </c>
      <c r="F14" s="29">
        <v>14</v>
      </c>
    </row>
    <row r="15" spans="1:8" ht="16" x14ac:dyDescent="0.2">
      <c r="A15" s="29"/>
      <c r="B15" s="29" t="s">
        <v>716</v>
      </c>
      <c r="C15" s="44" t="s">
        <v>497</v>
      </c>
      <c r="D15" s="29" t="s">
        <v>86</v>
      </c>
      <c r="E15" s="44" t="s">
        <v>88</v>
      </c>
      <c r="F15" s="29">
        <v>1</v>
      </c>
    </row>
    <row r="16" spans="1:8" ht="16" x14ac:dyDescent="0.2">
      <c r="A16" s="29"/>
      <c r="B16" s="29" t="s">
        <v>958</v>
      </c>
      <c r="C16" s="44" t="s">
        <v>86</v>
      </c>
      <c r="D16" s="29" t="s">
        <v>86</v>
      </c>
      <c r="E16" s="44" t="s">
        <v>88</v>
      </c>
      <c r="F16" s="29">
        <v>4</v>
      </c>
    </row>
    <row r="17" spans="1:6" ht="16" x14ac:dyDescent="0.2">
      <c r="A17" s="29"/>
      <c r="B17" s="29" t="s">
        <v>959</v>
      </c>
      <c r="C17" s="44" t="s">
        <v>86</v>
      </c>
      <c r="D17" s="29" t="s">
        <v>86</v>
      </c>
      <c r="E17" s="44" t="s">
        <v>88</v>
      </c>
      <c r="F17" s="29">
        <v>2</v>
      </c>
    </row>
    <row r="18" spans="1:6" ht="16" x14ac:dyDescent="0.2">
      <c r="A18" s="29"/>
      <c r="B18" s="29" t="s">
        <v>696</v>
      </c>
      <c r="C18" s="44" t="s">
        <v>86</v>
      </c>
      <c r="D18" s="29" t="s">
        <v>86</v>
      </c>
      <c r="E18" s="44" t="s">
        <v>88</v>
      </c>
      <c r="F18" s="29">
        <v>13</v>
      </c>
    </row>
    <row r="19" spans="1:6" ht="16" x14ac:dyDescent="0.2">
      <c r="A19" s="29"/>
      <c r="B19" s="29" t="s">
        <v>120</v>
      </c>
      <c r="C19" s="44" t="s">
        <v>86</v>
      </c>
      <c r="D19" s="29" t="s">
        <v>86</v>
      </c>
      <c r="E19" s="44" t="s">
        <v>88</v>
      </c>
      <c r="F19" s="29">
        <v>0</v>
      </c>
    </row>
    <row r="20" spans="1:6" ht="16" x14ac:dyDescent="0.2">
      <c r="A20" s="29"/>
      <c r="B20" s="29" t="s">
        <v>702</v>
      </c>
      <c r="C20" s="44" t="s">
        <v>86</v>
      </c>
      <c r="D20" s="29" t="s">
        <v>86</v>
      </c>
      <c r="E20" s="44" t="s">
        <v>88</v>
      </c>
      <c r="F20" s="29">
        <v>1</v>
      </c>
    </row>
    <row r="21" spans="1:6" ht="16" x14ac:dyDescent="0.2">
      <c r="A21" s="29"/>
      <c r="B21" s="29" t="s">
        <v>960</v>
      </c>
      <c r="C21" s="44" t="s">
        <v>86</v>
      </c>
      <c r="D21" s="29" t="s">
        <v>86</v>
      </c>
      <c r="E21" s="44" t="s">
        <v>88</v>
      </c>
      <c r="F21" s="29">
        <v>19</v>
      </c>
    </row>
    <row r="22" spans="1:6" ht="16" x14ac:dyDescent="0.2">
      <c r="A22" s="29"/>
      <c r="B22" s="29" t="s">
        <v>961</v>
      </c>
      <c r="C22" s="44" t="s">
        <v>86</v>
      </c>
      <c r="D22" s="29" t="s">
        <v>86</v>
      </c>
      <c r="E22" s="44" t="s">
        <v>88</v>
      </c>
      <c r="F22" s="29">
        <v>1</v>
      </c>
    </row>
    <row r="23" spans="1:6" ht="16" x14ac:dyDescent="0.2">
      <c r="A23" s="29"/>
      <c r="B23" s="29" t="s">
        <v>123</v>
      </c>
      <c r="C23" s="44" t="s">
        <v>86</v>
      </c>
      <c r="D23" s="29" t="s">
        <v>86</v>
      </c>
      <c r="E23" s="44" t="s">
        <v>88</v>
      </c>
      <c r="F23" s="29">
        <v>0</v>
      </c>
    </row>
    <row r="24" spans="1:6" ht="16" x14ac:dyDescent="0.2">
      <c r="A24" s="29"/>
      <c r="B24" s="29" t="s">
        <v>124</v>
      </c>
      <c r="C24" s="44" t="s">
        <v>86</v>
      </c>
      <c r="D24" s="29" t="s">
        <v>86</v>
      </c>
      <c r="E24" s="44" t="s">
        <v>88</v>
      </c>
      <c r="F24" s="29">
        <v>4</v>
      </c>
    </row>
    <row r="25" spans="1:6" ht="16" x14ac:dyDescent="0.2">
      <c r="A25" s="29"/>
      <c r="B25" s="29" t="s">
        <v>125</v>
      </c>
      <c r="C25" s="44" t="s">
        <v>86</v>
      </c>
      <c r="D25" s="29" t="s">
        <v>86</v>
      </c>
      <c r="E25" s="44" t="s">
        <v>88</v>
      </c>
      <c r="F25" s="29">
        <v>1</v>
      </c>
    </row>
    <row r="26" spans="1:6" ht="16" x14ac:dyDescent="0.2">
      <c r="A26" s="29"/>
      <c r="B26" s="29" t="s">
        <v>126</v>
      </c>
      <c r="C26" s="44" t="s">
        <v>86</v>
      </c>
      <c r="D26" s="29" t="s">
        <v>86</v>
      </c>
      <c r="E26" s="44" t="s">
        <v>88</v>
      </c>
      <c r="F26" s="29">
        <v>137</v>
      </c>
    </row>
    <row r="27" spans="1:6" ht="16" x14ac:dyDescent="0.2">
      <c r="A27" s="29"/>
      <c r="B27" s="29" t="s">
        <v>703</v>
      </c>
      <c r="C27" s="44" t="s">
        <v>86</v>
      </c>
      <c r="D27" s="29" t="s">
        <v>86</v>
      </c>
      <c r="E27" s="44" t="s">
        <v>88</v>
      </c>
      <c r="F27" s="29">
        <v>0</v>
      </c>
    </row>
    <row r="28" spans="1:6" ht="16" x14ac:dyDescent="0.2">
      <c r="A28" s="29"/>
      <c r="B28" s="29" t="s">
        <v>128</v>
      </c>
      <c r="C28" s="44" t="s">
        <v>86</v>
      </c>
      <c r="D28" s="29" t="s">
        <v>86</v>
      </c>
      <c r="E28" s="44" t="s">
        <v>88</v>
      </c>
      <c r="F28" s="29">
        <v>3</v>
      </c>
    </row>
    <row r="29" spans="1:6" ht="16" x14ac:dyDescent="0.2">
      <c r="A29" s="29"/>
      <c r="B29" s="29" t="s">
        <v>129</v>
      </c>
      <c r="C29" s="44" t="s">
        <v>30</v>
      </c>
      <c r="D29" s="29" t="s">
        <v>86</v>
      </c>
      <c r="E29" s="44" t="s">
        <v>88</v>
      </c>
      <c r="F29" s="29">
        <v>42</v>
      </c>
    </row>
    <row r="30" spans="1:6" ht="16" x14ac:dyDescent="0.2">
      <c r="A30" s="29"/>
      <c r="B30" s="29" t="s">
        <v>130</v>
      </c>
      <c r="C30" s="44" t="s">
        <v>86</v>
      </c>
      <c r="D30" s="29" t="s">
        <v>86</v>
      </c>
      <c r="E30" s="44" t="s">
        <v>88</v>
      </c>
      <c r="F30" s="29">
        <v>0</v>
      </c>
    </row>
    <row r="31" spans="1:6" ht="16" x14ac:dyDescent="0.2">
      <c r="A31" s="29"/>
      <c r="B31" s="29" t="s">
        <v>132</v>
      </c>
      <c r="C31" s="44" t="s">
        <v>86</v>
      </c>
      <c r="D31" s="29" t="s">
        <v>86</v>
      </c>
      <c r="E31" s="44" t="s">
        <v>88</v>
      </c>
      <c r="F31" s="29">
        <v>0</v>
      </c>
    </row>
    <row r="32" spans="1:6" ht="16" x14ac:dyDescent="0.2">
      <c r="A32" s="29"/>
      <c r="B32" s="29" t="s">
        <v>133</v>
      </c>
      <c r="C32" s="44" t="s">
        <v>86</v>
      </c>
      <c r="D32" s="29" t="s">
        <v>86</v>
      </c>
      <c r="E32" s="44" t="s">
        <v>88</v>
      </c>
      <c r="F32" s="29">
        <v>11</v>
      </c>
    </row>
    <row r="33" spans="1:6" ht="16" x14ac:dyDescent="0.2">
      <c r="A33" s="29"/>
      <c r="B33" s="29" t="s">
        <v>134</v>
      </c>
      <c r="C33" s="44" t="s">
        <v>86</v>
      </c>
      <c r="D33" s="29" t="s">
        <v>86</v>
      </c>
      <c r="E33" s="44" t="s">
        <v>88</v>
      </c>
      <c r="F33" s="29">
        <v>0</v>
      </c>
    </row>
    <row r="34" spans="1:6" ht="16" x14ac:dyDescent="0.2">
      <c r="A34" s="29"/>
      <c r="B34" s="29" t="s">
        <v>962</v>
      </c>
      <c r="C34" s="44" t="s">
        <v>86</v>
      </c>
      <c r="D34" s="29" t="s">
        <v>86</v>
      </c>
      <c r="E34" s="44" t="s">
        <v>88</v>
      </c>
      <c r="F34" s="29">
        <v>24</v>
      </c>
    </row>
    <row r="35" spans="1:6" ht="16" x14ac:dyDescent="0.2">
      <c r="A35" s="29"/>
      <c r="B35" s="29" t="s">
        <v>136</v>
      </c>
      <c r="C35" s="44" t="s">
        <v>86</v>
      </c>
      <c r="D35" s="29" t="s">
        <v>86</v>
      </c>
      <c r="E35" s="44" t="s">
        <v>88</v>
      </c>
      <c r="F35" s="29">
        <v>20</v>
      </c>
    </row>
    <row r="36" spans="1:6" ht="16" x14ac:dyDescent="0.2">
      <c r="A36" s="29"/>
      <c r="B36" s="29" t="s">
        <v>137</v>
      </c>
      <c r="C36" s="44" t="s">
        <v>86</v>
      </c>
      <c r="D36" s="29" t="s">
        <v>86</v>
      </c>
      <c r="E36" s="44" t="s">
        <v>88</v>
      </c>
      <c r="F36" s="29">
        <v>42</v>
      </c>
    </row>
    <row r="37" spans="1:6" ht="16" x14ac:dyDescent="0.2">
      <c r="A37" s="29"/>
      <c r="B37" s="29" t="s">
        <v>138</v>
      </c>
      <c r="C37" s="44" t="s">
        <v>86</v>
      </c>
      <c r="D37" s="29" t="s">
        <v>86</v>
      </c>
      <c r="E37" s="44" t="s">
        <v>88</v>
      </c>
      <c r="F37" s="29">
        <v>13</v>
      </c>
    </row>
    <row r="38" spans="1:6" ht="16" x14ac:dyDescent="0.2">
      <c r="A38" s="29"/>
      <c r="B38" s="29" t="s">
        <v>139</v>
      </c>
      <c r="C38" s="44" t="s">
        <v>86</v>
      </c>
      <c r="D38" s="29" t="s">
        <v>86</v>
      </c>
      <c r="E38" s="44" t="s">
        <v>88</v>
      </c>
      <c r="F38" s="29">
        <v>0</v>
      </c>
    </row>
    <row r="39" spans="1:6" ht="16" x14ac:dyDescent="0.2">
      <c r="A39" s="29"/>
      <c r="B39" s="29" t="s">
        <v>140</v>
      </c>
      <c r="C39" s="44" t="s">
        <v>86</v>
      </c>
      <c r="D39" s="29" t="s">
        <v>86</v>
      </c>
      <c r="E39" s="44" t="s">
        <v>88</v>
      </c>
      <c r="F39" s="29">
        <v>12</v>
      </c>
    </row>
    <row r="40" spans="1:6" ht="16" x14ac:dyDescent="0.2">
      <c r="A40" s="29"/>
      <c r="B40" s="29" t="s">
        <v>141</v>
      </c>
      <c r="C40" s="44" t="s">
        <v>86</v>
      </c>
      <c r="D40" s="29" t="s">
        <v>86</v>
      </c>
      <c r="E40" s="44" t="s">
        <v>88</v>
      </c>
      <c r="F40" s="29">
        <v>0</v>
      </c>
    </row>
    <row r="41" spans="1:6" ht="16" x14ac:dyDescent="0.2">
      <c r="A41" s="29"/>
      <c r="B41" s="29" t="s">
        <v>142</v>
      </c>
      <c r="C41" s="44" t="s">
        <v>86</v>
      </c>
      <c r="D41" s="29" t="s">
        <v>86</v>
      </c>
      <c r="E41" s="44" t="s">
        <v>88</v>
      </c>
      <c r="F41" s="29">
        <v>92</v>
      </c>
    </row>
    <row r="42" spans="1:6" ht="16" x14ac:dyDescent="0.2">
      <c r="A42" s="29"/>
      <c r="B42" s="29" t="s">
        <v>143</v>
      </c>
      <c r="C42" s="44" t="s">
        <v>86</v>
      </c>
      <c r="D42" s="29" t="s">
        <v>86</v>
      </c>
      <c r="E42" s="44" t="s">
        <v>88</v>
      </c>
      <c r="F42" s="29">
        <v>0</v>
      </c>
    </row>
    <row r="43" spans="1:6" ht="16" x14ac:dyDescent="0.2">
      <c r="A43" s="29"/>
      <c r="B43" s="29" t="s">
        <v>963</v>
      </c>
      <c r="C43" s="44" t="s">
        <v>86</v>
      </c>
      <c r="D43" s="29" t="s">
        <v>86</v>
      </c>
      <c r="E43" s="44" t="s">
        <v>88</v>
      </c>
      <c r="F43" s="29">
        <v>0</v>
      </c>
    </row>
    <row r="44" spans="1:6" ht="16" x14ac:dyDescent="0.2">
      <c r="A44" s="29"/>
      <c r="B44" s="29" t="s">
        <v>964</v>
      </c>
      <c r="C44" s="44" t="s">
        <v>86</v>
      </c>
      <c r="D44" s="29" t="s">
        <v>86</v>
      </c>
      <c r="E44" s="44" t="s">
        <v>88</v>
      </c>
      <c r="F44" s="29">
        <v>0</v>
      </c>
    </row>
    <row r="45" spans="1:6" ht="16" x14ac:dyDescent="0.2">
      <c r="A45" s="29"/>
      <c r="B45" s="29" t="s">
        <v>145</v>
      </c>
      <c r="C45" s="62" t="s">
        <v>86</v>
      </c>
      <c r="D45" s="62" t="s">
        <v>86</v>
      </c>
      <c r="E45" s="62" t="s">
        <v>88</v>
      </c>
      <c r="F45" s="29">
        <v>0</v>
      </c>
    </row>
    <row r="46" spans="1:6" ht="16" x14ac:dyDescent="0.2">
      <c r="A46" s="29"/>
      <c r="B46" s="29" t="s">
        <v>146</v>
      </c>
      <c r="C46" s="62" t="s">
        <v>86</v>
      </c>
      <c r="D46" s="62" t="s">
        <v>86</v>
      </c>
      <c r="E46" s="62" t="s">
        <v>88</v>
      </c>
      <c r="F46" s="29">
        <v>0</v>
      </c>
    </row>
    <row r="47" spans="1:6" ht="16" x14ac:dyDescent="0.2">
      <c r="A47" s="29"/>
      <c r="B47" s="29" t="s">
        <v>147</v>
      </c>
      <c r="C47" s="62" t="s">
        <v>86</v>
      </c>
      <c r="D47" s="62" t="s">
        <v>86</v>
      </c>
      <c r="E47" s="62" t="s">
        <v>88</v>
      </c>
      <c r="F47" s="29">
        <v>1</v>
      </c>
    </row>
    <row r="48" spans="1:6" ht="16" x14ac:dyDescent="0.2">
      <c r="A48" s="29"/>
      <c r="B48" s="29" t="s">
        <v>148</v>
      </c>
      <c r="C48" s="62" t="s">
        <v>86</v>
      </c>
      <c r="D48" s="62" t="s">
        <v>86</v>
      </c>
      <c r="E48" s="62" t="s">
        <v>88</v>
      </c>
      <c r="F48" s="29">
        <v>0</v>
      </c>
    </row>
    <row r="49" spans="1:6" ht="16" x14ac:dyDescent="0.2">
      <c r="A49" s="29"/>
      <c r="B49" s="29" t="s">
        <v>720</v>
      </c>
      <c r="C49" s="62" t="s">
        <v>86</v>
      </c>
      <c r="D49" s="62" t="s">
        <v>86</v>
      </c>
      <c r="E49" s="62" t="s">
        <v>88</v>
      </c>
      <c r="F49" s="29">
        <v>0</v>
      </c>
    </row>
    <row r="50" spans="1:6" ht="16" x14ac:dyDescent="0.2">
      <c r="A50" s="29"/>
      <c r="B50" s="29" t="s">
        <v>150</v>
      </c>
      <c r="C50" s="62" t="s">
        <v>86</v>
      </c>
      <c r="D50" s="62" t="s">
        <v>86</v>
      </c>
      <c r="E50" s="62" t="s">
        <v>88</v>
      </c>
      <c r="F50" s="29">
        <v>2</v>
      </c>
    </row>
    <row r="51" spans="1:6" ht="16" x14ac:dyDescent="0.2">
      <c r="A51" s="31"/>
      <c r="B51" s="31" t="s">
        <v>151</v>
      </c>
      <c r="C51" s="63" t="s">
        <v>86</v>
      </c>
      <c r="D51" s="63" t="s">
        <v>86</v>
      </c>
      <c r="E51" s="62" t="s">
        <v>88</v>
      </c>
      <c r="F51" s="31">
        <v>120</v>
      </c>
    </row>
    <row r="52" spans="1:6" ht="16" x14ac:dyDescent="0.2">
      <c r="A52" s="29" t="s">
        <v>100</v>
      </c>
      <c r="B52" s="29" t="s">
        <v>229</v>
      </c>
      <c r="C52" s="44" t="s">
        <v>937</v>
      </c>
      <c r="D52" s="29" t="s">
        <v>937</v>
      </c>
      <c r="E52" s="46" t="s">
        <v>24</v>
      </c>
      <c r="F52" s="29">
        <v>12</v>
      </c>
    </row>
    <row r="53" spans="1:6" ht="16" x14ac:dyDescent="0.2">
      <c r="A53" s="29"/>
      <c r="B53" s="29" t="s">
        <v>230</v>
      </c>
      <c r="C53" s="44" t="s">
        <v>937</v>
      </c>
      <c r="D53" s="29" t="s">
        <v>937</v>
      </c>
      <c r="E53" s="29" t="s">
        <v>24</v>
      </c>
      <c r="F53" s="29">
        <v>145</v>
      </c>
    </row>
    <row r="54" spans="1:6" ht="16" x14ac:dyDescent="0.2">
      <c r="A54" s="29"/>
      <c r="B54" s="29" t="s">
        <v>965</v>
      </c>
      <c r="C54" s="44" t="s">
        <v>937</v>
      </c>
      <c r="D54" s="29" t="s">
        <v>937</v>
      </c>
      <c r="E54" s="29" t="s">
        <v>24</v>
      </c>
      <c r="F54" s="29">
        <v>175</v>
      </c>
    </row>
    <row r="55" spans="1:6" ht="16" x14ac:dyDescent="0.2">
      <c r="A55" s="29"/>
      <c r="B55" s="29" t="s">
        <v>232</v>
      </c>
      <c r="C55" s="44" t="s">
        <v>937</v>
      </c>
      <c r="D55" s="29" t="s">
        <v>937</v>
      </c>
      <c r="E55" s="29" t="s">
        <v>24</v>
      </c>
      <c r="F55" s="29">
        <v>216</v>
      </c>
    </row>
    <row r="56" spans="1:6" ht="16" x14ac:dyDescent="0.2">
      <c r="A56" s="29"/>
      <c r="B56" s="29" t="s">
        <v>233</v>
      </c>
      <c r="C56" s="44" t="s">
        <v>937</v>
      </c>
      <c r="D56" s="29" t="s">
        <v>937</v>
      </c>
      <c r="E56" s="29" t="s">
        <v>24</v>
      </c>
      <c r="F56" s="29">
        <v>397</v>
      </c>
    </row>
    <row r="57" spans="1:6" s="96" customFormat="1" ht="16" x14ac:dyDescent="0.2">
      <c r="A57" s="91"/>
      <c r="B57" s="91" t="s">
        <v>234</v>
      </c>
      <c r="C57" s="96" t="s">
        <v>1228</v>
      </c>
      <c r="D57" s="91" t="s">
        <v>937</v>
      </c>
      <c r="E57" s="91" t="s">
        <v>24</v>
      </c>
      <c r="F57" s="91">
        <v>1641</v>
      </c>
    </row>
    <row r="58" spans="1:6" ht="16" x14ac:dyDescent="0.2">
      <c r="A58" s="29"/>
      <c r="B58" s="29" t="s">
        <v>966</v>
      </c>
      <c r="C58" s="62" t="s">
        <v>1229</v>
      </c>
      <c r="D58" s="29" t="s">
        <v>937</v>
      </c>
      <c r="E58" s="29" t="s">
        <v>24</v>
      </c>
      <c r="F58" s="29">
        <v>55</v>
      </c>
    </row>
    <row r="59" spans="1:6" ht="16" x14ac:dyDescent="0.2">
      <c r="A59" s="29"/>
      <c r="B59" s="29" t="s">
        <v>967</v>
      </c>
      <c r="C59" s="44" t="s">
        <v>1229</v>
      </c>
      <c r="D59" s="29" t="s">
        <v>937</v>
      </c>
      <c r="E59" s="29" t="s">
        <v>24</v>
      </c>
      <c r="F59" s="29">
        <v>371</v>
      </c>
    </row>
    <row r="60" spans="1:6" ht="16" x14ac:dyDescent="0.2">
      <c r="A60" s="29"/>
      <c r="B60" s="29" t="s">
        <v>968</v>
      </c>
      <c r="C60" s="44" t="s">
        <v>1229</v>
      </c>
      <c r="D60" s="29" t="s">
        <v>937</v>
      </c>
      <c r="E60" s="29" t="s">
        <v>24</v>
      </c>
      <c r="F60" s="29">
        <v>156</v>
      </c>
    </row>
    <row r="61" spans="1:6" ht="16" x14ac:dyDescent="0.2">
      <c r="A61" s="29"/>
      <c r="B61" s="29" t="s">
        <v>969</v>
      </c>
      <c r="C61" s="44" t="s">
        <v>1229</v>
      </c>
      <c r="D61" s="29" t="s">
        <v>937</v>
      </c>
      <c r="E61" s="29" t="s">
        <v>24</v>
      </c>
      <c r="F61" s="29">
        <v>102</v>
      </c>
    </row>
    <row r="62" spans="1:6" ht="16" x14ac:dyDescent="0.2">
      <c r="A62" s="29"/>
      <c r="B62" s="29" t="s">
        <v>970</v>
      </c>
      <c r="C62" s="44" t="s">
        <v>1229</v>
      </c>
      <c r="D62" s="29" t="s">
        <v>937</v>
      </c>
      <c r="E62" s="29" t="s">
        <v>24</v>
      </c>
      <c r="F62" s="29">
        <v>570</v>
      </c>
    </row>
    <row r="63" spans="1:6" ht="16" x14ac:dyDescent="0.2">
      <c r="A63" s="29"/>
      <c r="B63" s="29" t="s">
        <v>971</v>
      </c>
      <c r="C63" s="62" t="s">
        <v>1229</v>
      </c>
      <c r="D63" s="29" t="s">
        <v>937</v>
      </c>
      <c r="E63" s="29" t="s">
        <v>24</v>
      </c>
      <c r="F63" s="29">
        <v>8</v>
      </c>
    </row>
    <row r="64" spans="1:6" ht="16" x14ac:dyDescent="0.2">
      <c r="A64" s="29"/>
      <c r="B64" s="29" t="s">
        <v>972</v>
      </c>
      <c r="C64" s="62" t="s">
        <v>1229</v>
      </c>
      <c r="D64" s="29" t="s">
        <v>937</v>
      </c>
      <c r="E64" s="29" t="s">
        <v>24</v>
      </c>
      <c r="F64" s="29">
        <v>804</v>
      </c>
    </row>
    <row r="65" spans="1:6" ht="16" x14ac:dyDescent="0.2">
      <c r="A65" s="29"/>
      <c r="B65" s="29" t="s">
        <v>973</v>
      </c>
      <c r="C65" s="62" t="s">
        <v>1229</v>
      </c>
      <c r="D65" s="29" t="s">
        <v>937</v>
      </c>
      <c r="E65" s="29" t="s">
        <v>24</v>
      </c>
      <c r="F65" s="29">
        <v>79</v>
      </c>
    </row>
    <row r="66" spans="1:6" ht="16" x14ac:dyDescent="0.2">
      <c r="A66" s="29"/>
      <c r="B66" s="29" t="s">
        <v>236</v>
      </c>
      <c r="C66" s="62" t="s">
        <v>1229</v>
      </c>
      <c r="D66" s="29" t="s">
        <v>937</v>
      </c>
      <c r="E66" s="29" t="s">
        <v>24</v>
      </c>
      <c r="F66" s="29">
        <v>931</v>
      </c>
    </row>
    <row r="67" spans="1:6" s="96" customFormat="1" ht="16" x14ac:dyDescent="0.2">
      <c r="A67" s="91"/>
      <c r="B67" s="91" t="s">
        <v>974</v>
      </c>
      <c r="C67" s="96" t="s">
        <v>1228</v>
      </c>
      <c r="D67" s="91" t="s">
        <v>937</v>
      </c>
      <c r="E67" s="91" t="s">
        <v>24</v>
      </c>
      <c r="F67" s="91">
        <v>174</v>
      </c>
    </row>
    <row r="68" spans="1:6" s="96" customFormat="1" ht="16" x14ac:dyDescent="0.2">
      <c r="A68" s="91"/>
      <c r="B68" s="91" t="s">
        <v>975</v>
      </c>
      <c r="C68" s="96" t="s">
        <v>1228</v>
      </c>
      <c r="D68" s="91" t="s">
        <v>937</v>
      </c>
      <c r="E68" s="91" t="s">
        <v>24</v>
      </c>
      <c r="F68" s="91">
        <v>359</v>
      </c>
    </row>
    <row r="69" spans="1:6" s="96" customFormat="1" ht="32" x14ac:dyDescent="0.2">
      <c r="A69" s="91"/>
      <c r="B69" s="91" t="s">
        <v>976</v>
      </c>
      <c r="C69" s="96" t="s">
        <v>1228</v>
      </c>
      <c r="D69" s="91" t="s">
        <v>937</v>
      </c>
      <c r="E69" s="91" t="s">
        <v>24</v>
      </c>
      <c r="F69" s="91">
        <v>161</v>
      </c>
    </row>
    <row r="70" spans="1:6" ht="16" x14ac:dyDescent="0.2">
      <c r="A70" s="29"/>
      <c r="B70" s="29" t="s">
        <v>239</v>
      </c>
      <c r="C70" s="44" t="s">
        <v>1225</v>
      </c>
      <c r="D70" s="29" t="s">
        <v>937</v>
      </c>
      <c r="E70" s="29" t="s">
        <v>24</v>
      </c>
      <c r="F70" s="29">
        <v>1159</v>
      </c>
    </row>
    <row r="71" spans="1:6" ht="32" x14ac:dyDescent="0.2">
      <c r="A71" s="29"/>
      <c r="B71" s="29" t="s">
        <v>977</v>
      </c>
      <c r="C71" s="44" t="s">
        <v>937</v>
      </c>
      <c r="D71" s="29" t="s">
        <v>937</v>
      </c>
      <c r="E71" s="29" t="s">
        <v>24</v>
      </c>
      <c r="F71" s="29">
        <v>130</v>
      </c>
    </row>
    <row r="72" spans="1:6" ht="16" x14ac:dyDescent="0.2">
      <c r="A72" s="29"/>
      <c r="B72" s="29" t="s">
        <v>241</v>
      </c>
      <c r="C72" s="44" t="s">
        <v>937</v>
      </c>
      <c r="D72" s="29" t="s">
        <v>937</v>
      </c>
      <c r="E72" s="29" t="s">
        <v>24</v>
      </c>
      <c r="F72" s="29">
        <v>193</v>
      </c>
    </row>
    <row r="73" spans="1:6" s="96" customFormat="1" ht="32" x14ac:dyDescent="0.2">
      <c r="A73" s="91"/>
      <c r="B73" s="91" t="s">
        <v>978</v>
      </c>
      <c r="C73" s="96" t="s">
        <v>1034</v>
      </c>
      <c r="D73" s="91" t="s">
        <v>937</v>
      </c>
      <c r="E73" s="91" t="s">
        <v>24</v>
      </c>
      <c r="F73" s="91">
        <v>2164</v>
      </c>
    </row>
    <row r="74" spans="1:6" s="96" customFormat="1" ht="16" x14ac:dyDescent="0.2">
      <c r="A74" s="91"/>
      <c r="B74" s="91" t="s">
        <v>979</v>
      </c>
      <c r="C74" s="96" t="s">
        <v>1034</v>
      </c>
      <c r="D74" s="91" t="s">
        <v>937</v>
      </c>
      <c r="E74" s="91" t="s">
        <v>24</v>
      </c>
      <c r="F74" s="91">
        <v>1063</v>
      </c>
    </row>
    <row r="75" spans="1:6" ht="16" x14ac:dyDescent="0.2">
      <c r="A75" s="29"/>
      <c r="B75" s="29" t="s">
        <v>244</v>
      </c>
      <c r="C75" s="44" t="s">
        <v>937</v>
      </c>
      <c r="D75" s="29" t="s">
        <v>937</v>
      </c>
      <c r="E75" s="29" t="s">
        <v>24</v>
      </c>
      <c r="F75" s="29">
        <v>63</v>
      </c>
    </row>
    <row r="76" spans="1:6" s="96" customFormat="1" ht="16" x14ac:dyDescent="0.2">
      <c r="A76" s="91"/>
      <c r="B76" s="91" t="s">
        <v>211</v>
      </c>
      <c r="C76" s="96" t="s">
        <v>939</v>
      </c>
      <c r="D76" s="91" t="s">
        <v>937</v>
      </c>
      <c r="E76" s="91" t="s">
        <v>24</v>
      </c>
      <c r="F76" s="91">
        <v>2118</v>
      </c>
    </row>
    <row r="77" spans="1:6" s="96" customFormat="1" ht="16" x14ac:dyDescent="0.2">
      <c r="A77" s="91"/>
      <c r="B77" s="91" t="s">
        <v>245</v>
      </c>
      <c r="C77" s="96" t="s">
        <v>937</v>
      </c>
      <c r="D77" s="91" t="s">
        <v>937</v>
      </c>
      <c r="E77" s="91" t="s">
        <v>24</v>
      </c>
      <c r="F77" s="91">
        <v>709</v>
      </c>
    </row>
    <row r="78" spans="1:6" s="96" customFormat="1" ht="16" x14ac:dyDescent="0.2">
      <c r="A78" s="91"/>
      <c r="B78" s="91" t="s">
        <v>246</v>
      </c>
      <c r="C78" s="96" t="s">
        <v>937</v>
      </c>
      <c r="D78" s="91" t="s">
        <v>937</v>
      </c>
      <c r="E78" s="91" t="s">
        <v>24</v>
      </c>
      <c r="F78" s="91">
        <v>378</v>
      </c>
    </row>
    <row r="79" spans="1:6" s="96" customFormat="1" ht="16" x14ac:dyDescent="0.2">
      <c r="A79" s="91"/>
      <c r="B79" s="91" t="s">
        <v>247</v>
      </c>
      <c r="C79" s="96" t="s">
        <v>937</v>
      </c>
      <c r="D79" s="91" t="s">
        <v>937</v>
      </c>
      <c r="E79" s="91" t="s">
        <v>24</v>
      </c>
      <c r="F79" s="91">
        <v>679</v>
      </c>
    </row>
    <row r="80" spans="1:6" s="96" customFormat="1" ht="32" x14ac:dyDescent="0.2">
      <c r="A80" s="91"/>
      <c r="B80" s="91" t="s">
        <v>980</v>
      </c>
      <c r="C80" s="96" t="s">
        <v>937</v>
      </c>
      <c r="D80" s="91" t="s">
        <v>937</v>
      </c>
      <c r="E80" s="91" t="s">
        <v>24</v>
      </c>
      <c r="F80" s="91">
        <v>58</v>
      </c>
    </row>
    <row r="81" spans="1:6" s="96" customFormat="1" ht="16" x14ac:dyDescent="0.2">
      <c r="A81" s="91"/>
      <c r="B81" s="91" t="s">
        <v>249</v>
      </c>
      <c r="C81" s="96" t="s">
        <v>1035</v>
      </c>
      <c r="D81" s="91" t="s">
        <v>937</v>
      </c>
      <c r="E81" s="91" t="s">
        <v>24</v>
      </c>
      <c r="F81" s="91">
        <v>1055</v>
      </c>
    </row>
    <row r="82" spans="1:6" ht="16" x14ac:dyDescent="0.2">
      <c r="A82" s="29"/>
      <c r="B82" s="29" t="s">
        <v>981</v>
      </c>
      <c r="C82" s="44" t="s">
        <v>937</v>
      </c>
      <c r="D82" s="29" t="s">
        <v>937</v>
      </c>
      <c r="E82" s="29" t="s">
        <v>24</v>
      </c>
      <c r="F82" s="29">
        <v>73</v>
      </c>
    </row>
    <row r="83" spans="1:6" ht="16" x14ac:dyDescent="0.2">
      <c r="A83" s="29"/>
      <c r="B83" s="29" t="s">
        <v>251</v>
      </c>
      <c r="C83" s="44" t="s">
        <v>937</v>
      </c>
      <c r="D83" s="29" t="s">
        <v>937</v>
      </c>
      <c r="E83" s="29" t="s">
        <v>24</v>
      </c>
      <c r="F83" s="29">
        <v>394</v>
      </c>
    </row>
    <row r="84" spans="1:6" ht="16" x14ac:dyDescent="0.2">
      <c r="A84" s="29"/>
      <c r="B84" s="29" t="s">
        <v>252</v>
      </c>
      <c r="C84" s="44" t="s">
        <v>937</v>
      </c>
      <c r="D84" s="29" t="s">
        <v>937</v>
      </c>
      <c r="E84" s="29" t="s">
        <v>24</v>
      </c>
      <c r="F84" s="29">
        <v>649</v>
      </c>
    </row>
    <row r="85" spans="1:6" ht="16" x14ac:dyDescent="0.2">
      <c r="A85" s="29"/>
      <c r="B85" s="29" t="s">
        <v>253</v>
      </c>
      <c r="C85" s="44" t="s">
        <v>937</v>
      </c>
      <c r="D85" s="29" t="s">
        <v>937</v>
      </c>
      <c r="E85" s="29" t="s">
        <v>24</v>
      </c>
      <c r="F85" s="29">
        <v>346</v>
      </c>
    </row>
    <row r="86" spans="1:6" ht="16" x14ac:dyDescent="0.2">
      <c r="A86" s="29"/>
      <c r="B86" s="29" t="s">
        <v>254</v>
      </c>
      <c r="C86" s="44" t="s">
        <v>937</v>
      </c>
      <c r="D86" s="29" t="s">
        <v>937</v>
      </c>
      <c r="E86" s="29" t="s">
        <v>24</v>
      </c>
      <c r="F86" s="29">
        <v>30</v>
      </c>
    </row>
    <row r="87" spans="1:6" ht="16" x14ac:dyDescent="0.2">
      <c r="A87" s="29"/>
      <c r="B87" s="29" t="s">
        <v>982</v>
      </c>
      <c r="C87" s="44" t="s">
        <v>938</v>
      </c>
      <c r="D87" s="29" t="s">
        <v>937</v>
      </c>
      <c r="E87" s="29" t="s">
        <v>24</v>
      </c>
      <c r="F87" s="29">
        <v>565</v>
      </c>
    </row>
    <row r="88" spans="1:6" ht="16" x14ac:dyDescent="0.2">
      <c r="A88" s="29"/>
      <c r="B88" s="29" t="s">
        <v>256</v>
      </c>
      <c r="C88" s="44" t="s">
        <v>937</v>
      </c>
      <c r="D88" s="29" t="s">
        <v>937</v>
      </c>
      <c r="E88" s="29" t="s">
        <v>24</v>
      </c>
      <c r="F88" s="29">
        <v>93</v>
      </c>
    </row>
    <row r="89" spans="1:6" ht="16" x14ac:dyDescent="0.2">
      <c r="A89" s="29"/>
      <c r="B89" s="29" t="s">
        <v>983</v>
      </c>
      <c r="C89" s="44" t="s">
        <v>937</v>
      </c>
      <c r="D89" s="29" t="s">
        <v>937</v>
      </c>
      <c r="E89" s="29" t="s">
        <v>24</v>
      </c>
      <c r="F89" s="29">
        <v>125</v>
      </c>
    </row>
    <row r="90" spans="1:6" ht="16" x14ac:dyDescent="0.2">
      <c r="A90" s="29"/>
      <c r="B90" s="29" t="s">
        <v>258</v>
      </c>
      <c r="C90" s="44" t="s">
        <v>937</v>
      </c>
      <c r="D90" s="29" t="s">
        <v>937</v>
      </c>
      <c r="E90" s="29" t="s">
        <v>24</v>
      </c>
      <c r="F90" s="29">
        <v>103</v>
      </c>
    </row>
    <row r="91" spans="1:6" ht="16" x14ac:dyDescent="0.2">
      <c r="A91" s="29"/>
      <c r="B91" s="29" t="s">
        <v>984</v>
      </c>
      <c r="C91" s="44" t="s">
        <v>937</v>
      </c>
      <c r="D91" s="29" t="s">
        <v>937</v>
      </c>
      <c r="E91" s="29" t="s">
        <v>24</v>
      </c>
      <c r="F91" s="29">
        <v>115</v>
      </c>
    </row>
    <row r="92" spans="1:6" ht="16" x14ac:dyDescent="0.2">
      <c r="A92" s="29"/>
      <c r="B92" s="29" t="s">
        <v>260</v>
      </c>
      <c r="C92" s="44" t="s">
        <v>937</v>
      </c>
      <c r="D92" s="29" t="s">
        <v>937</v>
      </c>
      <c r="E92" s="29" t="s">
        <v>24</v>
      </c>
      <c r="F92" s="29">
        <v>1188</v>
      </c>
    </row>
    <row r="93" spans="1:6" ht="16" x14ac:dyDescent="0.2">
      <c r="A93" s="29"/>
      <c r="B93" s="29" t="s">
        <v>152</v>
      </c>
      <c r="C93" s="44" t="s">
        <v>538</v>
      </c>
      <c r="D93" s="29" t="s">
        <v>937</v>
      </c>
      <c r="E93" s="29" t="s">
        <v>24</v>
      </c>
      <c r="F93" s="29">
        <v>1076</v>
      </c>
    </row>
    <row r="94" spans="1:6" ht="16" x14ac:dyDescent="0.2">
      <c r="A94" s="29"/>
      <c r="B94" s="29" t="s">
        <v>261</v>
      </c>
      <c r="C94" s="44" t="s">
        <v>937</v>
      </c>
      <c r="D94" s="29" t="s">
        <v>937</v>
      </c>
      <c r="E94" s="29" t="s">
        <v>24</v>
      </c>
      <c r="F94" s="29">
        <v>546</v>
      </c>
    </row>
    <row r="95" spans="1:6" ht="16" x14ac:dyDescent="0.2">
      <c r="A95" s="29"/>
      <c r="B95" s="29" t="s">
        <v>985</v>
      </c>
      <c r="C95" s="44" t="s">
        <v>937</v>
      </c>
      <c r="D95" s="29" t="s">
        <v>937</v>
      </c>
      <c r="E95" s="29" t="s">
        <v>24</v>
      </c>
      <c r="F95" s="29">
        <v>271</v>
      </c>
    </row>
    <row r="96" spans="1:6" ht="16" x14ac:dyDescent="0.2">
      <c r="A96" s="29"/>
      <c r="B96" s="29" t="s">
        <v>263</v>
      </c>
      <c r="C96" s="44" t="s">
        <v>937</v>
      </c>
      <c r="D96" s="29" t="s">
        <v>937</v>
      </c>
      <c r="E96" s="29" t="s">
        <v>24</v>
      </c>
      <c r="F96" s="29">
        <v>366</v>
      </c>
    </row>
    <row r="97" spans="1:6" ht="16" x14ac:dyDescent="0.2">
      <c r="A97" s="29"/>
      <c r="B97" s="29" t="s">
        <v>264</v>
      </c>
      <c r="C97" s="44" t="s">
        <v>946</v>
      </c>
      <c r="D97" s="29" t="s">
        <v>937</v>
      </c>
      <c r="E97" s="29" t="s">
        <v>24</v>
      </c>
      <c r="F97" s="29">
        <v>26</v>
      </c>
    </row>
    <row r="98" spans="1:6" ht="16" x14ac:dyDescent="0.2">
      <c r="A98" s="29"/>
      <c r="B98" s="29" t="s">
        <v>986</v>
      </c>
      <c r="C98" s="44" t="s">
        <v>946</v>
      </c>
      <c r="D98" s="29" t="s">
        <v>937</v>
      </c>
      <c r="E98" s="29" t="s">
        <v>24</v>
      </c>
      <c r="F98" s="29">
        <v>95</v>
      </c>
    </row>
    <row r="99" spans="1:6" ht="16" x14ac:dyDescent="0.2">
      <c r="A99" s="29"/>
      <c r="B99" s="29" t="s">
        <v>266</v>
      </c>
      <c r="C99" s="44" t="s">
        <v>946</v>
      </c>
      <c r="D99" s="29" t="s">
        <v>937</v>
      </c>
      <c r="E99" s="29" t="s">
        <v>24</v>
      </c>
      <c r="F99" s="29">
        <v>94</v>
      </c>
    </row>
    <row r="100" spans="1:6" ht="16" x14ac:dyDescent="0.2">
      <c r="A100" s="29"/>
      <c r="B100" s="29" t="s">
        <v>987</v>
      </c>
      <c r="C100" s="44" t="s">
        <v>937</v>
      </c>
      <c r="D100" s="29" t="s">
        <v>937</v>
      </c>
      <c r="E100" s="29" t="s">
        <v>24</v>
      </c>
      <c r="F100" s="29">
        <v>2</v>
      </c>
    </row>
    <row r="101" spans="1:6" ht="16" x14ac:dyDescent="0.2">
      <c r="A101" s="29"/>
      <c r="B101" s="29" t="s">
        <v>988</v>
      </c>
      <c r="C101" s="44" t="s">
        <v>937</v>
      </c>
      <c r="D101" s="29" t="s">
        <v>937</v>
      </c>
      <c r="E101" s="29" t="s">
        <v>24</v>
      </c>
      <c r="F101" s="29">
        <v>115</v>
      </c>
    </row>
    <row r="102" spans="1:6" ht="16" x14ac:dyDescent="0.2">
      <c r="A102" s="31"/>
      <c r="B102" s="31" t="s">
        <v>269</v>
      </c>
      <c r="C102" s="49" t="s">
        <v>937</v>
      </c>
      <c r="D102" s="31" t="s">
        <v>937</v>
      </c>
      <c r="E102" s="31" t="s">
        <v>24</v>
      </c>
      <c r="F102" s="31">
        <v>65</v>
      </c>
    </row>
    <row r="103" spans="1:6" ht="16" x14ac:dyDescent="0.2">
      <c r="A103" s="29" t="s">
        <v>101</v>
      </c>
      <c r="B103" s="29" t="s">
        <v>68</v>
      </c>
      <c r="C103" s="44" t="s">
        <v>14</v>
      </c>
      <c r="D103" s="29" t="s">
        <v>14</v>
      </c>
      <c r="E103" s="44" t="s">
        <v>14</v>
      </c>
      <c r="F103" s="29">
        <v>454</v>
      </c>
    </row>
    <row r="104" spans="1:6" ht="16" x14ac:dyDescent="0.2">
      <c r="A104" s="29"/>
      <c r="B104" s="29" t="s">
        <v>157</v>
      </c>
      <c r="C104" s="44" t="s">
        <v>83</v>
      </c>
      <c r="D104" s="29" t="s">
        <v>83</v>
      </c>
      <c r="E104" s="44" t="s">
        <v>83</v>
      </c>
      <c r="F104" s="29">
        <v>3</v>
      </c>
    </row>
    <row r="105" spans="1:6" ht="16" x14ac:dyDescent="0.2">
      <c r="A105" s="29"/>
      <c r="B105" s="29" t="s">
        <v>158</v>
      </c>
      <c r="C105" s="44" t="s">
        <v>14</v>
      </c>
      <c r="D105" s="29" t="s">
        <v>14</v>
      </c>
      <c r="E105" s="44" t="s">
        <v>14</v>
      </c>
      <c r="F105" s="29">
        <v>29</v>
      </c>
    </row>
    <row r="106" spans="1:6" ht="16" x14ac:dyDescent="0.2">
      <c r="A106" s="29"/>
      <c r="B106" s="29" t="s">
        <v>770</v>
      </c>
      <c r="C106" s="44" t="s">
        <v>83</v>
      </c>
      <c r="D106" s="29" t="s">
        <v>83</v>
      </c>
      <c r="E106" s="44" t="s">
        <v>83</v>
      </c>
      <c r="F106" s="29">
        <v>35</v>
      </c>
    </row>
    <row r="107" spans="1:6" s="96" customFormat="1" ht="16" x14ac:dyDescent="0.2">
      <c r="A107" s="91"/>
      <c r="B107" s="91" t="s">
        <v>160</v>
      </c>
      <c r="C107" s="96" t="s">
        <v>21</v>
      </c>
      <c r="D107" s="91" t="s">
        <v>14</v>
      </c>
      <c r="E107" s="96" t="s">
        <v>14</v>
      </c>
      <c r="F107" s="91">
        <v>1531</v>
      </c>
    </row>
    <row r="108" spans="1:6" ht="16" x14ac:dyDescent="0.2">
      <c r="A108" s="29"/>
      <c r="B108" s="29" t="s">
        <v>161</v>
      </c>
      <c r="C108" s="44" t="s">
        <v>83</v>
      </c>
      <c r="D108" s="29" t="s">
        <v>83</v>
      </c>
      <c r="E108" s="44" t="s">
        <v>83</v>
      </c>
      <c r="F108" s="29">
        <v>7</v>
      </c>
    </row>
    <row r="109" spans="1:6" ht="16" x14ac:dyDescent="0.2">
      <c r="A109" s="29"/>
      <c r="B109" s="29" t="s">
        <v>162</v>
      </c>
      <c r="C109" s="44" t="s">
        <v>83</v>
      </c>
      <c r="D109" s="29" t="s">
        <v>83</v>
      </c>
      <c r="E109" s="44" t="s">
        <v>83</v>
      </c>
      <c r="F109" s="29">
        <v>24</v>
      </c>
    </row>
    <row r="110" spans="1:6" ht="16" x14ac:dyDescent="0.2">
      <c r="A110" s="29"/>
      <c r="B110" s="29" t="s">
        <v>163</v>
      </c>
      <c r="C110" s="29" t="s">
        <v>945</v>
      </c>
      <c r="D110" s="29" t="s">
        <v>83</v>
      </c>
      <c r="E110" s="44" t="s">
        <v>83</v>
      </c>
      <c r="F110" s="29">
        <v>2</v>
      </c>
    </row>
    <row r="111" spans="1:6" ht="16" x14ac:dyDescent="0.2">
      <c r="A111" s="29"/>
      <c r="B111" s="29" t="s">
        <v>989</v>
      </c>
      <c r="C111" s="29" t="s">
        <v>945</v>
      </c>
      <c r="D111" s="29" t="s">
        <v>83</v>
      </c>
      <c r="E111" s="44" t="s">
        <v>83</v>
      </c>
      <c r="F111" s="29">
        <v>162</v>
      </c>
    </row>
    <row r="112" spans="1:6" ht="16" x14ac:dyDescent="0.2">
      <c r="A112" s="31"/>
      <c r="B112" s="31" t="s">
        <v>990</v>
      </c>
      <c r="C112" s="49" t="s">
        <v>83</v>
      </c>
      <c r="D112" s="31" t="s">
        <v>83</v>
      </c>
      <c r="E112" s="49" t="s">
        <v>83</v>
      </c>
      <c r="F112" s="31">
        <v>166</v>
      </c>
    </row>
    <row r="113" spans="1:6" ht="16" x14ac:dyDescent="0.2">
      <c r="A113" s="29" t="s">
        <v>102</v>
      </c>
      <c r="B113" s="29" t="s">
        <v>270</v>
      </c>
      <c r="C113" s="55" t="s">
        <v>14</v>
      </c>
      <c r="D113" s="62" t="s">
        <v>14</v>
      </c>
      <c r="E113" s="55" t="s">
        <v>14</v>
      </c>
      <c r="F113" s="29">
        <v>36</v>
      </c>
    </row>
    <row r="114" spans="1:6" ht="16" x14ac:dyDescent="0.2">
      <c r="A114" s="29"/>
      <c r="B114" s="29" t="s">
        <v>271</v>
      </c>
      <c r="C114" s="55" t="s">
        <v>83</v>
      </c>
      <c r="D114" s="62" t="s">
        <v>83</v>
      </c>
      <c r="E114" s="55" t="s">
        <v>83</v>
      </c>
      <c r="F114" s="29">
        <v>179</v>
      </c>
    </row>
    <row r="115" spans="1:6" ht="16" x14ac:dyDescent="0.2">
      <c r="A115" s="29"/>
      <c r="B115" s="29" t="s">
        <v>166</v>
      </c>
      <c r="C115" s="55" t="s">
        <v>83</v>
      </c>
      <c r="D115" s="62" t="s">
        <v>83</v>
      </c>
      <c r="E115" s="55" t="s">
        <v>83</v>
      </c>
      <c r="F115" s="29">
        <v>54</v>
      </c>
    </row>
    <row r="116" spans="1:6" ht="16" x14ac:dyDescent="0.2">
      <c r="A116" s="31"/>
      <c r="B116" s="31" t="s">
        <v>991</v>
      </c>
      <c r="C116" s="31" t="s">
        <v>83</v>
      </c>
      <c r="D116" s="32" t="s">
        <v>83</v>
      </c>
      <c r="E116" s="31" t="s">
        <v>83</v>
      </c>
      <c r="F116" s="31">
        <v>80</v>
      </c>
    </row>
    <row r="117" spans="1:6" ht="16" x14ac:dyDescent="0.2">
      <c r="A117" s="29" t="s">
        <v>103</v>
      </c>
      <c r="B117" s="29" t="s">
        <v>168</v>
      </c>
      <c r="C117" s="44" t="s">
        <v>14</v>
      </c>
      <c r="D117" s="29" t="s">
        <v>14</v>
      </c>
      <c r="E117" s="44" t="s">
        <v>14</v>
      </c>
      <c r="F117" s="29">
        <v>22</v>
      </c>
    </row>
    <row r="118" spans="1:6" s="96" customFormat="1" ht="16" x14ac:dyDescent="0.2">
      <c r="A118" s="91"/>
      <c r="B118" s="91" t="s">
        <v>169</v>
      </c>
      <c r="C118" s="96" t="s">
        <v>5</v>
      </c>
      <c r="D118" s="91" t="s">
        <v>14</v>
      </c>
      <c r="E118" s="96" t="s">
        <v>14</v>
      </c>
      <c r="F118" s="91">
        <v>50</v>
      </c>
    </row>
    <row r="119" spans="1:6" ht="16" x14ac:dyDescent="0.2">
      <c r="A119" s="29"/>
      <c r="B119" s="29" t="s">
        <v>992</v>
      </c>
      <c r="C119" s="44" t="s">
        <v>14</v>
      </c>
      <c r="D119" s="29" t="s">
        <v>14</v>
      </c>
      <c r="E119" s="44" t="s">
        <v>14</v>
      </c>
      <c r="F119" s="29">
        <v>47</v>
      </c>
    </row>
    <row r="120" spans="1:6" s="96" customFormat="1" ht="16" x14ac:dyDescent="0.2">
      <c r="A120" s="91"/>
      <c r="B120" s="91" t="s">
        <v>5</v>
      </c>
      <c r="C120" s="96" t="s">
        <v>5</v>
      </c>
      <c r="D120" s="91" t="s">
        <v>14</v>
      </c>
      <c r="E120" s="96" t="s">
        <v>14</v>
      </c>
      <c r="F120" s="91">
        <v>195</v>
      </c>
    </row>
    <row r="121" spans="1:6" ht="16" x14ac:dyDescent="0.2">
      <c r="A121" s="29"/>
      <c r="B121" s="29" t="s">
        <v>171</v>
      </c>
      <c r="C121" s="44" t="s">
        <v>14</v>
      </c>
      <c r="D121" s="67" t="s">
        <v>14</v>
      </c>
      <c r="E121" s="29" t="s">
        <v>14</v>
      </c>
      <c r="F121" s="29">
        <v>24</v>
      </c>
    </row>
    <row r="122" spans="1:6" ht="16" x14ac:dyDescent="0.2">
      <c r="A122" s="31"/>
      <c r="B122" s="31" t="s">
        <v>993</v>
      </c>
      <c r="C122" s="49" t="s">
        <v>14</v>
      </c>
      <c r="D122" s="68" t="s">
        <v>14</v>
      </c>
      <c r="E122" s="31" t="s">
        <v>14</v>
      </c>
      <c r="F122" s="31">
        <v>14</v>
      </c>
    </row>
    <row r="123" spans="1:6" s="96" customFormat="1" ht="16" x14ac:dyDescent="0.2">
      <c r="A123" s="91" t="s">
        <v>104</v>
      </c>
      <c r="B123" s="91" t="s">
        <v>919</v>
      </c>
      <c r="C123" s="92" t="s">
        <v>29</v>
      </c>
      <c r="D123" s="99" t="s">
        <v>67</v>
      </c>
      <c r="E123" s="92" t="s">
        <v>67</v>
      </c>
      <c r="F123" s="91">
        <v>673</v>
      </c>
    </row>
    <row r="124" spans="1:6" s="96" customFormat="1" ht="16" x14ac:dyDescent="0.2">
      <c r="A124" s="91"/>
      <c r="B124" s="91" t="s">
        <v>273</v>
      </c>
      <c r="C124" s="92" t="s">
        <v>29</v>
      </c>
      <c r="D124" s="99" t="s">
        <v>67</v>
      </c>
      <c r="E124" s="92" t="s">
        <v>67</v>
      </c>
      <c r="F124" s="91">
        <v>6934</v>
      </c>
    </row>
    <row r="125" spans="1:6" s="96" customFormat="1" ht="16" x14ac:dyDescent="0.2">
      <c r="A125" s="91"/>
      <c r="B125" s="91" t="s">
        <v>274</v>
      </c>
      <c r="C125" s="92" t="s">
        <v>29</v>
      </c>
      <c r="D125" s="99" t="s">
        <v>67</v>
      </c>
      <c r="E125" s="92" t="s">
        <v>67</v>
      </c>
      <c r="F125" s="91">
        <v>5766</v>
      </c>
    </row>
    <row r="126" spans="1:6" ht="16" x14ac:dyDescent="0.2">
      <c r="A126" s="29"/>
      <c r="B126" s="29" t="s">
        <v>994</v>
      </c>
      <c r="C126" s="55" t="s">
        <v>83</v>
      </c>
      <c r="D126" s="62" t="s">
        <v>83</v>
      </c>
      <c r="E126" s="55" t="s">
        <v>83</v>
      </c>
      <c r="F126" s="29">
        <v>1218</v>
      </c>
    </row>
    <row r="127" spans="1:6" ht="16" x14ac:dyDescent="0.2">
      <c r="A127" s="29"/>
      <c r="B127" s="29" t="s">
        <v>995</v>
      </c>
      <c r="C127" s="55" t="s">
        <v>30</v>
      </c>
      <c r="D127" s="62" t="s">
        <v>86</v>
      </c>
      <c r="E127" s="55" t="s">
        <v>88</v>
      </c>
      <c r="F127" s="29">
        <v>197</v>
      </c>
    </row>
    <row r="128" spans="1:6" ht="16" x14ac:dyDescent="0.2">
      <c r="A128" s="29"/>
      <c r="B128" s="29" t="s">
        <v>174</v>
      </c>
      <c r="C128" s="55" t="s">
        <v>84</v>
      </c>
      <c r="D128" s="62" t="s">
        <v>84</v>
      </c>
      <c r="E128" s="55" t="s">
        <v>14</v>
      </c>
      <c r="F128" s="29">
        <v>120</v>
      </c>
    </row>
    <row r="129" spans="1:6" ht="16" x14ac:dyDescent="0.2">
      <c r="A129" s="29"/>
      <c r="B129" s="29" t="s">
        <v>175</v>
      </c>
      <c r="C129" s="55" t="s">
        <v>84</v>
      </c>
      <c r="D129" s="62" t="s">
        <v>84</v>
      </c>
      <c r="E129" s="55" t="s">
        <v>14</v>
      </c>
      <c r="F129" s="29">
        <v>263</v>
      </c>
    </row>
    <row r="130" spans="1:6" ht="16" x14ac:dyDescent="0.2">
      <c r="A130" s="29"/>
      <c r="B130" s="29" t="s">
        <v>176</v>
      </c>
      <c r="C130" s="55" t="s">
        <v>84</v>
      </c>
      <c r="D130" s="62" t="s">
        <v>84</v>
      </c>
      <c r="E130" s="55" t="s">
        <v>14</v>
      </c>
      <c r="F130" s="29">
        <v>39</v>
      </c>
    </row>
    <row r="131" spans="1:6" ht="16" x14ac:dyDescent="0.2">
      <c r="A131" s="29"/>
      <c r="B131" s="29" t="s">
        <v>34</v>
      </c>
      <c r="C131" s="55" t="s">
        <v>84</v>
      </c>
      <c r="D131" s="62" t="s">
        <v>84</v>
      </c>
      <c r="E131" s="55" t="s">
        <v>83</v>
      </c>
      <c r="F131" s="29">
        <v>124</v>
      </c>
    </row>
    <row r="132" spans="1:6" ht="16" x14ac:dyDescent="0.2">
      <c r="A132" s="29"/>
      <c r="B132" s="29" t="s">
        <v>996</v>
      </c>
      <c r="C132" s="55" t="s">
        <v>83</v>
      </c>
      <c r="D132" s="62" t="s">
        <v>83</v>
      </c>
      <c r="E132" s="55" t="s">
        <v>83</v>
      </c>
      <c r="F132" s="29">
        <v>1</v>
      </c>
    </row>
    <row r="133" spans="1:6" ht="16" x14ac:dyDescent="0.2">
      <c r="A133" s="29"/>
      <c r="B133" s="29" t="s">
        <v>178</v>
      </c>
      <c r="C133" s="55" t="s">
        <v>14</v>
      </c>
      <c r="D133" s="62" t="s">
        <v>14</v>
      </c>
      <c r="E133" s="55" t="s">
        <v>14</v>
      </c>
      <c r="F133" s="29">
        <v>4</v>
      </c>
    </row>
    <row r="134" spans="1:6" ht="16" x14ac:dyDescent="0.2">
      <c r="A134" s="29"/>
      <c r="B134" s="29" t="s">
        <v>179</v>
      </c>
      <c r="C134" s="55" t="s">
        <v>83</v>
      </c>
      <c r="D134" s="62" t="s">
        <v>83</v>
      </c>
      <c r="E134" s="55" t="s">
        <v>83</v>
      </c>
      <c r="F134" s="29">
        <v>0</v>
      </c>
    </row>
    <row r="135" spans="1:6" ht="16" x14ac:dyDescent="0.2">
      <c r="A135" s="29"/>
      <c r="B135" s="29" t="s">
        <v>180</v>
      </c>
      <c r="C135" s="55" t="s">
        <v>86</v>
      </c>
      <c r="D135" s="62" t="s">
        <v>86</v>
      </c>
      <c r="E135" s="55" t="s">
        <v>88</v>
      </c>
      <c r="F135" s="29">
        <v>28</v>
      </c>
    </row>
    <row r="136" spans="1:6" ht="16" x14ac:dyDescent="0.2">
      <c r="A136" s="31"/>
      <c r="B136" s="31" t="s">
        <v>181</v>
      </c>
      <c r="C136" s="59" t="s">
        <v>84</v>
      </c>
      <c r="D136" s="63" t="s">
        <v>84</v>
      </c>
      <c r="E136" s="31" t="s">
        <v>83</v>
      </c>
      <c r="F136" s="31">
        <v>368</v>
      </c>
    </row>
    <row r="137" spans="1:6" ht="16" x14ac:dyDescent="0.2">
      <c r="A137" s="29" t="s">
        <v>105</v>
      </c>
      <c r="B137" s="29" t="s">
        <v>182</v>
      </c>
      <c r="C137" s="46" t="s">
        <v>950</v>
      </c>
      <c r="D137" s="29" t="s">
        <v>67</v>
      </c>
      <c r="E137" s="44" t="s">
        <v>67</v>
      </c>
      <c r="F137" s="29">
        <v>50</v>
      </c>
    </row>
    <row r="138" spans="1:6" ht="16" x14ac:dyDescent="0.2">
      <c r="A138" s="29"/>
      <c r="B138" s="29" t="s">
        <v>276</v>
      </c>
      <c r="C138" s="29" t="s">
        <v>950</v>
      </c>
      <c r="D138" s="29" t="s">
        <v>67</v>
      </c>
      <c r="E138" s="44" t="s">
        <v>67</v>
      </c>
      <c r="F138" s="29">
        <v>718</v>
      </c>
    </row>
    <row r="139" spans="1:6" ht="16" x14ac:dyDescent="0.2">
      <c r="A139" s="29"/>
      <c r="B139" s="29" t="s">
        <v>277</v>
      </c>
      <c r="C139" s="29" t="s">
        <v>950</v>
      </c>
      <c r="D139" s="29" t="s">
        <v>67</v>
      </c>
      <c r="E139" s="44" t="s">
        <v>67</v>
      </c>
      <c r="F139" s="29">
        <v>281</v>
      </c>
    </row>
    <row r="140" spans="1:6" ht="16" x14ac:dyDescent="0.2">
      <c r="A140" s="29"/>
      <c r="B140" s="29" t="s">
        <v>997</v>
      </c>
      <c r="C140" s="29" t="s">
        <v>950</v>
      </c>
      <c r="D140" s="29" t="s">
        <v>67</v>
      </c>
      <c r="E140" s="44" t="s">
        <v>67</v>
      </c>
      <c r="F140" s="29">
        <v>90</v>
      </c>
    </row>
    <row r="141" spans="1:6" ht="16" x14ac:dyDescent="0.2">
      <c r="A141" s="29"/>
      <c r="B141" s="29" t="s">
        <v>790</v>
      </c>
      <c r="C141" s="29" t="s">
        <v>950</v>
      </c>
      <c r="D141" s="29" t="s">
        <v>67</v>
      </c>
      <c r="E141" s="44" t="s">
        <v>67</v>
      </c>
      <c r="F141" s="29">
        <v>625</v>
      </c>
    </row>
    <row r="142" spans="1:6" ht="16" x14ac:dyDescent="0.2">
      <c r="A142" s="29"/>
      <c r="B142" s="29" t="s">
        <v>998</v>
      </c>
      <c r="C142" s="29" t="s">
        <v>1236</v>
      </c>
      <c r="D142" s="29" t="s">
        <v>67</v>
      </c>
      <c r="E142" s="44" t="s">
        <v>67</v>
      </c>
      <c r="F142" s="29">
        <v>16966</v>
      </c>
    </row>
    <row r="143" spans="1:6" ht="16" x14ac:dyDescent="0.2">
      <c r="A143" s="29"/>
      <c r="B143" s="29" t="s">
        <v>183</v>
      </c>
      <c r="C143" s="29" t="s">
        <v>1235</v>
      </c>
      <c r="D143" s="29" t="s">
        <v>67</v>
      </c>
      <c r="E143" s="44" t="s">
        <v>67</v>
      </c>
      <c r="F143" s="29">
        <v>20874</v>
      </c>
    </row>
    <row r="144" spans="1:6" ht="16" x14ac:dyDescent="0.2">
      <c r="A144" s="29"/>
      <c r="B144" s="29" t="s">
        <v>999</v>
      </c>
      <c r="C144" s="29" t="s">
        <v>1235</v>
      </c>
      <c r="D144" s="29" t="s">
        <v>67</v>
      </c>
      <c r="E144" s="44" t="s">
        <v>67</v>
      </c>
      <c r="F144" s="29">
        <v>19</v>
      </c>
    </row>
    <row r="145" spans="1:6" ht="16" x14ac:dyDescent="0.2">
      <c r="A145" s="29"/>
      <c r="B145" s="29" t="s">
        <v>281</v>
      </c>
      <c r="C145" s="29" t="s">
        <v>950</v>
      </c>
      <c r="D145" s="29" t="s">
        <v>67</v>
      </c>
      <c r="E145" s="44" t="s">
        <v>67</v>
      </c>
      <c r="F145" s="29">
        <v>11</v>
      </c>
    </row>
    <row r="146" spans="1:6" ht="16" x14ac:dyDescent="0.2">
      <c r="A146" s="29"/>
      <c r="B146" s="29" t="s">
        <v>282</v>
      </c>
      <c r="C146" s="29" t="s">
        <v>950</v>
      </c>
      <c r="D146" s="29" t="s">
        <v>67</v>
      </c>
      <c r="E146" s="44" t="s">
        <v>67</v>
      </c>
      <c r="F146" s="29">
        <v>250</v>
      </c>
    </row>
    <row r="147" spans="1:6" ht="16" x14ac:dyDescent="0.2">
      <c r="A147" s="29"/>
      <c r="B147" s="29" t="s">
        <v>283</v>
      </c>
      <c r="C147" s="29" t="s">
        <v>950</v>
      </c>
      <c r="D147" s="29" t="s">
        <v>67</v>
      </c>
      <c r="E147" s="44" t="s">
        <v>67</v>
      </c>
      <c r="F147" s="29">
        <v>83</v>
      </c>
    </row>
    <row r="148" spans="1:6" ht="16" x14ac:dyDescent="0.2">
      <c r="A148" s="29"/>
      <c r="B148" s="29" t="s">
        <v>285</v>
      </c>
      <c r="C148" s="29" t="s">
        <v>950</v>
      </c>
      <c r="D148" s="29" t="s">
        <v>67</v>
      </c>
      <c r="E148" s="44" t="s">
        <v>67</v>
      </c>
      <c r="F148" s="29">
        <v>4299</v>
      </c>
    </row>
    <row r="149" spans="1:6" ht="32" x14ac:dyDescent="0.2">
      <c r="A149" s="29"/>
      <c r="B149" s="29" t="s">
        <v>284</v>
      </c>
      <c r="C149" s="29" t="s">
        <v>950</v>
      </c>
      <c r="D149" s="29" t="s">
        <v>67</v>
      </c>
      <c r="E149" s="44" t="s">
        <v>67</v>
      </c>
      <c r="F149" s="29">
        <v>663</v>
      </c>
    </row>
    <row r="150" spans="1:6" ht="16" x14ac:dyDescent="0.2">
      <c r="A150" s="29"/>
      <c r="B150" s="29" t="s">
        <v>286</v>
      </c>
      <c r="C150" s="29" t="s">
        <v>950</v>
      </c>
      <c r="D150" s="29" t="s">
        <v>67</v>
      </c>
      <c r="E150" s="44" t="s">
        <v>67</v>
      </c>
      <c r="F150" s="29">
        <v>93</v>
      </c>
    </row>
    <row r="151" spans="1:6" ht="16" x14ac:dyDescent="0.2">
      <c r="A151" s="29"/>
      <c r="B151" s="29" t="s">
        <v>1000</v>
      </c>
      <c r="C151" s="29" t="s">
        <v>950</v>
      </c>
      <c r="D151" s="29" t="s">
        <v>67</v>
      </c>
      <c r="E151" s="44" t="s">
        <v>67</v>
      </c>
      <c r="F151" s="29">
        <v>54</v>
      </c>
    </row>
    <row r="152" spans="1:6" ht="16" x14ac:dyDescent="0.2">
      <c r="A152" s="29"/>
      <c r="B152" s="29" t="s">
        <v>1001</v>
      </c>
      <c r="C152" s="29" t="s">
        <v>950</v>
      </c>
      <c r="D152" s="29" t="s">
        <v>67</v>
      </c>
      <c r="E152" s="44" t="s">
        <v>67</v>
      </c>
      <c r="F152" s="29">
        <v>404</v>
      </c>
    </row>
    <row r="153" spans="1:6" ht="16" x14ac:dyDescent="0.2">
      <c r="A153" s="29"/>
      <c r="B153" s="29" t="s">
        <v>290</v>
      </c>
      <c r="C153" s="29" t="s">
        <v>950</v>
      </c>
      <c r="D153" s="29" t="s">
        <v>67</v>
      </c>
      <c r="E153" s="44" t="s">
        <v>67</v>
      </c>
      <c r="F153" s="29">
        <v>719</v>
      </c>
    </row>
    <row r="154" spans="1:6" ht="16" x14ac:dyDescent="0.2">
      <c r="A154" s="29"/>
      <c r="B154" s="29" t="s">
        <v>291</v>
      </c>
      <c r="C154" s="29" t="s">
        <v>1236</v>
      </c>
      <c r="D154" s="29" t="s">
        <v>67</v>
      </c>
      <c r="E154" s="44" t="s">
        <v>67</v>
      </c>
      <c r="F154" s="29">
        <v>626</v>
      </c>
    </row>
    <row r="155" spans="1:6" ht="16" x14ac:dyDescent="0.2">
      <c r="A155" s="29"/>
      <c r="B155" s="29" t="s">
        <v>1002</v>
      </c>
      <c r="C155" s="29" t="s">
        <v>1236</v>
      </c>
      <c r="D155" s="29" t="s">
        <v>67</v>
      </c>
      <c r="E155" s="44" t="s">
        <v>67</v>
      </c>
      <c r="F155" s="29">
        <v>3654</v>
      </c>
    </row>
    <row r="156" spans="1:6" ht="16" x14ac:dyDescent="0.2">
      <c r="A156" s="29"/>
      <c r="B156" s="29" t="s">
        <v>1003</v>
      </c>
      <c r="C156" s="29" t="s">
        <v>1236</v>
      </c>
      <c r="D156" s="29" t="s">
        <v>67</v>
      </c>
      <c r="E156" s="44" t="s">
        <v>67</v>
      </c>
      <c r="F156" s="29">
        <v>345</v>
      </c>
    </row>
    <row r="157" spans="1:6" ht="16" x14ac:dyDescent="0.2">
      <c r="A157" s="29"/>
      <c r="B157" s="29" t="s">
        <v>1004</v>
      </c>
      <c r="C157" s="29" t="s">
        <v>1236</v>
      </c>
      <c r="D157" s="29" t="s">
        <v>67</v>
      </c>
      <c r="E157" s="44" t="s">
        <v>67</v>
      </c>
      <c r="F157" s="29">
        <v>382</v>
      </c>
    </row>
    <row r="158" spans="1:6" ht="16" x14ac:dyDescent="0.2">
      <c r="A158" s="29"/>
      <c r="B158" s="29" t="s">
        <v>295</v>
      </c>
      <c r="C158" s="29" t="s">
        <v>1236</v>
      </c>
      <c r="D158" s="29" t="s">
        <v>67</v>
      </c>
      <c r="E158" s="44" t="s">
        <v>67</v>
      </c>
      <c r="F158" s="29">
        <v>2793</v>
      </c>
    </row>
    <row r="159" spans="1:6" ht="16" x14ac:dyDescent="0.2">
      <c r="A159" s="29"/>
      <c r="B159" s="29" t="s">
        <v>1005</v>
      </c>
      <c r="C159" s="29" t="s">
        <v>950</v>
      </c>
      <c r="D159" s="29" t="s">
        <v>67</v>
      </c>
      <c r="E159" s="44" t="s">
        <v>67</v>
      </c>
      <c r="F159" s="29">
        <v>1025</v>
      </c>
    </row>
    <row r="160" spans="1:6" ht="16" x14ac:dyDescent="0.2">
      <c r="A160" s="29"/>
      <c r="B160" s="29" t="s">
        <v>297</v>
      </c>
      <c r="C160" s="29" t="s">
        <v>950</v>
      </c>
      <c r="D160" s="29" t="s">
        <v>67</v>
      </c>
      <c r="E160" s="44" t="s">
        <v>67</v>
      </c>
      <c r="F160" s="29">
        <v>9</v>
      </c>
    </row>
    <row r="161" spans="1:6" ht="16" x14ac:dyDescent="0.2">
      <c r="A161" s="29"/>
      <c r="B161" s="29" t="s">
        <v>298</v>
      </c>
      <c r="C161" s="29" t="s">
        <v>950</v>
      </c>
      <c r="D161" s="29" t="s">
        <v>67</v>
      </c>
      <c r="E161" s="33" t="s">
        <v>67</v>
      </c>
      <c r="F161" s="29">
        <v>234</v>
      </c>
    </row>
    <row r="162" spans="1:6" ht="16" x14ac:dyDescent="0.2">
      <c r="A162" s="31"/>
      <c r="B162" s="31" t="s">
        <v>185</v>
      </c>
      <c r="C162" s="31" t="s">
        <v>950</v>
      </c>
      <c r="D162" s="31" t="s">
        <v>67</v>
      </c>
      <c r="E162" s="49" t="s">
        <v>67</v>
      </c>
      <c r="F162" s="31">
        <v>704</v>
      </c>
    </row>
    <row r="163" spans="1:6" ht="16" x14ac:dyDescent="0.2">
      <c r="A163" s="29" t="s">
        <v>106</v>
      </c>
      <c r="B163" s="29" t="s">
        <v>187</v>
      </c>
      <c r="C163" s="44" t="s">
        <v>86</v>
      </c>
      <c r="D163" s="29" t="s">
        <v>86</v>
      </c>
      <c r="E163" s="44" t="s">
        <v>88</v>
      </c>
      <c r="F163" s="29">
        <v>80</v>
      </c>
    </row>
    <row r="164" spans="1:6" s="96" customFormat="1" ht="16" x14ac:dyDescent="0.2">
      <c r="A164" s="91"/>
      <c r="B164" s="91" t="s">
        <v>188</v>
      </c>
      <c r="C164" s="96" t="s">
        <v>86</v>
      </c>
      <c r="D164" s="91" t="s">
        <v>86</v>
      </c>
      <c r="E164" s="96" t="s">
        <v>88</v>
      </c>
      <c r="F164" s="91">
        <v>437</v>
      </c>
    </row>
    <row r="165" spans="1:6" s="96" customFormat="1" ht="16" x14ac:dyDescent="0.2">
      <c r="A165" s="91"/>
      <c r="B165" s="91" t="s">
        <v>299</v>
      </c>
      <c r="C165" s="96" t="s">
        <v>82</v>
      </c>
      <c r="D165" s="91" t="s">
        <v>82</v>
      </c>
      <c r="E165" s="96" t="s">
        <v>83</v>
      </c>
      <c r="F165" s="91">
        <v>777</v>
      </c>
    </row>
    <row r="166" spans="1:6" s="96" customFormat="1" ht="16" x14ac:dyDescent="0.2">
      <c r="A166" s="91"/>
      <c r="B166" s="91" t="s">
        <v>300</v>
      </c>
      <c r="C166" s="96" t="s">
        <v>82</v>
      </c>
      <c r="D166" s="91" t="s">
        <v>82</v>
      </c>
      <c r="E166" s="96" t="s">
        <v>83</v>
      </c>
      <c r="F166" s="91">
        <v>3044</v>
      </c>
    </row>
    <row r="167" spans="1:6" s="96" customFormat="1" ht="16" x14ac:dyDescent="0.2">
      <c r="A167" s="91"/>
      <c r="B167" s="91" t="s">
        <v>301</v>
      </c>
      <c r="C167" s="96" t="s">
        <v>82</v>
      </c>
      <c r="D167" s="91" t="s">
        <v>82</v>
      </c>
      <c r="E167" s="96" t="s">
        <v>83</v>
      </c>
      <c r="F167" s="91">
        <v>611</v>
      </c>
    </row>
    <row r="168" spans="1:6" s="96" customFormat="1" ht="16" x14ac:dyDescent="0.2">
      <c r="A168" s="91"/>
      <c r="B168" s="91" t="s">
        <v>302</v>
      </c>
      <c r="C168" s="96" t="s">
        <v>82</v>
      </c>
      <c r="D168" s="91" t="s">
        <v>82</v>
      </c>
      <c r="E168" s="96" t="s">
        <v>83</v>
      </c>
      <c r="F168" s="91">
        <v>397</v>
      </c>
    </row>
    <row r="169" spans="1:6" ht="16" x14ac:dyDescent="0.2">
      <c r="A169" s="29"/>
      <c r="B169" s="29" t="s">
        <v>189</v>
      </c>
      <c r="C169" s="44" t="s">
        <v>1227</v>
      </c>
      <c r="D169" s="29" t="s">
        <v>83</v>
      </c>
      <c r="E169" s="44" t="s">
        <v>83</v>
      </c>
      <c r="F169" s="29">
        <v>173</v>
      </c>
    </row>
    <row r="170" spans="1:6" ht="16" x14ac:dyDescent="0.2">
      <c r="A170" s="29"/>
      <c r="B170" s="29" t="s">
        <v>190</v>
      </c>
      <c r="C170" s="44" t="s">
        <v>14</v>
      </c>
      <c r="D170" s="29" t="s">
        <v>14</v>
      </c>
      <c r="E170" s="44" t="s">
        <v>14</v>
      </c>
      <c r="F170" s="29">
        <v>283</v>
      </c>
    </row>
    <row r="171" spans="1:6" ht="16" x14ac:dyDescent="0.2">
      <c r="A171" s="29"/>
      <c r="B171" s="29" t="s">
        <v>191</v>
      </c>
      <c r="C171" s="44" t="s">
        <v>1227</v>
      </c>
      <c r="D171" s="29" t="s">
        <v>83</v>
      </c>
      <c r="E171" s="44" t="s">
        <v>83</v>
      </c>
      <c r="F171" s="29">
        <v>17</v>
      </c>
    </row>
    <row r="172" spans="1:6" ht="16" x14ac:dyDescent="0.2">
      <c r="A172" s="29"/>
      <c r="B172" s="29" t="s">
        <v>819</v>
      </c>
      <c r="C172" s="44" t="s">
        <v>1227</v>
      </c>
      <c r="D172" s="29" t="s">
        <v>83</v>
      </c>
      <c r="E172" s="44" t="s">
        <v>83</v>
      </c>
      <c r="F172" s="29">
        <v>81</v>
      </c>
    </row>
    <row r="173" spans="1:6" ht="16" x14ac:dyDescent="0.2">
      <c r="A173" s="29"/>
      <c r="B173" s="29" t="s">
        <v>193</v>
      </c>
      <c r="C173" s="44" t="s">
        <v>1227</v>
      </c>
      <c r="D173" s="29" t="s">
        <v>83</v>
      </c>
      <c r="E173" s="44" t="s">
        <v>83</v>
      </c>
      <c r="F173" s="29">
        <v>8</v>
      </c>
    </row>
    <row r="174" spans="1:6" ht="16" x14ac:dyDescent="0.2">
      <c r="A174" s="29"/>
      <c r="B174" s="29" t="s">
        <v>1006</v>
      </c>
      <c r="C174" s="44" t="s">
        <v>14</v>
      </c>
      <c r="D174" s="29" t="s">
        <v>14</v>
      </c>
      <c r="E174" s="44" t="s">
        <v>14</v>
      </c>
      <c r="F174" s="29">
        <v>1099</v>
      </c>
    </row>
    <row r="175" spans="1:6" ht="16" x14ac:dyDescent="0.2">
      <c r="A175" s="31"/>
      <c r="B175" s="31" t="s">
        <v>1007</v>
      </c>
      <c r="C175" s="49" t="s">
        <v>1227</v>
      </c>
      <c r="D175" s="31" t="s">
        <v>83</v>
      </c>
      <c r="E175" s="49" t="s">
        <v>83</v>
      </c>
      <c r="F175" s="31">
        <v>1129</v>
      </c>
    </row>
    <row r="176" spans="1:6" ht="16" x14ac:dyDescent="0.2">
      <c r="A176" s="29" t="s">
        <v>107</v>
      </c>
      <c r="B176" s="29" t="s">
        <v>195</v>
      </c>
      <c r="C176" s="71" t="s">
        <v>83</v>
      </c>
      <c r="D176" s="71" t="s">
        <v>83</v>
      </c>
      <c r="E176" s="71" t="s">
        <v>83</v>
      </c>
      <c r="F176" s="29">
        <v>5</v>
      </c>
    </row>
    <row r="177" spans="1:6" ht="16" x14ac:dyDescent="0.2">
      <c r="A177" s="29"/>
      <c r="B177" s="29" t="s">
        <v>196</v>
      </c>
      <c r="C177" s="71" t="s">
        <v>953</v>
      </c>
      <c r="D177" s="71" t="s">
        <v>83</v>
      </c>
      <c r="E177" s="71" t="s">
        <v>83</v>
      </c>
      <c r="F177" s="29">
        <v>525</v>
      </c>
    </row>
    <row r="178" spans="1:6" ht="16" x14ac:dyDescent="0.2">
      <c r="A178" s="29"/>
      <c r="B178" s="29" t="s">
        <v>369</v>
      </c>
      <c r="C178" s="71" t="s">
        <v>953</v>
      </c>
      <c r="D178" s="71" t="s">
        <v>83</v>
      </c>
      <c r="E178" s="71" t="s">
        <v>83</v>
      </c>
      <c r="F178" s="29">
        <v>516</v>
      </c>
    </row>
    <row r="179" spans="1:6" ht="16" x14ac:dyDescent="0.2">
      <c r="A179" s="29"/>
      <c r="B179" s="29" t="s">
        <v>370</v>
      </c>
      <c r="C179" s="71" t="s">
        <v>953</v>
      </c>
      <c r="D179" s="71" t="s">
        <v>83</v>
      </c>
      <c r="E179" s="71" t="s">
        <v>83</v>
      </c>
      <c r="F179" s="29">
        <v>39</v>
      </c>
    </row>
    <row r="180" spans="1:6" ht="16" x14ac:dyDescent="0.2">
      <c r="A180" s="29"/>
      <c r="B180" s="29" t="s">
        <v>197</v>
      </c>
      <c r="C180" s="71" t="s">
        <v>953</v>
      </c>
      <c r="D180" s="71" t="s">
        <v>83</v>
      </c>
      <c r="E180" s="71" t="s">
        <v>83</v>
      </c>
      <c r="F180" s="29">
        <v>144</v>
      </c>
    </row>
    <row r="181" spans="1:6" ht="16" x14ac:dyDescent="0.2">
      <c r="A181" s="29"/>
      <c r="B181" s="29" t="s">
        <v>198</v>
      </c>
      <c r="C181" s="71" t="s">
        <v>953</v>
      </c>
      <c r="D181" s="71" t="s">
        <v>83</v>
      </c>
      <c r="E181" s="71" t="s">
        <v>83</v>
      </c>
      <c r="F181" s="29">
        <v>711</v>
      </c>
    </row>
    <row r="182" spans="1:6" ht="32" x14ac:dyDescent="0.2">
      <c r="A182" s="29"/>
      <c r="B182" s="29" t="s">
        <v>1008</v>
      </c>
      <c r="C182" s="71" t="s">
        <v>953</v>
      </c>
      <c r="D182" s="29" t="s">
        <v>83</v>
      </c>
      <c r="E182" s="29" t="s">
        <v>83</v>
      </c>
      <c r="F182" s="29">
        <v>216</v>
      </c>
    </row>
    <row r="183" spans="1:6" ht="16" x14ac:dyDescent="0.2">
      <c r="A183" s="29"/>
      <c r="B183" s="29" t="s">
        <v>827</v>
      </c>
      <c r="C183" s="44" t="s">
        <v>14</v>
      </c>
      <c r="D183" s="29" t="s">
        <v>14</v>
      </c>
      <c r="E183" s="44" t="s">
        <v>14</v>
      </c>
      <c r="F183" s="29">
        <v>288</v>
      </c>
    </row>
    <row r="184" spans="1:6" ht="16" x14ac:dyDescent="0.2">
      <c r="A184" s="29"/>
      <c r="B184" s="29" t="s">
        <v>200</v>
      </c>
      <c r="C184" s="44" t="s">
        <v>1036</v>
      </c>
      <c r="D184" s="29" t="s">
        <v>14</v>
      </c>
      <c r="E184" s="44" t="s">
        <v>14</v>
      </c>
      <c r="F184" s="29">
        <v>1442</v>
      </c>
    </row>
    <row r="185" spans="1:6" s="96" customFormat="1" ht="16" x14ac:dyDescent="0.2">
      <c r="A185" s="91"/>
      <c r="B185" s="91" t="s">
        <v>201</v>
      </c>
      <c r="C185" s="96" t="s">
        <v>5</v>
      </c>
      <c r="D185" s="91" t="s">
        <v>5</v>
      </c>
      <c r="E185" s="96" t="s">
        <v>14</v>
      </c>
      <c r="F185" s="91">
        <v>1487</v>
      </c>
    </row>
    <row r="186" spans="1:6" ht="16" x14ac:dyDescent="0.2">
      <c r="A186" s="29"/>
      <c r="B186" s="29" t="s">
        <v>1009</v>
      </c>
      <c r="C186" s="44" t="s">
        <v>1036</v>
      </c>
      <c r="D186" s="29" t="s">
        <v>14</v>
      </c>
      <c r="E186" s="44" t="s">
        <v>14</v>
      </c>
      <c r="F186" s="29">
        <v>333</v>
      </c>
    </row>
    <row r="187" spans="1:6" ht="16" x14ac:dyDescent="0.2">
      <c r="A187" s="29"/>
      <c r="B187" s="29" t="s">
        <v>1010</v>
      </c>
      <c r="C187" s="44" t="s">
        <v>14</v>
      </c>
      <c r="D187" s="29" t="s">
        <v>14</v>
      </c>
      <c r="E187" s="44" t="s">
        <v>14</v>
      </c>
      <c r="F187" s="29">
        <v>57</v>
      </c>
    </row>
    <row r="188" spans="1:6" ht="16" x14ac:dyDescent="0.2">
      <c r="A188" s="31"/>
      <c r="B188" s="31" t="s">
        <v>203</v>
      </c>
      <c r="C188" s="49" t="s">
        <v>953</v>
      </c>
      <c r="D188" s="31" t="s">
        <v>83</v>
      </c>
      <c r="E188" s="49" t="s">
        <v>83</v>
      </c>
      <c r="F188" s="31">
        <v>908</v>
      </c>
    </row>
    <row r="189" spans="1:6" ht="16" x14ac:dyDescent="0.2">
      <c r="A189" s="29" t="s">
        <v>688</v>
      </c>
      <c r="B189" s="29" t="s">
        <v>303</v>
      </c>
      <c r="C189" s="55" t="s">
        <v>940</v>
      </c>
      <c r="D189" s="62" t="s">
        <v>83</v>
      </c>
      <c r="E189" s="55" t="s">
        <v>83</v>
      </c>
      <c r="F189" s="29">
        <v>36</v>
      </c>
    </row>
    <row r="190" spans="1:6" ht="16" x14ac:dyDescent="0.2">
      <c r="A190" s="29"/>
      <c r="B190" s="29" t="s">
        <v>304</v>
      </c>
      <c r="C190" s="55" t="s">
        <v>940</v>
      </c>
      <c r="D190" s="62" t="s">
        <v>14</v>
      </c>
      <c r="E190" s="55" t="s">
        <v>14</v>
      </c>
      <c r="F190" s="29">
        <v>56</v>
      </c>
    </row>
    <row r="191" spans="1:6" ht="16" x14ac:dyDescent="0.2">
      <c r="A191" s="29"/>
      <c r="B191" s="29" t="s">
        <v>1011</v>
      </c>
      <c r="C191" s="55" t="s">
        <v>940</v>
      </c>
      <c r="D191" s="62" t="s">
        <v>14</v>
      </c>
      <c r="E191" s="55" t="s">
        <v>14</v>
      </c>
      <c r="F191" s="29">
        <v>667</v>
      </c>
    </row>
    <row r="192" spans="1:6" ht="16" x14ac:dyDescent="0.2">
      <c r="A192" s="29"/>
      <c r="B192" s="29" t="s">
        <v>204</v>
      </c>
      <c r="C192" s="55" t="s">
        <v>940</v>
      </c>
      <c r="D192" s="62" t="s">
        <v>86</v>
      </c>
      <c r="E192" s="55" t="s">
        <v>88</v>
      </c>
      <c r="F192" s="29">
        <v>624</v>
      </c>
    </row>
    <row r="193" spans="1:6" ht="16" x14ac:dyDescent="0.2">
      <c r="A193" s="29"/>
      <c r="B193" s="29" t="s">
        <v>1012</v>
      </c>
      <c r="C193" s="55" t="s">
        <v>940</v>
      </c>
      <c r="D193" s="62" t="s">
        <v>83</v>
      </c>
      <c r="E193" s="55" t="s">
        <v>83</v>
      </c>
      <c r="F193" s="29">
        <v>106</v>
      </c>
    </row>
    <row r="194" spans="1:6" ht="16" x14ac:dyDescent="0.2">
      <c r="A194" s="29"/>
      <c r="B194" s="29" t="s">
        <v>206</v>
      </c>
      <c r="C194" s="55" t="s">
        <v>941</v>
      </c>
      <c r="D194" s="62" t="s">
        <v>83</v>
      </c>
      <c r="E194" s="55" t="s">
        <v>83</v>
      </c>
      <c r="F194" s="29">
        <v>184</v>
      </c>
    </row>
    <row r="195" spans="1:6" ht="16" x14ac:dyDescent="0.2">
      <c r="A195" s="29"/>
      <c r="B195" s="29" t="s">
        <v>207</v>
      </c>
      <c r="C195" s="55" t="s">
        <v>941</v>
      </c>
      <c r="D195" s="62" t="s">
        <v>14</v>
      </c>
      <c r="E195" s="55" t="s">
        <v>14</v>
      </c>
      <c r="F195" s="29">
        <v>320</v>
      </c>
    </row>
    <row r="196" spans="1:6" ht="16" x14ac:dyDescent="0.2">
      <c r="A196" s="29"/>
      <c r="B196" s="29" t="s">
        <v>209</v>
      </c>
      <c r="C196" s="44" t="s">
        <v>941</v>
      </c>
      <c r="D196" s="29" t="s">
        <v>83</v>
      </c>
      <c r="E196" s="44" t="s">
        <v>83</v>
      </c>
      <c r="F196" s="29">
        <v>0</v>
      </c>
    </row>
    <row r="197" spans="1:6" ht="16" x14ac:dyDescent="0.2">
      <c r="A197" s="31"/>
      <c r="B197" s="31" t="s">
        <v>834</v>
      </c>
      <c r="C197" s="49" t="s">
        <v>941</v>
      </c>
      <c r="D197" s="31" t="s">
        <v>83</v>
      </c>
      <c r="E197" s="49" t="s">
        <v>83</v>
      </c>
      <c r="F197" s="31">
        <v>68</v>
      </c>
    </row>
    <row r="198" spans="1:6" ht="32" x14ac:dyDescent="0.2">
      <c r="A198" s="29" t="s">
        <v>109</v>
      </c>
      <c r="B198" s="29" t="s">
        <v>1013</v>
      </c>
      <c r="C198" s="46" t="s">
        <v>942</v>
      </c>
      <c r="D198" s="44" t="s">
        <v>942</v>
      </c>
      <c r="E198" s="46" t="s">
        <v>83</v>
      </c>
      <c r="F198" s="29">
        <v>15</v>
      </c>
    </row>
    <row r="199" spans="1:6" ht="16" x14ac:dyDescent="0.2">
      <c r="A199" s="29"/>
      <c r="B199" s="29" t="s">
        <v>1014</v>
      </c>
      <c r="C199" s="29" t="s">
        <v>942</v>
      </c>
      <c r="D199" s="44" t="s">
        <v>942</v>
      </c>
      <c r="E199" s="29" t="s">
        <v>83</v>
      </c>
      <c r="F199" s="29">
        <v>16</v>
      </c>
    </row>
    <row r="200" spans="1:6" ht="16" x14ac:dyDescent="0.2">
      <c r="A200" s="29"/>
      <c r="B200" s="29" t="s">
        <v>308</v>
      </c>
      <c r="C200" s="29" t="s">
        <v>942</v>
      </c>
      <c r="D200" s="44" t="s">
        <v>942</v>
      </c>
      <c r="E200" s="29" t="s">
        <v>83</v>
      </c>
      <c r="F200" s="29">
        <v>9</v>
      </c>
    </row>
    <row r="201" spans="1:6" ht="16" x14ac:dyDescent="0.2">
      <c r="A201" s="29"/>
      <c r="B201" s="29" t="s">
        <v>309</v>
      </c>
      <c r="C201" s="29" t="s">
        <v>942</v>
      </c>
      <c r="D201" s="44" t="s">
        <v>942</v>
      </c>
      <c r="E201" s="29" t="s">
        <v>83</v>
      </c>
      <c r="F201" s="29">
        <v>7</v>
      </c>
    </row>
    <row r="202" spans="1:6" ht="16" x14ac:dyDescent="0.2">
      <c r="A202" s="29"/>
      <c r="B202" s="29" t="s">
        <v>310</v>
      </c>
      <c r="C202" s="29" t="s">
        <v>942</v>
      </c>
      <c r="D202" s="44" t="s">
        <v>942</v>
      </c>
      <c r="E202" s="29" t="s">
        <v>83</v>
      </c>
      <c r="F202" s="29">
        <v>14</v>
      </c>
    </row>
    <row r="203" spans="1:6" ht="16" x14ac:dyDescent="0.2">
      <c r="A203" s="29"/>
      <c r="B203" s="29" t="s">
        <v>311</v>
      </c>
      <c r="C203" s="29" t="s">
        <v>942</v>
      </c>
      <c r="D203" s="44" t="s">
        <v>942</v>
      </c>
      <c r="E203" s="29" t="s">
        <v>88</v>
      </c>
      <c r="F203" s="29">
        <v>23</v>
      </c>
    </row>
    <row r="204" spans="1:6" ht="16" x14ac:dyDescent="0.2">
      <c r="A204" s="29"/>
      <c r="B204" s="29" t="s">
        <v>312</v>
      </c>
      <c r="C204" s="29" t="s">
        <v>942</v>
      </c>
      <c r="D204" s="44" t="s">
        <v>942</v>
      </c>
      <c r="E204" s="29" t="s">
        <v>83</v>
      </c>
      <c r="F204" s="29">
        <v>1</v>
      </c>
    </row>
    <row r="205" spans="1:6" ht="16" x14ac:dyDescent="0.2">
      <c r="A205" s="31"/>
      <c r="B205" s="31" t="s">
        <v>1015</v>
      </c>
      <c r="C205" s="31" t="s">
        <v>942</v>
      </c>
      <c r="D205" s="59" t="s">
        <v>942</v>
      </c>
      <c r="E205" s="49" t="s">
        <v>83</v>
      </c>
      <c r="F205" s="31">
        <v>20</v>
      </c>
    </row>
    <row r="206" spans="1:6" ht="16" x14ac:dyDescent="0.2">
      <c r="A206" s="29" t="s">
        <v>956</v>
      </c>
      <c r="B206" s="29" t="s">
        <v>314</v>
      </c>
      <c r="C206" s="71" t="s">
        <v>86</v>
      </c>
      <c r="D206" s="71" t="s">
        <v>86</v>
      </c>
      <c r="E206" s="71" t="s">
        <v>88</v>
      </c>
      <c r="F206" s="29">
        <v>39</v>
      </c>
    </row>
    <row r="207" spans="1:6" ht="16" x14ac:dyDescent="0.2">
      <c r="A207" s="31"/>
      <c r="B207" s="31" t="s">
        <v>315</v>
      </c>
      <c r="C207" s="73" t="s">
        <v>83</v>
      </c>
      <c r="D207" s="73" t="s">
        <v>83</v>
      </c>
      <c r="E207" s="73" t="s">
        <v>83</v>
      </c>
      <c r="F207" s="31">
        <v>112</v>
      </c>
    </row>
    <row r="208" spans="1:6" ht="16" x14ac:dyDescent="0.2">
      <c r="A208" s="29" t="s">
        <v>111</v>
      </c>
      <c r="B208" s="29" t="s">
        <v>316</v>
      </c>
      <c r="C208" s="44" t="s">
        <v>14</v>
      </c>
      <c r="D208" s="29" t="s">
        <v>14</v>
      </c>
      <c r="E208" s="44" t="s">
        <v>14</v>
      </c>
      <c r="F208" s="29">
        <v>134</v>
      </c>
    </row>
    <row r="209" spans="1:6" ht="16" x14ac:dyDescent="0.2">
      <c r="A209" s="29"/>
      <c r="B209" s="29" t="s">
        <v>1016</v>
      </c>
      <c r="C209" s="44" t="s">
        <v>14</v>
      </c>
      <c r="D209" s="29" t="s">
        <v>14</v>
      </c>
      <c r="E209" s="44" t="s">
        <v>14</v>
      </c>
      <c r="F209" s="29">
        <v>4</v>
      </c>
    </row>
    <row r="210" spans="1:6" ht="16" x14ac:dyDescent="0.2">
      <c r="A210" s="29"/>
      <c r="B210" s="29" t="s">
        <v>318</v>
      </c>
      <c r="C210" s="44" t="s">
        <v>86</v>
      </c>
      <c r="D210" s="29" t="s">
        <v>86</v>
      </c>
      <c r="E210" s="44" t="s">
        <v>88</v>
      </c>
      <c r="F210" s="29">
        <v>10</v>
      </c>
    </row>
    <row r="211" spans="1:6" ht="16" x14ac:dyDescent="0.2">
      <c r="A211" s="29"/>
      <c r="B211" s="29" t="s">
        <v>1017</v>
      </c>
      <c r="C211" s="44" t="s">
        <v>14</v>
      </c>
      <c r="D211" s="29" t="s">
        <v>14</v>
      </c>
      <c r="E211" s="44" t="s">
        <v>14</v>
      </c>
      <c r="F211" s="29">
        <v>7</v>
      </c>
    </row>
    <row r="212" spans="1:6" ht="16" x14ac:dyDescent="0.2">
      <c r="A212" s="29"/>
      <c r="B212" s="29" t="s">
        <v>1018</v>
      </c>
      <c r="C212" s="44" t="s">
        <v>14</v>
      </c>
      <c r="D212" s="29" t="s">
        <v>14</v>
      </c>
      <c r="E212" s="44" t="s">
        <v>14</v>
      </c>
      <c r="F212" s="29">
        <v>62</v>
      </c>
    </row>
    <row r="213" spans="1:6" ht="16" x14ac:dyDescent="0.2">
      <c r="A213" s="31"/>
      <c r="B213" s="31" t="s">
        <v>1019</v>
      </c>
      <c r="C213" s="49" t="s">
        <v>83</v>
      </c>
      <c r="D213" s="31" t="s">
        <v>83</v>
      </c>
      <c r="E213" s="49" t="s">
        <v>83</v>
      </c>
      <c r="F213" s="31">
        <v>60</v>
      </c>
    </row>
    <row r="214" spans="1:6" ht="16" x14ac:dyDescent="0.2">
      <c r="A214" s="29" t="s">
        <v>112</v>
      </c>
      <c r="B214" s="29" t="s">
        <v>321</v>
      </c>
      <c r="C214" s="71" t="s">
        <v>14</v>
      </c>
      <c r="D214" s="71" t="s">
        <v>14</v>
      </c>
      <c r="E214" s="71" t="s">
        <v>14</v>
      </c>
      <c r="F214" s="29">
        <v>74</v>
      </c>
    </row>
    <row r="215" spans="1:6" ht="16" x14ac:dyDescent="0.2">
      <c r="A215" s="29"/>
      <c r="B215" s="29" t="s">
        <v>322</v>
      </c>
      <c r="C215" s="71" t="s">
        <v>14</v>
      </c>
      <c r="D215" s="71" t="s">
        <v>14</v>
      </c>
      <c r="E215" s="71" t="s">
        <v>14</v>
      </c>
      <c r="F215" s="29">
        <v>194</v>
      </c>
    </row>
    <row r="216" spans="1:6" ht="16" x14ac:dyDescent="0.2">
      <c r="A216" s="29"/>
      <c r="B216" s="29" t="s">
        <v>323</v>
      </c>
      <c r="C216" s="44" t="s">
        <v>14</v>
      </c>
      <c r="D216" s="29" t="s">
        <v>14</v>
      </c>
      <c r="E216" s="44" t="s">
        <v>14</v>
      </c>
      <c r="F216" s="29">
        <v>1025</v>
      </c>
    </row>
    <row r="217" spans="1:6" ht="16" x14ac:dyDescent="0.2">
      <c r="A217" s="31"/>
      <c r="B217" s="31" t="s">
        <v>324</v>
      </c>
      <c r="C217" s="49" t="s">
        <v>14</v>
      </c>
      <c r="D217" s="31" t="s">
        <v>14</v>
      </c>
      <c r="E217" s="49" t="s">
        <v>14</v>
      </c>
      <c r="F217" s="31">
        <v>623</v>
      </c>
    </row>
    <row r="218" spans="1:6" ht="16" x14ac:dyDescent="0.2">
      <c r="A218" s="28" t="s">
        <v>113</v>
      </c>
      <c r="B218" s="28" t="s">
        <v>113</v>
      </c>
      <c r="C218" s="31" t="s">
        <v>942</v>
      </c>
      <c r="D218" s="31" t="s">
        <v>942</v>
      </c>
      <c r="E218" s="31" t="s">
        <v>83</v>
      </c>
      <c r="F218" s="28">
        <v>5381</v>
      </c>
    </row>
    <row r="219" spans="1:6" ht="16" x14ac:dyDescent="0.2">
      <c r="A219" s="29" t="s">
        <v>114</v>
      </c>
      <c r="B219" s="29" t="s">
        <v>331</v>
      </c>
      <c r="C219" s="29" t="s">
        <v>14</v>
      </c>
      <c r="D219" s="29" t="s">
        <v>14</v>
      </c>
      <c r="E219" s="29" t="s">
        <v>14</v>
      </c>
      <c r="F219" s="29">
        <v>116</v>
      </c>
    </row>
    <row r="220" spans="1:6" ht="16" x14ac:dyDescent="0.2">
      <c r="A220" s="31"/>
      <c r="B220" s="31" t="s">
        <v>1020</v>
      </c>
      <c r="C220" s="31" t="s">
        <v>83</v>
      </c>
      <c r="D220" s="31" t="s">
        <v>83</v>
      </c>
      <c r="E220" s="31" t="s">
        <v>83</v>
      </c>
      <c r="F220" s="31">
        <v>238</v>
      </c>
    </row>
    <row r="221" spans="1:6" ht="16" x14ac:dyDescent="0.2">
      <c r="A221" s="29" t="s">
        <v>115</v>
      </c>
      <c r="B221" s="29" t="s">
        <v>333</v>
      </c>
      <c r="C221" s="44" t="s">
        <v>85</v>
      </c>
      <c r="D221" s="29" t="s">
        <v>85</v>
      </c>
      <c r="E221" s="46" t="s">
        <v>85</v>
      </c>
      <c r="F221" s="29">
        <v>89</v>
      </c>
    </row>
    <row r="222" spans="1:6" s="96" customFormat="1" ht="16" x14ac:dyDescent="0.2">
      <c r="A222" s="91"/>
      <c r="B222" s="91" t="s">
        <v>1021</v>
      </c>
      <c r="C222" s="96" t="s">
        <v>949</v>
      </c>
      <c r="D222" s="91" t="s">
        <v>85</v>
      </c>
      <c r="E222" s="91" t="s">
        <v>85</v>
      </c>
      <c r="F222" s="91">
        <v>122</v>
      </c>
    </row>
    <row r="223" spans="1:6" s="96" customFormat="1" ht="16" x14ac:dyDescent="0.2">
      <c r="A223" s="91"/>
      <c r="B223" s="91" t="s">
        <v>1022</v>
      </c>
      <c r="C223" s="96" t="s">
        <v>949</v>
      </c>
      <c r="D223" s="91" t="s">
        <v>85</v>
      </c>
      <c r="E223" s="91" t="s">
        <v>85</v>
      </c>
      <c r="F223" s="91">
        <v>742</v>
      </c>
    </row>
    <row r="224" spans="1:6" s="96" customFormat="1" ht="16" x14ac:dyDescent="0.2">
      <c r="A224" s="91"/>
      <c r="B224" s="91" t="s">
        <v>1023</v>
      </c>
      <c r="C224" s="96" t="s">
        <v>949</v>
      </c>
      <c r="D224" s="91" t="s">
        <v>85</v>
      </c>
      <c r="E224" s="91" t="s">
        <v>85</v>
      </c>
      <c r="F224" s="91">
        <v>1762</v>
      </c>
    </row>
    <row r="225" spans="1:6" s="96" customFormat="1" ht="16" x14ac:dyDescent="0.2">
      <c r="A225" s="91"/>
      <c r="B225" s="91" t="s">
        <v>1024</v>
      </c>
      <c r="C225" s="96" t="s">
        <v>949</v>
      </c>
      <c r="D225" s="91" t="s">
        <v>85</v>
      </c>
      <c r="E225" s="91" t="s">
        <v>85</v>
      </c>
      <c r="F225" s="91">
        <v>1085</v>
      </c>
    </row>
    <row r="226" spans="1:6" s="96" customFormat="1" ht="16" x14ac:dyDescent="0.2">
      <c r="A226" s="91"/>
      <c r="B226" s="91" t="s">
        <v>1025</v>
      </c>
      <c r="C226" s="96" t="s">
        <v>949</v>
      </c>
      <c r="D226" s="91" t="s">
        <v>85</v>
      </c>
      <c r="E226" s="91" t="s">
        <v>85</v>
      </c>
      <c r="F226" s="91">
        <v>119</v>
      </c>
    </row>
    <row r="227" spans="1:6" s="96" customFormat="1" ht="16" x14ac:dyDescent="0.2">
      <c r="A227" s="91"/>
      <c r="B227" s="91" t="s">
        <v>1026</v>
      </c>
      <c r="C227" s="96" t="s">
        <v>949</v>
      </c>
      <c r="D227" s="91" t="s">
        <v>85</v>
      </c>
      <c r="E227" s="91" t="s">
        <v>85</v>
      </c>
      <c r="F227" s="91">
        <v>106</v>
      </c>
    </row>
    <row r="228" spans="1:6" s="96" customFormat="1" ht="16" x14ac:dyDescent="0.2">
      <c r="A228" s="91"/>
      <c r="B228" s="91" t="s">
        <v>860</v>
      </c>
      <c r="C228" s="96" t="s">
        <v>949</v>
      </c>
      <c r="D228" s="91" t="s">
        <v>85</v>
      </c>
      <c r="E228" s="91" t="s">
        <v>85</v>
      </c>
      <c r="F228" s="91">
        <v>23</v>
      </c>
    </row>
    <row r="229" spans="1:6" ht="16" x14ac:dyDescent="0.2">
      <c r="A229" s="29"/>
      <c r="B229" s="29" t="s">
        <v>861</v>
      </c>
      <c r="C229" s="44" t="s">
        <v>85</v>
      </c>
      <c r="D229" s="29" t="s">
        <v>85</v>
      </c>
      <c r="E229" s="29" t="s">
        <v>85</v>
      </c>
      <c r="F229" s="29">
        <v>133</v>
      </c>
    </row>
    <row r="230" spans="1:6" ht="16" x14ac:dyDescent="0.2">
      <c r="A230" s="29"/>
      <c r="B230" s="29" t="s">
        <v>342</v>
      </c>
      <c r="C230" s="44" t="s">
        <v>85</v>
      </c>
      <c r="D230" s="29" t="s">
        <v>85</v>
      </c>
      <c r="E230" s="29" t="s">
        <v>85</v>
      </c>
      <c r="F230" s="29">
        <v>226</v>
      </c>
    </row>
    <row r="231" spans="1:6" ht="16" x14ac:dyDescent="0.2">
      <c r="A231" s="29"/>
      <c r="B231" s="29" t="s">
        <v>1027</v>
      </c>
      <c r="C231" s="44" t="s">
        <v>85</v>
      </c>
      <c r="D231" s="29" t="s">
        <v>85</v>
      </c>
      <c r="E231" s="29" t="s">
        <v>85</v>
      </c>
      <c r="F231" s="29">
        <v>225</v>
      </c>
    </row>
    <row r="232" spans="1:6" ht="16" x14ac:dyDescent="0.2">
      <c r="A232" s="29"/>
      <c r="B232" s="29" t="s">
        <v>344</v>
      </c>
      <c r="C232" s="44" t="s">
        <v>85</v>
      </c>
      <c r="D232" s="29" t="s">
        <v>85</v>
      </c>
      <c r="E232" s="29" t="s">
        <v>85</v>
      </c>
      <c r="F232" s="29">
        <v>86</v>
      </c>
    </row>
    <row r="233" spans="1:6" ht="16" x14ac:dyDescent="0.2">
      <c r="A233" s="29"/>
      <c r="B233" s="29" t="s">
        <v>1028</v>
      </c>
      <c r="C233" s="44" t="s">
        <v>85</v>
      </c>
      <c r="D233" s="29" t="s">
        <v>85</v>
      </c>
      <c r="E233" s="29" t="s">
        <v>85</v>
      </c>
      <c r="F233" s="29">
        <v>433</v>
      </c>
    </row>
    <row r="234" spans="1:6" ht="16" x14ac:dyDescent="0.2">
      <c r="A234" s="29"/>
      <c r="B234" s="29" t="s">
        <v>1029</v>
      </c>
      <c r="C234" s="44" t="s">
        <v>85</v>
      </c>
      <c r="D234" s="29" t="s">
        <v>85</v>
      </c>
      <c r="E234" s="29" t="s">
        <v>85</v>
      </c>
      <c r="F234" s="29">
        <v>293</v>
      </c>
    </row>
    <row r="235" spans="1:6" ht="16" x14ac:dyDescent="0.2">
      <c r="A235" s="29"/>
      <c r="B235" s="29" t="s">
        <v>1030</v>
      </c>
      <c r="C235" s="44" t="s">
        <v>85</v>
      </c>
      <c r="D235" s="29" t="s">
        <v>85</v>
      </c>
      <c r="E235" s="29" t="s">
        <v>85</v>
      </c>
      <c r="F235" s="29">
        <v>833</v>
      </c>
    </row>
    <row r="236" spans="1:6" ht="16" x14ac:dyDescent="0.2">
      <c r="A236" s="29"/>
      <c r="B236" s="29" t="s">
        <v>1031</v>
      </c>
      <c r="C236" s="44" t="s">
        <v>85</v>
      </c>
      <c r="D236" s="29" t="s">
        <v>85</v>
      </c>
      <c r="E236" s="29" t="s">
        <v>85</v>
      </c>
      <c r="F236" s="29">
        <v>87</v>
      </c>
    </row>
    <row r="237" spans="1:6" ht="16" x14ac:dyDescent="0.2">
      <c r="A237" s="29"/>
      <c r="B237" s="29" t="s">
        <v>349</v>
      </c>
      <c r="C237" s="44" t="s">
        <v>85</v>
      </c>
      <c r="D237" s="29" t="s">
        <v>85</v>
      </c>
      <c r="E237" s="29" t="s">
        <v>85</v>
      </c>
      <c r="F237" s="29">
        <v>99</v>
      </c>
    </row>
    <row r="238" spans="1:6" ht="16" x14ac:dyDescent="0.2">
      <c r="A238" s="29"/>
      <c r="B238" s="29" t="s">
        <v>350</v>
      </c>
      <c r="C238" s="44" t="s">
        <v>85</v>
      </c>
      <c r="D238" s="29" t="s">
        <v>85</v>
      </c>
      <c r="E238" s="29" t="s">
        <v>85</v>
      </c>
      <c r="F238" s="29">
        <v>52</v>
      </c>
    </row>
    <row r="239" spans="1:6" ht="16" x14ac:dyDescent="0.2">
      <c r="A239" s="29"/>
      <c r="B239" s="29" t="s">
        <v>351</v>
      </c>
      <c r="C239" s="44" t="s">
        <v>85</v>
      </c>
      <c r="D239" s="29" t="s">
        <v>85</v>
      </c>
      <c r="E239" s="29" t="s">
        <v>85</v>
      </c>
      <c r="F239" s="29">
        <v>468</v>
      </c>
    </row>
    <row r="240" spans="1:6" ht="16" x14ac:dyDescent="0.2">
      <c r="A240" s="29"/>
      <c r="B240" s="29" t="s">
        <v>352</v>
      </c>
      <c r="C240" s="44" t="s">
        <v>85</v>
      </c>
      <c r="D240" s="29" t="s">
        <v>85</v>
      </c>
      <c r="E240" s="29" t="s">
        <v>85</v>
      </c>
      <c r="F240" s="29">
        <v>38</v>
      </c>
    </row>
    <row r="241" spans="1:6" ht="16" x14ac:dyDescent="0.2">
      <c r="A241" s="29"/>
      <c r="B241" s="29" t="s">
        <v>353</v>
      </c>
      <c r="C241" s="44" t="s">
        <v>85</v>
      </c>
      <c r="D241" s="29" t="s">
        <v>85</v>
      </c>
      <c r="E241" s="29" t="s">
        <v>85</v>
      </c>
      <c r="F241" s="29">
        <v>126</v>
      </c>
    </row>
    <row r="242" spans="1:6" ht="16" x14ac:dyDescent="0.2">
      <c r="A242" s="29"/>
      <c r="B242" s="29" t="s">
        <v>1032</v>
      </c>
      <c r="C242" s="44" t="s">
        <v>85</v>
      </c>
      <c r="D242" s="29" t="s">
        <v>85</v>
      </c>
      <c r="E242" s="29" t="s">
        <v>85</v>
      </c>
      <c r="F242" s="29">
        <v>227</v>
      </c>
    </row>
    <row r="243" spans="1:6" ht="16" x14ac:dyDescent="0.2">
      <c r="A243" s="29"/>
      <c r="B243" s="29" t="s">
        <v>355</v>
      </c>
      <c r="C243" s="44" t="s">
        <v>85</v>
      </c>
      <c r="D243" s="29" t="s">
        <v>85</v>
      </c>
      <c r="E243" s="29" t="s">
        <v>85</v>
      </c>
      <c r="F243" s="29">
        <v>425</v>
      </c>
    </row>
    <row r="244" spans="1:6" ht="16" x14ac:dyDescent="0.2">
      <c r="A244" s="29"/>
      <c r="B244" s="29" t="s">
        <v>356</v>
      </c>
      <c r="C244" s="44" t="s">
        <v>85</v>
      </c>
      <c r="D244" s="29" t="s">
        <v>85</v>
      </c>
      <c r="E244" s="29" t="s">
        <v>85</v>
      </c>
      <c r="F244" s="29">
        <v>34</v>
      </c>
    </row>
    <row r="245" spans="1:6" ht="16" x14ac:dyDescent="0.2">
      <c r="A245" s="29"/>
      <c r="B245" s="29" t="s">
        <v>1033</v>
      </c>
      <c r="C245" s="44" t="s">
        <v>85</v>
      </c>
      <c r="D245" s="29" t="s">
        <v>85</v>
      </c>
      <c r="E245" s="29" t="s">
        <v>85</v>
      </c>
      <c r="F245" s="29">
        <v>120</v>
      </c>
    </row>
    <row r="246" spans="1:6" ht="16" x14ac:dyDescent="0.2">
      <c r="A246" s="29"/>
      <c r="B246" s="29" t="s">
        <v>358</v>
      </c>
      <c r="C246" s="44" t="s">
        <v>85</v>
      </c>
      <c r="D246" s="29" t="s">
        <v>85</v>
      </c>
      <c r="E246" s="29" t="s">
        <v>85</v>
      </c>
      <c r="F246" s="29">
        <v>377</v>
      </c>
    </row>
    <row r="247" spans="1:6" s="96" customFormat="1" ht="16" x14ac:dyDescent="0.2">
      <c r="A247" s="91"/>
      <c r="B247" s="91" t="s">
        <v>359</v>
      </c>
      <c r="C247" s="91" t="s">
        <v>63</v>
      </c>
      <c r="D247" s="91" t="s">
        <v>63</v>
      </c>
      <c r="E247" s="91" t="s">
        <v>85</v>
      </c>
      <c r="F247" s="91">
        <v>998</v>
      </c>
    </row>
    <row r="248" spans="1:6" s="96" customFormat="1" ht="16" x14ac:dyDescent="0.2">
      <c r="A248" s="91"/>
      <c r="B248" s="91" t="s">
        <v>360</v>
      </c>
      <c r="C248" s="91" t="s">
        <v>63</v>
      </c>
      <c r="D248" s="91" t="s">
        <v>63</v>
      </c>
      <c r="E248" s="91" t="s">
        <v>85</v>
      </c>
      <c r="F248" s="91">
        <v>296</v>
      </c>
    </row>
    <row r="249" spans="1:6" s="96" customFormat="1" ht="16" x14ac:dyDescent="0.2">
      <c r="A249" s="91"/>
      <c r="B249" s="91" t="s">
        <v>947</v>
      </c>
      <c r="C249" s="91" t="s">
        <v>63</v>
      </c>
      <c r="D249" s="91" t="s">
        <v>63</v>
      </c>
      <c r="E249" s="91" t="s">
        <v>85</v>
      </c>
      <c r="F249" s="91">
        <v>929</v>
      </c>
    </row>
    <row r="250" spans="1:6" s="96" customFormat="1" ht="16" x14ac:dyDescent="0.2">
      <c r="A250" s="91"/>
      <c r="B250" s="91" t="s">
        <v>362</v>
      </c>
      <c r="C250" s="91" t="s">
        <v>63</v>
      </c>
      <c r="D250" s="91" t="s">
        <v>63</v>
      </c>
      <c r="E250" s="91" t="s">
        <v>85</v>
      </c>
      <c r="F250" s="91">
        <v>287</v>
      </c>
    </row>
    <row r="251" spans="1:6" s="96" customFormat="1" ht="16" x14ac:dyDescent="0.2">
      <c r="A251" s="91"/>
      <c r="B251" s="91" t="s">
        <v>877</v>
      </c>
      <c r="C251" s="91" t="s">
        <v>54</v>
      </c>
      <c r="D251" s="91" t="s">
        <v>54</v>
      </c>
      <c r="E251" s="91" t="s">
        <v>85</v>
      </c>
      <c r="F251" s="91">
        <v>350</v>
      </c>
    </row>
    <row r="252" spans="1:6" s="96" customFormat="1" ht="16" x14ac:dyDescent="0.2">
      <c r="A252" s="91"/>
      <c r="B252" s="91" t="s">
        <v>878</v>
      </c>
      <c r="C252" s="91" t="s">
        <v>54</v>
      </c>
      <c r="D252" s="91" t="s">
        <v>54</v>
      </c>
      <c r="E252" s="91" t="s">
        <v>85</v>
      </c>
      <c r="F252" s="91">
        <v>127</v>
      </c>
    </row>
    <row r="253" spans="1:6" s="96" customFormat="1" ht="16" x14ac:dyDescent="0.2">
      <c r="A253" s="91"/>
      <c r="B253" s="91" t="s">
        <v>364</v>
      </c>
      <c r="C253" s="91" t="s">
        <v>54</v>
      </c>
      <c r="D253" s="91" t="s">
        <v>54</v>
      </c>
      <c r="E253" s="91" t="s">
        <v>85</v>
      </c>
      <c r="F253" s="91">
        <v>193</v>
      </c>
    </row>
    <row r="254" spans="1:6" s="96" customFormat="1" ht="16" x14ac:dyDescent="0.2">
      <c r="A254" s="91"/>
      <c r="B254" s="91" t="s">
        <v>365</v>
      </c>
      <c r="C254" s="91" t="s">
        <v>54</v>
      </c>
      <c r="D254" s="91" t="s">
        <v>54</v>
      </c>
      <c r="E254" s="91" t="s">
        <v>85</v>
      </c>
      <c r="F254" s="91">
        <v>35</v>
      </c>
    </row>
    <row r="255" spans="1:6" s="96" customFormat="1" ht="16" x14ac:dyDescent="0.2">
      <c r="A255" s="91"/>
      <c r="B255" s="91" t="s">
        <v>366</v>
      </c>
      <c r="C255" s="91" t="s">
        <v>54</v>
      </c>
      <c r="D255" s="91" t="s">
        <v>54</v>
      </c>
      <c r="E255" s="91" t="s">
        <v>85</v>
      </c>
      <c r="F255" s="91">
        <v>9</v>
      </c>
    </row>
    <row r="256" spans="1:6" ht="16" x14ac:dyDescent="0.2">
      <c r="A256" s="31"/>
      <c r="B256" s="31" t="s">
        <v>367</v>
      </c>
      <c r="C256" s="59" t="s">
        <v>85</v>
      </c>
      <c r="D256" s="63" t="s">
        <v>85</v>
      </c>
      <c r="E256" s="31" t="s">
        <v>85</v>
      </c>
      <c r="F256" s="31">
        <v>3</v>
      </c>
    </row>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y1900</vt:lpstr>
      <vt:lpstr>y1910</vt:lpstr>
      <vt:lpstr>y1917</vt:lpstr>
      <vt:lpstr>y1918</vt:lpstr>
      <vt:lpstr>y1920</vt:lpstr>
      <vt:lpstr>y1930i</vt:lpstr>
      <vt:lpstr>y1940inp</vt:lpstr>
      <vt:lpstr>y1950</vt:lpstr>
      <vt:lpstr>y1960</vt:lpstr>
      <vt:lpstr>y1970</vt:lpstr>
      <vt:lpstr>y1980i</vt:lpstr>
      <vt:lpstr>y1990</vt:lpstr>
      <vt:lpstr>y2000</vt:lpstr>
      <vt:lpstr>y2010</vt:lpstr>
      <vt:lpstr>y2018</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2021-06-24T18:39:33Z</dcterms:modified>
</cp:coreProperties>
</file>