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f1aa5701ca3fdc/Desktop/"/>
    </mc:Choice>
  </mc:AlternateContent>
  <xr:revisionPtr revIDLastSave="0" documentId="8_{2A97BCD1-8230-4B3D-BEB5-DEF1A4EDA5E4}" xr6:coauthVersionLast="47" xr6:coauthVersionMax="47" xr10:uidLastSave="{00000000-0000-0000-0000-000000000000}"/>
  <bookViews>
    <workbookView xWindow="-120" yWindow="-120" windowWidth="29040" windowHeight="15840" xr2:uid="{2115A35A-ED24-4B0D-BE12-632B687AD185}"/>
  </bookViews>
  <sheets>
    <sheet name="2022-06 Roster" sheetId="1" r:id="rId1"/>
  </sheets>
  <externalReferences>
    <externalReference r:id="rId2"/>
  </externalReferences>
  <definedNames>
    <definedName name="LastCol">COUNTA('[1]Income Stmt'!$7:$7)+1</definedName>
    <definedName name="PrintArea_SET">OFFSET('[1]Income Stmt'!$A$2,,,MATCH(REPT("z",255),'[1]Income Stmt'!$A:$A),LastCol)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1" i="1" l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<sst xmlns="http://schemas.openxmlformats.org/spreadsheetml/2006/main" count="187" uniqueCount="158">
  <si>
    <t>Current Members</t>
  </si>
  <si>
    <t>Birthday</t>
  </si>
  <si>
    <t>Kids / Birthdays</t>
  </si>
  <si>
    <t>E-mail 1 - Value</t>
  </si>
  <si>
    <t>Phone</t>
  </si>
  <si>
    <t>Address - Street</t>
  </si>
  <si>
    <t>Address - City</t>
  </si>
  <si>
    <t>Elektra Moreau</t>
  </si>
  <si>
    <t>Zadian 2/2/13, Zander 7/13/17</t>
  </si>
  <si>
    <t>erwinea470bt@yahoo.com</t>
  </si>
  <si>
    <t>(360) 224-5045</t>
  </si>
  <si>
    <t>162 E Wiser Lake Rd</t>
  </si>
  <si>
    <t>Lynden</t>
  </si>
  <si>
    <t>Marilyn Prentice</t>
  </si>
  <si>
    <t>Megan 12/19/12, Ryan 1/9/16</t>
  </si>
  <si>
    <t>adamg.merj@gmail.com</t>
  </si>
  <si>
    <t>(801) 580-6562</t>
  </si>
  <si>
    <t>764 N Park St</t>
  </si>
  <si>
    <t>Sarah Soltis</t>
  </si>
  <si>
    <t>Abram 5/7/17, Claire 10/26/18</t>
  </si>
  <si>
    <t>soltissj23@gmail.com</t>
  </si>
  <si>
    <t>(262) 442-1406</t>
  </si>
  <si>
    <t>1728 Burlwood Way</t>
  </si>
  <si>
    <t>Rachelle Timmer</t>
  </si>
  <si>
    <t>Harvey 11/18/17, Henry 11/18/20</t>
  </si>
  <si>
    <t>rachelle.wrig@yahoo.com</t>
  </si>
  <si>
    <t>(425) 346-7444</t>
  </si>
  <si>
    <t>2287 Oak St</t>
  </si>
  <si>
    <t>Michelle Engels</t>
  </si>
  <si>
    <t>Makayla 2/26/14, James 6/18/16, Jacob 10/18/19</t>
  </si>
  <si>
    <t>engels.michelle@gmail.com</t>
  </si>
  <si>
    <t>(509) 899-3467</t>
  </si>
  <si>
    <t>1513 Azalea Ct</t>
  </si>
  <si>
    <t>Eliana Fitzgerald</t>
  </si>
  <si>
    <t>Maurice 12/5/12, Sianna 9/22/17, Sage 9/22/17</t>
  </si>
  <si>
    <t>evfitz09@gmail.com</t>
  </si>
  <si>
    <t>(360) 888-8658</t>
  </si>
  <si>
    <t>923 W Park St</t>
  </si>
  <si>
    <t>Juel Peterson</t>
  </si>
  <si>
    <t>Isaac 9/4/15, Eva 3/5/17</t>
  </si>
  <si>
    <t>dustyandjuel@outlook.com</t>
  </si>
  <si>
    <t>(425) 359-1313</t>
  </si>
  <si>
    <t>704 W Del Ray Dr</t>
  </si>
  <si>
    <t>Miranda VanderYacht</t>
  </si>
  <si>
    <t>Calvin 9/6/17, Kruze 11/4/19, Caiden 5/25/21</t>
  </si>
  <si>
    <t>mirandavanderyacht@gmail.com</t>
  </si>
  <si>
    <t>(360) 303-7166</t>
  </si>
  <si>
    <t>545 Bertrand Dr</t>
  </si>
  <si>
    <t>Amberlee Korous</t>
  </si>
  <si>
    <t>Carson 11/24/03, Kaleb 12/20/07, Jordyn 2/11/17</t>
  </si>
  <si>
    <t>amberleepark@yahoo.com</t>
  </si>
  <si>
    <t>(801) 712-7077</t>
  </si>
  <si>
    <t>813 Cedar Dr</t>
  </si>
  <si>
    <t>Krysti Peart</t>
  </si>
  <si>
    <t>Lyla 8/12/14, Opal 10/31/17, Zayn 6/17/20, Onyx 11/20/21</t>
  </si>
  <si>
    <t>walczak.krystina@gmail.com</t>
  </si>
  <si>
    <t>(360) 224-9325</t>
  </si>
  <si>
    <t>1721 Kok Rd, Unit B</t>
  </si>
  <si>
    <t>Lyannet Ledford</t>
  </si>
  <si>
    <t>Adeline 5/15/19, Joshua Jr 3/16/21</t>
  </si>
  <si>
    <t>lyannetalvarez@icloud.com</t>
  </si>
  <si>
    <t>(702) 875-5400</t>
  </si>
  <si>
    <t>1376 Bradley Meadows Ct</t>
  </si>
  <si>
    <t>Amy Jacobs</t>
  </si>
  <si>
    <t>Max 4/27/17</t>
  </si>
  <si>
    <t>alpowell29@hotmail.com</t>
  </si>
  <si>
    <t>(208) 597-4590</t>
  </si>
  <si>
    <t>846 N 8th St</t>
  </si>
  <si>
    <t>Anna Miltenberger</t>
  </si>
  <si>
    <t>David 9/26/17, Dax 11/19/19</t>
  </si>
  <si>
    <t>annajeanpagac@gmail.com</t>
  </si>
  <si>
    <t>(360) 640-1839</t>
  </si>
  <si>
    <t>309 E Front St</t>
  </si>
  <si>
    <t>Staci Lopshire</t>
  </si>
  <si>
    <t>Garen 8/20/11, Garrison 8/29/13, Griffin 7/10/18</t>
  </si>
  <si>
    <t>stacilopshire@gmail.com</t>
  </si>
  <si>
    <t>(360) 296-9286</t>
  </si>
  <si>
    <t>752 N Park St</t>
  </si>
  <si>
    <t>Andrea Hofing</t>
  </si>
  <si>
    <t>Fiona 8/7/17</t>
  </si>
  <si>
    <t>andreahofing@gmail.com</t>
  </si>
  <si>
    <t>(360) 306-1230</t>
  </si>
  <si>
    <t>149 Cambridge Dr</t>
  </si>
  <si>
    <t>Olivia Engels</t>
  </si>
  <si>
    <t>Cedric 11/30/16, Eden 6/7/19</t>
  </si>
  <si>
    <t>olivia.b.engels@gmail.com</t>
  </si>
  <si>
    <t>(360) 389-0620</t>
  </si>
  <si>
    <t>1525 Azalea Ct</t>
  </si>
  <si>
    <t>Jena Stovall</t>
  </si>
  <si>
    <t>Zayden 9/27/12, Kylie 5/5/15</t>
  </si>
  <si>
    <t>jena.panton17@gmail.com</t>
  </si>
  <si>
    <t>(360) 305-7677</t>
  </si>
  <si>
    <t>1255 Spruce Circle, Unit A</t>
  </si>
  <si>
    <t>Tabitha Frank</t>
  </si>
  <si>
    <t>Oliver 9/8/18, Jade 10/25/19</t>
  </si>
  <si>
    <t>tabsfrank@icloud.com</t>
  </si>
  <si>
    <t>(425) 501-8963</t>
  </si>
  <si>
    <t>1966 Feather Dr</t>
  </si>
  <si>
    <t>Heather Mira</t>
  </si>
  <si>
    <t>Reuben 3/13/16, Olive 6/6/19</t>
  </si>
  <si>
    <t>heathermira@live.com</t>
  </si>
  <si>
    <t>(253) 227-7987</t>
  </si>
  <si>
    <t>1701 Village Dr</t>
  </si>
  <si>
    <t>Amandeep Lidhram</t>
  </si>
  <si>
    <t>Maya 3/23/2014, Dayya 11/28/2016, Jeeya 5/3/2018</t>
  </si>
  <si>
    <t>mrs.lidhran@gmail.com</t>
  </si>
  <si>
    <t>(360) 624-0645</t>
  </si>
  <si>
    <t>2255 Bluestem St, Unit C</t>
  </si>
  <si>
    <t>Kathy Boynton</t>
  </si>
  <si>
    <t>Sammuel 5/12/08, Sophia 3/18/19</t>
  </si>
  <si>
    <t>kathysim19@gmail.com</t>
  </si>
  <si>
    <t>(360) 403-5227</t>
  </si>
  <si>
    <t>2208 Berryman Loop</t>
  </si>
  <si>
    <t>Jasmine Aulakh</t>
  </si>
  <si>
    <t>Gurmira 7/19/17, Dharvin 2/18/19</t>
  </si>
  <si>
    <t>jasmine_bal@hotmail.com</t>
  </si>
  <si>
    <t>(360) 325-1669</t>
  </si>
  <si>
    <t>508 E Pole Rd</t>
  </si>
  <si>
    <t>Grace Ncabani</t>
  </si>
  <si>
    <t>Ruthie 10/12/xx, Conroy 12/21/xx</t>
  </si>
  <si>
    <t>blenemutwiri85@gmail.com</t>
  </si>
  <si>
    <t>(612) 978-0058</t>
  </si>
  <si>
    <t>521 14th St</t>
  </si>
  <si>
    <t>Shara Struiksma</t>
  </si>
  <si>
    <t>Isaac 7/29/18, Levi 12/16/20</t>
  </si>
  <si>
    <t>sljs81@hotmail.com</t>
  </si>
  <si>
    <t>(360) 410-7776</t>
  </si>
  <si>
    <t>1723 Burlwood Way</t>
  </si>
  <si>
    <t>Jacqueline Houpt</t>
  </si>
  <si>
    <t>Samson 11/21/16, Wallace 10/18/18</t>
  </si>
  <si>
    <t>jacq_12@hotmail.com</t>
  </si>
  <si>
    <t>(360) 241-9427</t>
  </si>
  <si>
    <t>300 S British Columbia Ave</t>
  </si>
  <si>
    <t>Tonya Albers</t>
  </si>
  <si>
    <t>Malakai 02/05/21</t>
  </si>
  <si>
    <t>tonyaleealbers@gmail.com</t>
  </si>
  <si>
    <t>(788) 788-6518</t>
  </si>
  <si>
    <t>130 S Nooksack Ave</t>
  </si>
  <si>
    <t>MiCayla Salmonson</t>
  </si>
  <si>
    <t>Gideon 12/18/20</t>
  </si>
  <si>
    <t>m.salmonson@outlook.com</t>
  </si>
  <si>
    <t>(360) 927-5342</t>
  </si>
  <si>
    <t>308 9th st Apt D</t>
  </si>
  <si>
    <t>Mikaill Wilhite</t>
  </si>
  <si>
    <t>Dylan 06/13/2005, Luella 08/06/2014</t>
  </si>
  <si>
    <t>thewilhiteclan@gmail.com</t>
  </si>
  <si>
    <t>(801) 6462264</t>
  </si>
  <si>
    <t>217 E Sunrise Dr</t>
  </si>
  <si>
    <t>Stacy Reish</t>
  </si>
  <si>
    <t>Beau 1/28/16, Rae 11/24/20</t>
  </si>
  <si>
    <t>sreish@live.com</t>
  </si>
  <si>
    <t>(206) 850-8849</t>
  </si>
  <si>
    <t>8601 Bender Rd</t>
  </si>
  <si>
    <t>Elizabeth (Liz) Poli (Fincon)</t>
  </si>
  <si>
    <t>Francesca 3/15/20</t>
  </si>
  <si>
    <t>elizabethpoli@me.com</t>
  </si>
  <si>
    <t>(360) 305-2407</t>
  </si>
  <si>
    <t>805 W Park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</si>
</sst>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 tint="0.14993743705557422"/>
      <name val="Calibri"/>
      <family val="2"/>
      <scheme val="minor"/>
    </font>
    <font>
      <b/>
      <sz val="10"/>
      <color theme="1" tint="0.14993743705557422"/>
      <name val="Calibri"/>
      <family val="2"/>
    </font>
    <font>
      <sz val="10"/>
      <color theme="1" tint="0.14993743705557422"/>
      <name val="Calibri"/>
      <family val="2"/>
    </font>
    <font>
      <sz val="10"/>
      <color rgb="FF1A1A1A"/>
      <name val="Calibri"/>
      <family val="2"/>
    </font>
    <font>
      <sz val="11"/>
      <color theme="1" tint="0.1499374370555742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7CB4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8cf1aa5701ca3fdc/Documents/MOMS%20Club/Financ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ome Stmt"/>
      <sheetName val="Budget"/>
      <sheetName val="Transactions"/>
      <sheetName val="2022-06 Roster"/>
      <sheetName val="2022-01 Re-Registration"/>
    </sheetNames>
    <sheetDataSet>
      <sheetData sheetId="0">
        <row r="2">
          <cell r="A2" t="str">
            <v>Annual Income Statement</v>
          </cell>
        </row>
        <row r="3">
          <cell r="A3" t="str">
            <v>MOMS Club of Lynden, WA</v>
          </cell>
        </row>
        <row r="5">
          <cell r="A5" t="str">
            <v>BEGINNING BALANCE</v>
          </cell>
        </row>
        <row r="7">
          <cell r="A7" t="str">
            <v>INCOME</v>
          </cell>
          <cell r="B7" t="str">
            <v>JUL</v>
          </cell>
          <cell r="C7" t="str">
            <v>AUG</v>
          </cell>
          <cell r="D7" t="str">
            <v>SEPT</v>
          </cell>
          <cell r="E7" t="str">
            <v>OCT</v>
          </cell>
          <cell r="F7" t="str">
            <v>NOV</v>
          </cell>
          <cell r="G7" t="str">
            <v>DEC</v>
          </cell>
          <cell r="H7" t="str">
            <v>JAN</v>
          </cell>
          <cell r="I7" t="str">
            <v>FEB</v>
          </cell>
          <cell r="J7" t="str">
            <v>MAR</v>
          </cell>
          <cell r="K7" t="str">
            <v>APR</v>
          </cell>
          <cell r="L7" t="str">
            <v>MAY</v>
          </cell>
          <cell r="M7" t="str">
            <v>JUN</v>
          </cell>
          <cell r="N7" t="str">
            <v>YEAR</v>
          </cell>
        </row>
        <row r="8">
          <cell r="A8" t="str">
            <v>Income</v>
          </cell>
        </row>
        <row r="9">
          <cell r="A9" t="str">
            <v>Membership New</v>
          </cell>
        </row>
        <row r="10">
          <cell r="A10" t="str">
            <v>Membership Renewal</v>
          </cell>
        </row>
        <row r="11">
          <cell r="A11" t="str">
            <v>Membership Associate</v>
          </cell>
        </row>
        <row r="12">
          <cell r="A12" t="str">
            <v>Advertising</v>
          </cell>
        </row>
        <row r="13">
          <cell r="A13" t="str">
            <v>Donations</v>
          </cell>
        </row>
        <row r="14">
          <cell r="A14" t="str">
            <v>Kid Fest Event Refund</v>
          </cell>
        </row>
        <row r="15">
          <cell r="A15" t="str">
            <v>Other Income</v>
          </cell>
        </row>
        <row r="16">
          <cell r="A16" t="str">
            <v>Total</v>
          </cell>
        </row>
        <row r="18">
          <cell r="A18" t="str">
            <v>EXPENSES</v>
          </cell>
        </row>
        <row r="19">
          <cell r="A19" t="str">
            <v>Business Meetings</v>
          </cell>
        </row>
        <row r="20">
          <cell r="A20" t="str">
            <v>Meeting Room Fees</v>
          </cell>
        </row>
        <row r="21">
          <cell r="A21" t="str">
            <v>Other Business Meeting</v>
          </cell>
        </row>
        <row r="22">
          <cell r="A22" t="str">
            <v>Children's Room</v>
          </cell>
        </row>
        <row r="23">
          <cell r="A23" t="str">
            <v>Total</v>
          </cell>
        </row>
        <row r="25">
          <cell r="A25" t="str">
            <v>Advertising</v>
          </cell>
        </row>
        <row r="26">
          <cell r="A26" t="str">
            <v>Open House</v>
          </cell>
        </row>
        <row r="27">
          <cell r="A27" t="str">
            <v>Banner</v>
          </cell>
        </row>
        <row r="28">
          <cell r="A28" t="str">
            <v>Other Advertising</v>
          </cell>
        </row>
        <row r="29">
          <cell r="A29" t="str">
            <v>Total</v>
          </cell>
        </row>
        <row r="31">
          <cell r="A31" t="str">
            <v>Service Projects</v>
          </cell>
        </row>
        <row r="32">
          <cell r="A32" t="str">
            <v>Mother to Mother Fund</v>
          </cell>
        </row>
        <row r="33">
          <cell r="A33" t="str">
            <v>Service Project</v>
          </cell>
        </row>
        <row r="34">
          <cell r="A34" t="str">
            <v>Service Project</v>
          </cell>
        </row>
        <row r="35">
          <cell r="A35" t="str">
            <v>Total</v>
          </cell>
        </row>
        <row r="37">
          <cell r="A37" t="str">
            <v>Party/Member Benefit</v>
          </cell>
        </row>
        <row r="38">
          <cell r="A38" t="str">
            <v>EOY Party</v>
          </cell>
        </row>
        <row r="39">
          <cell r="A39" t="str">
            <v>Benefit</v>
          </cell>
        </row>
        <row r="40">
          <cell r="A40" t="str">
            <v>Benefit</v>
          </cell>
        </row>
        <row r="41">
          <cell r="A41" t="str">
            <v>Total</v>
          </cell>
        </row>
        <row r="43">
          <cell r="A43" t="str">
            <v>Office Expenses</v>
          </cell>
        </row>
        <row r="44">
          <cell r="A44" t="str">
            <v>Copying</v>
          </cell>
        </row>
        <row r="45">
          <cell r="A45" t="str">
            <v>Postage</v>
          </cell>
        </row>
        <row r="46">
          <cell r="A46" t="str">
            <v>Membership Pins</v>
          </cell>
        </row>
        <row r="47">
          <cell r="A47" t="str">
            <v>Check Order</v>
          </cell>
        </row>
        <row r="48">
          <cell r="A48" t="str">
            <v>Paper/Bags</v>
          </cell>
        </row>
        <row r="49">
          <cell r="A49" t="str">
            <v>Business Cards</v>
          </cell>
        </row>
        <row r="50">
          <cell r="A50" t="str">
            <v>Photo Albums</v>
          </cell>
        </row>
        <row r="51">
          <cell r="A51" t="str">
            <v>Other Office Expense</v>
          </cell>
        </row>
        <row r="52">
          <cell r="A52" t="str">
            <v>Total</v>
          </cell>
        </row>
        <row r="54">
          <cell r="A54" t="str">
            <v>International Expenses</v>
          </cell>
        </row>
        <row r="55">
          <cell r="A55" t="str">
            <v>Board Workshop</v>
          </cell>
        </row>
        <row r="56">
          <cell r="A56" t="str">
            <v>Founders Day Luncheon</v>
          </cell>
        </row>
        <row r="57">
          <cell r="A57" t="str">
            <v>Annual Re-Registration</v>
          </cell>
        </row>
        <row r="58">
          <cell r="A58" t="str">
            <v>Total</v>
          </cell>
        </row>
        <row r="60">
          <cell r="A60" t="str">
            <v>Other Expenses</v>
          </cell>
        </row>
        <row r="61">
          <cell r="A61" t="str">
            <v>Outgoing Board Gifts</v>
          </cell>
        </row>
        <row r="62">
          <cell r="A62" t="str">
            <v>Hairbows</v>
          </cell>
        </row>
        <row r="63">
          <cell r="A63" t="str">
            <v>Other Expense</v>
          </cell>
        </row>
        <row r="64">
          <cell r="A64" t="str">
            <v>Total</v>
          </cell>
        </row>
        <row r="67">
          <cell r="A67" t="str">
            <v>TOTALS</v>
          </cell>
        </row>
        <row r="68">
          <cell r="A68" t="str">
            <v>Total income</v>
          </cell>
        </row>
        <row r="69">
          <cell r="A69" t="str">
            <v>Total expenses</v>
          </cell>
        </row>
        <row r="70">
          <cell r="A70" t="str">
            <v>Account Balance</v>
          </cell>
        </row>
        <row r="73">
          <cell r="A73" t="str">
            <v>ENDING BALANCE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CCF1-C566-4D4C-B9E1-E03538A30806}">
  <dimension ref="A1:G31"/>
  <sheetViews>
    <sheetView tabSelected="1" workbookViewId="0">
      <selection activeCell="A4" sqref="A4"/>
    </sheetView>
  </sheetViews>
  <sheetFormatPr defaultColWidth="85.7109375" defaultRowHeight="12.75" x14ac:dyDescent="0.2"/>
  <cols>
    <col min="1" max="1" width="22.5703125" bestFit="1" customWidth="1"/>
    <col min="2" max="2" width="7.5703125" bestFit="1" customWidth="1"/>
    <col min="3" max="3" width="49" bestFit="1" customWidth="1"/>
    <col min="4" max="4" width="27.85546875" bestFit="1" customWidth="1"/>
    <col min="5" max="5" width="13.7109375" bestFit="1" customWidth="1"/>
    <col min="6" max="6" width="22.5703125" bestFit="1" customWidth="1"/>
    <col min="7" max="7" width="11.7109375" bestFit="1" customWidth="1"/>
  </cols>
  <sheetData>
    <row r="1" spans="1:7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thickBot="1" x14ac:dyDescent="0.25">
      <c r="A2" s="2" t="s">
        <v>7</v>
      </c>
      <c r="B2" s="2">
        <f>--8-8</f>
        <v>0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3.5" thickBot="1" x14ac:dyDescent="0.25">
      <c r="A3" s="3" t="s">
        <v>13</v>
      </c>
      <c r="B3" s="3">
        <f>--5-1</f>
        <v>4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12</v>
      </c>
    </row>
    <row r="4" spans="1:7" ht="13.5" thickBot="1" x14ac:dyDescent="0.25">
      <c r="A4" s="2" t="s">
        <v>18</v>
      </c>
      <c r="B4" s="2">
        <f>--11-23</f>
        <v>-12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12</v>
      </c>
    </row>
    <row r="5" spans="1:7" ht="13.5" thickBot="1" x14ac:dyDescent="0.25">
      <c r="A5" s="3" t="s">
        <v>23</v>
      </c>
      <c r="B5" s="3">
        <f>--8-14</f>
        <v>-6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12</v>
      </c>
    </row>
    <row r="6" spans="1:7" ht="13.5" thickBot="1" x14ac:dyDescent="0.25">
      <c r="A6" s="2" t="s">
        <v>28</v>
      </c>
      <c r="B6" s="2">
        <f>--3-18</f>
        <v>-15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12</v>
      </c>
    </row>
    <row r="7" spans="1:7" ht="13.5" thickBot="1" x14ac:dyDescent="0.25">
      <c r="A7" s="3" t="s">
        <v>33</v>
      </c>
      <c r="B7" s="3">
        <f>--9-9</f>
        <v>0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12</v>
      </c>
    </row>
    <row r="8" spans="1:7" ht="13.5" thickBot="1" x14ac:dyDescent="0.25">
      <c r="A8" s="2" t="s">
        <v>38</v>
      </c>
      <c r="B8" s="2">
        <f>--3-5</f>
        <v>-2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12</v>
      </c>
    </row>
    <row r="9" spans="1:7" ht="13.5" thickBot="1" x14ac:dyDescent="0.25">
      <c r="A9" s="3" t="s">
        <v>43</v>
      </c>
      <c r="B9" s="3">
        <f>--9-20</f>
        <v>-11</v>
      </c>
      <c r="C9" s="3" t="s">
        <v>44</v>
      </c>
      <c r="D9" s="3" t="s">
        <v>45</v>
      </c>
      <c r="E9" s="3" t="s">
        <v>46</v>
      </c>
      <c r="F9" s="3" t="s">
        <v>47</v>
      </c>
      <c r="G9" s="3" t="s">
        <v>12</v>
      </c>
    </row>
    <row r="10" spans="1:7" ht="13.5" thickBot="1" x14ac:dyDescent="0.25">
      <c r="A10" s="2" t="s">
        <v>48</v>
      </c>
      <c r="B10" s="2">
        <f>--3-25</f>
        <v>-22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12</v>
      </c>
    </row>
    <row r="11" spans="1:7" ht="13.5" thickBot="1" x14ac:dyDescent="0.25">
      <c r="A11" s="3" t="s">
        <v>53</v>
      </c>
      <c r="B11" s="3">
        <f>--7-7</f>
        <v>0</v>
      </c>
      <c r="C11" s="3" t="s">
        <v>54</v>
      </c>
      <c r="D11" s="3" t="s">
        <v>55</v>
      </c>
      <c r="E11" s="3" t="s">
        <v>56</v>
      </c>
      <c r="F11" s="3" t="s">
        <v>57</v>
      </c>
      <c r="G11" s="3" t="s">
        <v>12</v>
      </c>
    </row>
    <row r="12" spans="1:7" ht="13.5" thickBot="1" x14ac:dyDescent="0.25">
      <c r="A12" s="2" t="s">
        <v>58</v>
      </c>
      <c r="B12" s="2">
        <f>--3-14</f>
        <v>-11</v>
      </c>
      <c r="C12" s="2" t="s">
        <v>59</v>
      </c>
      <c r="D12" s="2" t="s">
        <v>60</v>
      </c>
      <c r="E12" s="2" t="s">
        <v>61</v>
      </c>
      <c r="F12" s="2" t="s">
        <v>62</v>
      </c>
      <c r="G12" s="2" t="s">
        <v>12</v>
      </c>
    </row>
    <row r="13" spans="1:7" ht="13.5" thickBot="1" x14ac:dyDescent="0.25">
      <c r="A13" s="3" t="s">
        <v>63</v>
      </c>
      <c r="B13" s="3">
        <f>--3-1</f>
        <v>2</v>
      </c>
      <c r="C13" s="3" t="s">
        <v>64</v>
      </c>
      <c r="D13" s="3" t="s">
        <v>65</v>
      </c>
      <c r="E13" s="3" t="s">
        <v>66</v>
      </c>
      <c r="F13" s="3" t="s">
        <v>67</v>
      </c>
      <c r="G13" s="3" t="s">
        <v>12</v>
      </c>
    </row>
    <row r="14" spans="1:7" ht="13.5" thickBot="1" x14ac:dyDescent="0.25">
      <c r="A14" s="2" t="s">
        <v>68</v>
      </c>
      <c r="B14" s="2">
        <f>--10-12</f>
        <v>-2</v>
      </c>
      <c r="C14" s="2" t="s">
        <v>69</v>
      </c>
      <c r="D14" s="2" t="s">
        <v>70</v>
      </c>
      <c r="E14" s="2" t="s">
        <v>71</v>
      </c>
      <c r="F14" s="2" t="s">
        <v>72</v>
      </c>
      <c r="G14" s="2" t="s">
        <v>12</v>
      </c>
    </row>
    <row r="15" spans="1:7" ht="13.5" thickBot="1" x14ac:dyDescent="0.25">
      <c r="A15" s="3" t="s">
        <v>73</v>
      </c>
      <c r="B15" s="3">
        <f>--6-4</f>
        <v>2</v>
      </c>
      <c r="C15" s="3" t="s">
        <v>74</v>
      </c>
      <c r="D15" s="3" t="s">
        <v>75</v>
      </c>
      <c r="E15" s="3" t="s">
        <v>76</v>
      </c>
      <c r="F15" s="3" t="s">
        <v>77</v>
      </c>
      <c r="G15" s="3" t="s">
        <v>12</v>
      </c>
    </row>
    <row r="16" spans="1:7" ht="13.5" thickBot="1" x14ac:dyDescent="0.25">
      <c r="A16" s="2" t="s">
        <v>78</v>
      </c>
      <c r="B16" s="2">
        <f>--9-12</f>
        <v>-3</v>
      </c>
      <c r="C16" s="2" t="s">
        <v>79</v>
      </c>
      <c r="D16" s="2" t="s">
        <v>80</v>
      </c>
      <c r="E16" s="2" t="s">
        <v>81</v>
      </c>
      <c r="F16" s="2" t="s">
        <v>82</v>
      </c>
      <c r="G16" s="2" t="s">
        <v>12</v>
      </c>
    </row>
    <row r="17" spans="1:7" ht="13.5" thickBot="1" x14ac:dyDescent="0.25">
      <c r="A17" s="3" t="s">
        <v>83</v>
      </c>
      <c r="B17" s="3">
        <f>--5-25</f>
        <v>-20</v>
      </c>
      <c r="C17" s="3" t="s">
        <v>84</v>
      </c>
      <c r="D17" s="3" t="s">
        <v>85</v>
      </c>
      <c r="E17" s="3" t="s">
        <v>86</v>
      </c>
      <c r="F17" s="3" t="s">
        <v>87</v>
      </c>
      <c r="G17" s="3" t="s">
        <v>12</v>
      </c>
    </row>
    <row r="18" spans="1:7" ht="13.5" thickBot="1" x14ac:dyDescent="0.25">
      <c r="A18" s="2" t="s">
        <v>88</v>
      </c>
      <c r="B18" s="2">
        <f>--5-28</f>
        <v>-23</v>
      </c>
      <c r="C18" s="2" t="s">
        <v>89</v>
      </c>
      <c r="D18" s="2" t="s">
        <v>90</v>
      </c>
      <c r="E18" s="2" t="s">
        <v>91</v>
      </c>
      <c r="F18" s="2" t="s">
        <v>92</v>
      </c>
      <c r="G18" s="2" t="s">
        <v>12</v>
      </c>
    </row>
    <row r="19" spans="1:7" ht="13.5" thickBot="1" x14ac:dyDescent="0.25">
      <c r="A19" s="3" t="s">
        <v>93</v>
      </c>
      <c r="B19" s="3">
        <f>--8-27</f>
        <v>-19</v>
      </c>
      <c r="C19" s="3" t="s">
        <v>94</v>
      </c>
      <c r="D19" s="3" t="s">
        <v>95</v>
      </c>
      <c r="E19" s="3" t="s">
        <v>96</v>
      </c>
      <c r="F19" s="3" t="s">
        <v>97</v>
      </c>
      <c r="G19" s="3" t="s">
        <v>12</v>
      </c>
    </row>
    <row r="20" spans="1:7" ht="13.5" thickBot="1" x14ac:dyDescent="0.25">
      <c r="A20" s="2" t="s">
        <v>98</v>
      </c>
      <c r="B20" s="2">
        <f>--12-27</f>
        <v>-15</v>
      </c>
      <c r="C20" s="2" t="s">
        <v>99</v>
      </c>
      <c r="D20" s="2" t="s">
        <v>100</v>
      </c>
      <c r="E20" s="2" t="s">
        <v>101</v>
      </c>
      <c r="F20" s="2" t="s">
        <v>102</v>
      </c>
      <c r="G20" s="2" t="s">
        <v>12</v>
      </c>
    </row>
    <row r="21" spans="1:7" ht="13.5" thickBot="1" x14ac:dyDescent="0.25">
      <c r="A21" s="3" t="s">
        <v>103</v>
      </c>
      <c r="B21" s="3">
        <f>--9-9</f>
        <v>0</v>
      </c>
      <c r="C21" s="3" t="s">
        <v>104</v>
      </c>
      <c r="D21" s="3" t="s">
        <v>105</v>
      </c>
      <c r="E21" s="3" t="s">
        <v>106</v>
      </c>
      <c r="F21" s="3" t="s">
        <v>107</v>
      </c>
      <c r="G21" s="3" t="s">
        <v>12</v>
      </c>
    </row>
    <row r="22" spans="1:7" ht="13.5" thickBot="1" x14ac:dyDescent="0.25">
      <c r="A22" s="2" t="s">
        <v>108</v>
      </c>
      <c r="B22" s="2">
        <f>--3-26</f>
        <v>-23</v>
      </c>
      <c r="C22" s="2" t="s">
        <v>109</v>
      </c>
      <c r="D22" s="2" t="s">
        <v>110</v>
      </c>
      <c r="E22" s="2" t="s">
        <v>111</v>
      </c>
      <c r="F22" s="2" t="s">
        <v>112</v>
      </c>
      <c r="G22" s="2" t="s">
        <v>12</v>
      </c>
    </row>
    <row r="23" spans="1:7" ht="13.5" thickBot="1" x14ac:dyDescent="0.25">
      <c r="A23" s="3" t="s">
        <v>113</v>
      </c>
      <c r="B23" s="3">
        <f>--5-4</f>
        <v>1</v>
      </c>
      <c r="C23" s="3" t="s">
        <v>114</v>
      </c>
      <c r="D23" s="3" t="s">
        <v>115</v>
      </c>
      <c r="E23" s="3" t="s">
        <v>116</v>
      </c>
      <c r="F23" s="3" t="s">
        <v>117</v>
      </c>
      <c r="G23" s="3" t="s">
        <v>12</v>
      </c>
    </row>
    <row r="24" spans="1:7" ht="13.5" thickBot="1" x14ac:dyDescent="0.25">
      <c r="A24" s="2" t="s">
        <v>118</v>
      </c>
      <c r="B24" s="2">
        <f>--11-27</f>
        <v>-16</v>
      </c>
      <c r="C24" s="2" t="s">
        <v>119</v>
      </c>
      <c r="D24" s="2" t="s">
        <v>120</v>
      </c>
      <c r="E24" s="2" t="s">
        <v>121</v>
      </c>
      <c r="F24" s="2" t="s">
        <v>122</v>
      </c>
      <c r="G24" s="2" t="s">
        <v>12</v>
      </c>
    </row>
    <row r="25" spans="1:7" ht="13.5" thickBot="1" x14ac:dyDescent="0.25">
      <c r="A25" s="3" t="s">
        <v>123</v>
      </c>
      <c r="B25" s="3">
        <f>--5-2</f>
        <v>3</v>
      </c>
      <c r="C25" s="3" t="s">
        <v>124</v>
      </c>
      <c r="D25" s="3" t="s">
        <v>125</v>
      </c>
      <c r="E25" s="3" t="s">
        <v>126</v>
      </c>
      <c r="F25" s="3" t="s">
        <v>127</v>
      </c>
      <c r="G25" s="3" t="s">
        <v>12</v>
      </c>
    </row>
    <row r="26" spans="1:7" ht="13.5" thickBot="1" x14ac:dyDescent="0.25">
      <c r="A26" s="2" t="s">
        <v>128</v>
      </c>
      <c r="B26" s="2">
        <f>--4-12</f>
        <v>-8</v>
      </c>
      <c r="C26" s="2" t="s">
        <v>129</v>
      </c>
      <c r="D26" s="2" t="s">
        <v>130</v>
      </c>
      <c r="E26" s="2" t="s">
        <v>131</v>
      </c>
      <c r="F26" s="2" t="s">
        <v>132</v>
      </c>
      <c r="G26" s="2" t="s">
        <v>12</v>
      </c>
    </row>
    <row r="27" spans="1:7" ht="13.5" thickBot="1" x14ac:dyDescent="0.25">
      <c r="A27" s="4" t="s">
        <v>133</v>
      </c>
      <c r="B27" s="4">
        <f>--2-24</f>
        <v>-22</v>
      </c>
      <c r="C27" s="3" t="s">
        <v>134</v>
      </c>
      <c r="D27" s="4" t="s">
        <v>135</v>
      </c>
      <c r="E27" s="4" t="s">
        <v>136</v>
      </c>
      <c r="F27" s="3" t="s">
        <v>137</v>
      </c>
      <c r="G27" s="4" t="s">
        <v>12</v>
      </c>
    </row>
    <row r="28" spans="1:7" ht="13.5" thickBot="1" x14ac:dyDescent="0.25">
      <c r="A28" s="5" t="s">
        <v>138</v>
      </c>
      <c r="B28" s="5">
        <f>--7-26</f>
        <v>-19</v>
      </c>
      <c r="C28" s="5" t="s">
        <v>139</v>
      </c>
      <c r="D28" s="5" t="s">
        <v>140</v>
      </c>
      <c r="E28" s="5" t="s">
        <v>141</v>
      </c>
      <c r="F28" s="5" t="s">
        <v>142</v>
      </c>
      <c r="G28" s="5" t="s">
        <v>12</v>
      </c>
    </row>
    <row r="29" spans="1:7" ht="15.75" thickBot="1" x14ac:dyDescent="0.3">
      <c r="A29" s="6" t="s">
        <v>143</v>
      </c>
      <c r="B29" s="6">
        <f>--5-4</f>
        <v>1</v>
      </c>
      <c r="C29" s="6" t="s">
        <v>144</v>
      </c>
      <c r="D29" s="6" t="s">
        <v>145</v>
      </c>
      <c r="E29" s="6" t="s">
        <v>146</v>
      </c>
      <c r="F29" s="6" t="s">
        <v>147</v>
      </c>
      <c r="G29" s="6" t="s">
        <v>12</v>
      </c>
    </row>
    <row r="30" spans="1:7" ht="15.75" thickBot="1" x14ac:dyDescent="0.3">
      <c r="A30" s="7" t="s">
        <v>148</v>
      </c>
      <c r="B30" s="7">
        <f>--8-5</f>
        <v>3</v>
      </c>
      <c r="C30" s="7" t="s">
        <v>149</v>
      </c>
      <c r="D30" s="7" t="s">
        <v>150</v>
      </c>
      <c r="E30" s="7" t="s">
        <v>151</v>
      </c>
      <c r="F30" s="7" t="s">
        <v>152</v>
      </c>
      <c r="G30" s="7" t="s">
        <v>12</v>
      </c>
    </row>
    <row r="31" spans="1:7" ht="13.5" thickBot="1" x14ac:dyDescent="0.25">
      <c r="A31" s="4" t="s">
        <v>153</v>
      </c>
      <c r="B31" s="4">
        <f>--10-3</f>
        <v>7</v>
      </c>
      <c r="C31" s="4" t="s">
        <v>154</v>
      </c>
      <c r="D31" s="4" t="s">
        <v>155</v>
      </c>
      <c r="E31" s="4" t="s">
        <v>156</v>
      </c>
      <c r="F31" s="4" t="s">
        <v>157</v>
      </c>
      <c r="G31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2022-06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Dusty and Juel Peterson</dc:creator>
  <cp:lastModifiedBy>Dusty and Juel Peterson</cp:lastModifiedBy>
  <dcterms:created xsi:type="dcterms:W3CDTF">2022-06-29T16:47:48Z</dcterms:created>
  <dcterms:modified xsi:type="dcterms:W3CDTF">2022-06-29T16:48:31Z</dcterms:modified>
</cp:coreProperties>
</file>