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E:\NW Moms Club Files\2022-2023\"/>
    </mc:Choice>
  </mc:AlternateContent>
  <xr:revisionPtr revIDLastSave="0" documentId="13_ncr:1_{01079182-517C-423E-9FCA-0C7E9815DA47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Blank Register" sheetId="11" r:id="rId1"/>
    <sheet name="2016-2017" sheetId="9" r:id="rId2"/>
    <sheet name="2017-2018" sheetId="13" r:id="rId3"/>
    <sheet name="2018-2019" sheetId="1" r:id="rId4"/>
    <sheet name="2019-2020" sheetId="14" r:id="rId5"/>
    <sheet name="2020-2021" sheetId="17" r:id="rId6"/>
    <sheet name="2021-2022" sheetId="19" r:id="rId7"/>
    <sheet name="2022-2023" sheetId="20" r:id="rId8"/>
    <sheet name="Sheet1" sheetId="18" r:id="rId9"/>
    <sheet name="Settings" sheetId="6" r:id="rId10"/>
  </sheets>
  <externalReferences>
    <externalReference r:id="rId11"/>
  </externalReferences>
  <definedNames>
    <definedName name="_xlnm._FilterDatabase" localSheetId="1" hidden="1">'2016-2017'!$A$1:$J$65</definedName>
    <definedName name="_xlnm._FilterDatabase" localSheetId="2" hidden="1">'2017-2018'!$A$4:$H$7</definedName>
    <definedName name="_xlnm._FilterDatabase" localSheetId="3" hidden="1">'2018-2019'!$A$4:$H$7</definedName>
    <definedName name="_xlnm._FilterDatabase" localSheetId="4" hidden="1">'2019-2020'!$A$4:$H$7</definedName>
    <definedName name="_xlnm._FilterDatabase" localSheetId="5" hidden="1">'2020-2021'!$A$4:$H$7</definedName>
    <definedName name="_xlnm._FilterDatabase" localSheetId="6" hidden="1">'2021-2022'!$A$4:$H$7</definedName>
    <definedName name="_xlnm._FilterDatabase" localSheetId="7" hidden="1">'2022-2023'!$A$4:$H$7</definedName>
    <definedName name="_xlnm._FilterDatabase" localSheetId="0" hidden="1">'Blank Register'!$A$4:$H$7</definedName>
    <definedName name="categoryList" localSheetId="2">OFFSET([1]Settings!$A$1,1,0,SUMPRODUCT(MAX(([1]Settings!$A:$A&lt;&gt;"")*(ROW([1]Settings!$A:$A)))),1)</definedName>
    <definedName name="categoryList">OFFSET(Settings!$A$1,1,0,SUMPRODUCT(MAX((Settings!$A:$A&lt;&gt;"")*(ROW(Settings!$A:$A)))),1)</definedName>
    <definedName name="dateList" localSheetId="2">OFFSET([1]Settings!$E$1,1,0,SUMPRODUCT(MAX(([1]Settings!$E:$E&lt;&gt;"")*(ROW([1]Settings!$E:$E)))),1)</definedName>
    <definedName name="dateList">OFFSET(Settings!$E$1,1,0,SUMPRODUCT(MAX((Settings!$E:$E&lt;&gt;"")*(ROW(Settings!$E:$E)))),1)</definedName>
    <definedName name="numList" localSheetId="2">OFFSET('2017-2018'!#REF!,1,0,SUMPRODUCT(MAX(('2017-2018'!$M:$M&lt;&gt;"")*(ROW('2017-2018'!$M:$M)))),1)</definedName>
    <definedName name="numList" localSheetId="4">OFFSET('2019-2020'!#REF!,1,0,SUMPRODUCT(MAX(('2019-2020'!$M:$M&lt;&gt;"")*(ROW('2019-2020'!$M:$M)))),1)</definedName>
    <definedName name="numList" localSheetId="5">OFFSET('2020-2021'!#REF!,1,0,SUMPRODUCT(MAX(('2020-2021'!$M:$M&lt;&gt;"")*(ROW('2020-2021'!$M:$M)))),1)</definedName>
    <definedName name="numList" localSheetId="6">OFFSET('2021-2022'!#REF!,1,0,SUMPRODUCT(MAX(('2021-2022'!$M:$M&lt;&gt;"")*(ROW('2021-2022'!$M:$M)))),1)</definedName>
    <definedName name="numList" localSheetId="7">OFFSET('2022-2023'!#REF!,1,0,SUMPRODUCT(MAX(('2022-2023'!$M:$M&lt;&gt;"")*(ROW('2022-2023'!$M:$M)))),1)</definedName>
    <definedName name="numList" localSheetId="0">OFFSET('Blank Register'!#REF!,1,0,SUMPRODUCT(MAX(('Blank Register'!$M:$M&lt;&gt;"")*(ROW('Blank Register'!$M:$M)))),1)</definedName>
    <definedName name="numList">OFFSET('2018-2019'!#REF!,1,0,SUMPRODUCT(MAX(('2018-2019'!$M:$M&lt;&gt;"")*(ROW('2018-2019'!$M:$M)))),1)</definedName>
    <definedName name="payeeList" localSheetId="2">OFFSET([1]Settings!$C$1,1,0,SUMPRODUCT(MAX(([1]Settings!$C:$C&lt;&gt;"")*(ROW([1]Settings!$C:$C)))),1)</definedName>
    <definedName name="payeeList">OFFSET(Settings!$C$1,1,0,SUMPRODUCT(MAX((Settings!$C:$C&lt;&gt;"")*(ROW(Settings!$C:$C)))),1)</definedName>
    <definedName name="_xlnm.Print_Area" localSheetId="2">'2017-2018'!$A:$H</definedName>
    <definedName name="_xlnm.Print_Area" localSheetId="3">'2018-2019'!$A:$H</definedName>
    <definedName name="_xlnm.Print_Area" localSheetId="4">'2019-2020'!$A:$H</definedName>
    <definedName name="_xlnm.Print_Area" localSheetId="5">'2020-2021'!$A:$H</definedName>
    <definedName name="_xlnm.Print_Area" localSheetId="6">'2021-2022'!$A:$H</definedName>
    <definedName name="_xlnm.Print_Area" localSheetId="7">'2022-2023'!$A:$H</definedName>
    <definedName name="_xlnm.Print_Area" localSheetId="0">'Blank Register'!$A:$H</definedName>
    <definedName name="_xlnm.Print_Titles" localSheetId="2">'2017-2018'!$4:$4</definedName>
    <definedName name="_xlnm.Print_Titles" localSheetId="3">'2018-2019'!$4:$4</definedName>
    <definedName name="_xlnm.Print_Titles" localSheetId="4">'2019-2020'!$4:$4</definedName>
    <definedName name="_xlnm.Print_Titles" localSheetId="5">'2020-2021'!$4:$4</definedName>
    <definedName name="_xlnm.Print_Titles" localSheetId="6">'2021-2022'!$4:$4</definedName>
    <definedName name="_xlnm.Print_Titles" localSheetId="7">'2022-2023'!$4:$4</definedName>
    <definedName name="_xlnm.Print_Titles" localSheetId="0">'Blank Register'!$4:$4</definedName>
    <definedName name="reconcileList" localSheetId="2">OFFSET([1]Settings!$G$1,1,0,SUMPRODUCT(MAX(([1]Settings!$G:$G&lt;&gt;"")*(ROW([1]Settings!$G:$G)))),1)</definedName>
    <definedName name="reconcileList">OFFSET(Settings!$G$1,1,0,SUMPRODUCT(MAX((Settings!$G:$G&lt;&gt;"")*(ROW(Settings!$G:$G)))),1)</definedName>
    <definedName name="valuevx">42.314159</definedName>
    <definedName name="vertex42_copyright" hidden="1">"© 2008-2017 Vertex42 LLC"</definedName>
    <definedName name="vertex42_id" hidden="1">"checkbook-register.xlsx"</definedName>
    <definedName name="vertex42_title" hidden="1">"Checkbook Register Template"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0" l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6" i="19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27" i="19" l="1"/>
  <c r="H28" i="19" s="1"/>
  <c r="H29" i="19" s="1"/>
  <c r="H30" i="19" s="1"/>
  <c r="H30" i="17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80" i="13"/>
  <c r="H79" i="13"/>
  <c r="H78" i="13"/>
  <c r="H77" i="13"/>
  <c r="H76" i="13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79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80" i="11"/>
  <c r="H79" i="11"/>
  <c r="H78" i="11"/>
  <c r="H77" i="11"/>
  <c r="H76" i="11"/>
  <c r="H75" i="11"/>
  <c r="H5" i="11"/>
  <c r="E3" i="6"/>
  <c r="E4" i="6" s="1"/>
  <c r="E5" i="6" s="1"/>
  <c r="E6" i="6" s="1"/>
  <c r="E9" i="6" s="1"/>
  <c r="E10" i="6" s="1"/>
  <c r="E16" i="6" s="1"/>
  <c r="E17" i="6" s="1"/>
  <c r="E18" i="6" s="1"/>
  <c r="E19" i="6" s="1"/>
  <c r="E20" i="6" s="1"/>
  <c r="E21" i="6" s="1"/>
  <c r="E22" i="6" s="1"/>
  <c r="E23" i="6" s="1"/>
  <c r="E24" i="6" s="1"/>
  <c r="H3" i="20" l="1"/>
  <c r="H31" i="19"/>
  <c r="H32" i="19" s="1"/>
  <c r="H33" i="19" s="1"/>
  <c r="H34" i="19" s="1"/>
  <c r="H35" i="19" s="1"/>
  <c r="H36" i="19" s="1"/>
  <c r="H37" i="19" s="1"/>
  <c r="H31" i="17"/>
  <c r="H17" i="14"/>
  <c r="H18" i="14" s="1"/>
  <c r="H19" i="14" s="1"/>
  <c r="H20" i="14" s="1"/>
  <c r="H21" i="14" s="1"/>
  <c r="H22" i="14" s="1"/>
  <c r="H23" i="14" s="1"/>
  <c r="H3" i="11"/>
  <c r="H43" i="13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38" i="19" l="1"/>
  <c r="H39" i="19" s="1"/>
  <c r="H40" i="19" s="1"/>
  <c r="H41" i="19" s="1"/>
  <c r="H42" i="19" s="1"/>
  <c r="H43" i="19" s="1"/>
  <c r="H44" i="19" s="1"/>
  <c r="H45" i="19" s="1"/>
  <c r="H46" i="19" s="1"/>
  <c r="H47" i="19" s="1"/>
  <c r="H32" i="17"/>
  <c r="H24" i="14"/>
  <c r="H25" i="14" s="1"/>
  <c r="H3" i="1"/>
  <c r="H3" i="13"/>
  <c r="H48" i="19" l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33" i="17"/>
  <c r="H34" i="17" s="1"/>
  <c r="H35" i="17" s="1"/>
  <c r="H36" i="17" s="1"/>
  <c r="H37" i="17" s="1"/>
  <c r="H38" i="17" s="1"/>
  <c r="H26" i="14"/>
  <c r="H59" i="19" l="1"/>
  <c r="H60" i="19" s="1"/>
  <c r="H61" i="19" s="1"/>
  <c r="H62" i="19" s="1"/>
  <c r="H63" i="19" s="1"/>
  <c r="H64" i="19" s="1"/>
  <c r="H65" i="19" s="1"/>
  <c r="H66" i="19" s="1"/>
  <c r="H67" i="19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27" i="14"/>
  <c r="H28" i="14" s="1"/>
  <c r="H29" i="14" s="1"/>
  <c r="H30" i="14" s="1"/>
  <c r="H31" i="14" s="1"/>
  <c r="H68" i="19" l="1"/>
  <c r="H51" i="17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32" i="14"/>
  <c r="H69" i="19" l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63" i="17"/>
  <c r="H64" i="17" s="1"/>
  <c r="H65" i="17" s="1"/>
  <c r="H66" i="17" s="1"/>
  <c r="H67" i="17" s="1"/>
  <c r="H68" i="17" s="1"/>
  <c r="H33" i="14"/>
  <c r="H34" i="14" s="1"/>
  <c r="H35" i="14" s="1"/>
  <c r="H36" i="14" s="1"/>
  <c r="H37" i="14" s="1"/>
  <c r="H38" i="14" s="1"/>
  <c r="H39" i="14" s="1"/>
  <c r="H40" i="14" s="1"/>
  <c r="H41" i="14" s="1"/>
  <c r="H83" i="19" l="1"/>
  <c r="H84" i="19" s="1"/>
  <c r="H85" i="19" s="1"/>
  <c r="H42" i="14"/>
  <c r="H86" i="19" l="1"/>
  <c r="H87" i="19" s="1"/>
  <c r="H69" i="17"/>
  <c r="H3" i="17" s="1"/>
  <c r="H43" i="14"/>
  <c r="H44" i="14" s="1"/>
  <c r="H88" i="19" l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45" i="14"/>
  <c r="H46" i="14" s="1"/>
  <c r="H47" i="14" s="1"/>
  <c r="H3" i="19" l="1"/>
  <c r="H48" i="14"/>
  <c r="H49" i="14" s="1"/>
  <c r="H50" i="14" l="1"/>
  <c r="H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E3" authorId="0" shapeId="0" xr:uid="{00000000-0006-0000-0300-000001000000}">
      <text>
        <r>
          <rPr>
            <sz val="8"/>
            <color indexed="81"/>
            <rFont val="Tahoma"/>
            <family val="2"/>
          </rPr>
          <t>The first date in the list is the current date.</t>
        </r>
      </text>
    </comment>
  </commentList>
</comments>
</file>

<file path=xl/sharedStrings.xml><?xml version="1.0" encoding="utf-8"?>
<sst xmlns="http://schemas.openxmlformats.org/spreadsheetml/2006/main" count="1594" uniqueCount="378">
  <si>
    <t>Date</t>
  </si>
  <si>
    <t>Category</t>
  </si>
  <si>
    <t>Balance</t>
  </si>
  <si>
    <t>Num</t>
  </si>
  <si>
    <t>R</t>
  </si>
  <si>
    <t>Deposit,
Credit (+)</t>
  </si>
  <si>
    <t>Withdrawal,
Payment (-)</t>
  </si>
  <si>
    <t>Checkbook Register</t>
  </si>
  <si>
    <t>Payee / Description</t>
  </si>
  <si>
    <t>Name:</t>
  </si>
  <si>
    <t>Current Balance:</t>
  </si>
  <si>
    <t>Categories</t>
  </si>
  <si>
    <t>[Balance]</t>
  </si>
  <si>
    <t>[Transfer]</t>
  </si>
  <si>
    <t>***** INCOME *****</t>
  </si>
  <si>
    <t>***** CHARITY / GIFTS *****</t>
  </si>
  <si>
    <t>Charitable Donations</t>
  </si>
  <si>
    <t>Gifts</t>
  </si>
  <si>
    <t>CHARITY - Other</t>
  </si>
  <si>
    <t>***** MISCELLANEOUS *****</t>
  </si>
  <si>
    <t>Bank Fees</t>
  </si>
  <si>
    <t>Postage</t>
  </si>
  <si>
    <t>MISC - Other</t>
  </si>
  <si>
    <t>Payees</t>
  </si>
  <si>
    <t>[ Transfer to/from Credit Card ]</t>
  </si>
  <si>
    <t>[ Transfer to/from Savings ]</t>
  </si>
  <si>
    <t>** edit this list in the Settings tab</t>
  </si>
  <si>
    <t>Balance Forward</t>
  </si>
  <si>
    <t>N/R/A</t>
  </si>
  <si>
    <t>N</t>
  </si>
  <si>
    <t>A</t>
  </si>
  <si>
    <t>Dues</t>
  </si>
  <si>
    <t>Dividend</t>
  </si>
  <si>
    <t>Other</t>
  </si>
  <si>
    <t>Moms Club of North Wales</t>
  </si>
  <si>
    <t>Petty Cash</t>
  </si>
  <si>
    <t>*****EXPENSES*****</t>
  </si>
  <si>
    <t>Reimbursement Meeting Snacks</t>
  </si>
  <si>
    <t>Meeting Snacks</t>
  </si>
  <si>
    <t>Registration Fee</t>
  </si>
  <si>
    <t>Dues-Cash</t>
  </si>
  <si>
    <t>Dues-Check</t>
  </si>
  <si>
    <t>Dues-Paypal</t>
  </si>
  <si>
    <t>Online</t>
  </si>
  <si>
    <t>Charity Donation</t>
  </si>
  <si>
    <t>LovefromLiam</t>
  </si>
  <si>
    <t>Paypal</t>
  </si>
  <si>
    <t>Megan Bertele</t>
  </si>
  <si>
    <t>Meeting Snacks Reimbursement</t>
  </si>
  <si>
    <t>Cari Moulton</t>
  </si>
  <si>
    <t>Margaret Williams</t>
  </si>
  <si>
    <t>Danielle Petty</t>
  </si>
  <si>
    <t>Donation for Use of Meeting Room</t>
  </si>
  <si>
    <t>North Wales Area Library</t>
  </si>
  <si>
    <t>cash</t>
  </si>
  <si>
    <t>Jessica Leonard</t>
  </si>
  <si>
    <t>Kate Duffy</t>
  </si>
  <si>
    <t>Maureen Olden</t>
  </si>
  <si>
    <t>Jennifer Gormley</t>
  </si>
  <si>
    <t>Erin Schweder</t>
  </si>
  <si>
    <t>Chrissy Malley</t>
  </si>
  <si>
    <t>Jackie Sheridan</t>
  </si>
  <si>
    <t>Melissa Mast</t>
  </si>
  <si>
    <t>Meeting Snacks (debit)</t>
  </si>
  <si>
    <t>Wegmans</t>
  </si>
  <si>
    <t>Lisa Szatkowski</t>
  </si>
  <si>
    <t>Bereavement (Memorial Tree)Transaction Fee</t>
  </si>
  <si>
    <t>Honoring a Life</t>
  </si>
  <si>
    <t>Lisa Schutte</t>
  </si>
  <si>
    <t>Sara Jarret</t>
  </si>
  <si>
    <t>Jennifer Stratis</t>
  </si>
  <si>
    <t>Kari Ramos</t>
  </si>
  <si>
    <t>Rebecca Peters</t>
  </si>
  <si>
    <t>Danielle Fenick</t>
  </si>
  <si>
    <t>Re-Registration PLUS Donation</t>
  </si>
  <si>
    <t>MOMS Club National</t>
  </si>
  <si>
    <t>Kristen Hunter</t>
  </si>
  <si>
    <t>Katie Doyle</t>
  </si>
  <si>
    <t>Charity Donation Xander's Angels</t>
  </si>
  <si>
    <t>March of Dimes</t>
  </si>
  <si>
    <t>Bereavement Memorial Tree</t>
  </si>
  <si>
    <t>Ashley Bushko</t>
  </si>
  <si>
    <t>Deborah Harris</t>
  </si>
  <si>
    <t>Katrina Allen</t>
  </si>
  <si>
    <t>April Chapman</t>
  </si>
  <si>
    <t>Kristen Silverman</t>
  </si>
  <si>
    <t>Anneliese Primrose</t>
  </si>
  <si>
    <t>Emily Sexton</t>
  </si>
  <si>
    <t>Leah Nelson</t>
  </si>
  <si>
    <t>Sarah Long</t>
  </si>
  <si>
    <t>Bereavement (Jenn Collins)</t>
  </si>
  <si>
    <t>Hopes Cookies</t>
  </si>
  <si>
    <t>Meeting Snacks (reimbursement)</t>
  </si>
  <si>
    <t>Gillian Bertraming</t>
  </si>
  <si>
    <t>Laura Ferro</t>
  </si>
  <si>
    <t>Website Renewal</t>
  </si>
  <si>
    <t>GoDaddy.com</t>
  </si>
  <si>
    <t>JDRF</t>
  </si>
  <si>
    <t>Eileen Beaver</t>
  </si>
  <si>
    <t>Dues (Paypal - fee 0.88)</t>
  </si>
  <si>
    <t>Amanda Schubert</t>
  </si>
  <si>
    <t>Jenn Collins</t>
  </si>
  <si>
    <t>Cheryl Swoyer</t>
  </si>
  <si>
    <t>Heather Costa</t>
  </si>
  <si>
    <t>Dana Malone</t>
  </si>
  <si>
    <t>Dues (Cash, transfer via Paypal)</t>
  </si>
  <si>
    <t>A/N</t>
  </si>
  <si>
    <t>Neda Fields</t>
  </si>
  <si>
    <t xml:space="preserve">Dues </t>
  </si>
  <si>
    <t>Suzanne Kearney</t>
  </si>
  <si>
    <t>Anna Fox</t>
  </si>
  <si>
    <t>Lauren McCloskey</t>
  </si>
  <si>
    <t>Pavilion Rental - Member Picnic 10/15</t>
  </si>
  <si>
    <t>Montgomery Township Parks and Rec</t>
  </si>
  <si>
    <t>Mother-to-Mother</t>
  </si>
  <si>
    <t>Dues (for Marianne Lawson via cash)</t>
  </si>
  <si>
    <t>Jeanne VanRonzelen</t>
  </si>
  <si>
    <t>Anne Graham</t>
  </si>
  <si>
    <t>Nicole Kovacs</t>
  </si>
  <si>
    <t>Rebecca Weaver</t>
  </si>
  <si>
    <t>Total</t>
  </si>
  <si>
    <t>Bank Balance</t>
  </si>
  <si>
    <t>Trans Date</t>
  </si>
  <si>
    <t xml:space="preserve">Check# </t>
  </si>
  <si>
    <t>Amount</t>
  </si>
  <si>
    <t>Description</t>
  </si>
  <si>
    <t>Payee/Payor</t>
  </si>
  <si>
    <t>Website</t>
  </si>
  <si>
    <t>NOTES</t>
  </si>
  <si>
    <t>Jill Hammill</t>
  </si>
  <si>
    <t>Cara Tran</t>
  </si>
  <si>
    <t>Rachel Coykendall</t>
  </si>
  <si>
    <t>A/R</t>
  </si>
  <si>
    <t>Jeanne Van Ronzelen</t>
  </si>
  <si>
    <t>Karen Bastian</t>
  </si>
  <si>
    <t>Janine Slocum</t>
  </si>
  <si>
    <t>Sara Jarret - covered fee</t>
  </si>
  <si>
    <t>Debit</t>
  </si>
  <si>
    <t>Mother to Mother Fund</t>
  </si>
  <si>
    <t>Costco</t>
  </si>
  <si>
    <t>Maureen Olden (Manna snack bags)</t>
  </si>
  <si>
    <t>Liz (Elizabeth) Giannotti</t>
  </si>
  <si>
    <t>Monica Meddaugh</t>
  </si>
  <si>
    <t>Sara Jarret/Batteries for toys</t>
  </si>
  <si>
    <t>Kerri Knoll</t>
  </si>
  <si>
    <t>Carly Robinson</t>
  </si>
  <si>
    <t>Kate McCoy</t>
  </si>
  <si>
    <t>Jen Atkiss</t>
  </si>
  <si>
    <t>Lauren Carre</t>
  </si>
  <si>
    <t>Lisa Vetere</t>
  </si>
  <si>
    <t>Check</t>
  </si>
  <si>
    <t>Ashley Bushko (Haas)</t>
  </si>
  <si>
    <t>Danie Fenick</t>
  </si>
  <si>
    <t>GIV*Trinity Episco 11-20 630-6651101 IL 0359 DEBIT CARD PURCHASE</t>
  </si>
  <si>
    <t>Called bank</t>
  </si>
  <si>
    <t>GIV*Trinity Episco 12-08 630-6651101 IL 0359 DEBIT CARD RETURN</t>
  </si>
  <si>
    <t>HUARD MARBLE AND T 11-12 VANCOUVER BC 0359 DEBIT CARD PURCHASE</t>
  </si>
  <si>
    <t>HUARD MARBLE AND T 11-12 VANCOUVER BC 0359 DEBIT CARD INT'L TRAN FEE</t>
  </si>
  <si>
    <t>Checkbook reconciliation</t>
  </si>
  <si>
    <t>BB&amp;T</t>
  </si>
  <si>
    <t>Card replacement fee</t>
  </si>
  <si>
    <t>GoDaddy</t>
  </si>
  <si>
    <t>reimbursement of fees</t>
  </si>
  <si>
    <t>Laura Ferro (Elizabeth Rymar on Paypal)</t>
  </si>
  <si>
    <t>credit from 11/13</t>
  </si>
  <si>
    <t>Rachel Greenburg</t>
  </si>
  <si>
    <t>MOMs Club International</t>
  </si>
  <si>
    <t>Katrina Allen (McSweeney)</t>
  </si>
  <si>
    <t>Julia Ciriglo (Julia Schloeffel)</t>
  </si>
  <si>
    <t>Michelle Falcone</t>
  </si>
  <si>
    <t xml:space="preserve">Kari Ramos </t>
  </si>
  <si>
    <t>written 3/22</t>
  </si>
  <si>
    <t>Xander's Angels/March of Dimes</t>
  </si>
  <si>
    <t>3.00 processing fee</t>
  </si>
  <si>
    <t>Christine Malley</t>
  </si>
  <si>
    <t>Jen Gormley</t>
  </si>
  <si>
    <t>Kathleen Duffy</t>
  </si>
  <si>
    <t>North Wales Library</t>
  </si>
  <si>
    <t>to library for meeting room</t>
  </si>
  <si>
    <t>paid in July of 2017</t>
  </si>
  <si>
    <t>MOMs Club</t>
  </si>
  <si>
    <t>two ten dollar payments because not doing associate any longer</t>
  </si>
  <si>
    <t>Richard Depalma on Paypal</t>
  </si>
  <si>
    <t>Kevin Pham on Paypal</t>
  </si>
  <si>
    <t>Moffitt on Paypal</t>
  </si>
  <si>
    <t>Casey Malone on Paypal</t>
  </si>
  <si>
    <t>Meg Williams</t>
  </si>
  <si>
    <t>Margaret Willing on Paypal</t>
  </si>
  <si>
    <t>Janelle Depalma</t>
  </si>
  <si>
    <t>reimbursement for bereavement gifts and new toy bin</t>
  </si>
  <si>
    <t>Sarah Miller</t>
  </si>
  <si>
    <t>Duross on roster</t>
  </si>
  <si>
    <t>Tracie Borchelt (Duross)</t>
  </si>
  <si>
    <t>Keith Kearney on Paypal</t>
  </si>
  <si>
    <t>Stephany Ehrmann</t>
  </si>
  <si>
    <t>Kenneth Ehrmann on Paypal</t>
  </si>
  <si>
    <t>Kevin Knoll of Paypal</t>
  </si>
  <si>
    <t>Not doing associate membership any longer, refund</t>
  </si>
  <si>
    <t>John Robinson on Paypal</t>
  </si>
  <si>
    <t>Emily Bertl</t>
  </si>
  <si>
    <t>UWG NA Chapter, LLC on Paypal</t>
  </si>
  <si>
    <t xml:space="preserve"> Ashley Haas on Paypal</t>
  </si>
  <si>
    <t>Paul Hoffman on Paypal</t>
  </si>
  <si>
    <t>Meghan Hoffman</t>
  </si>
  <si>
    <t>Jennifer Wallace Collins</t>
  </si>
  <si>
    <t>Autism Challenge 2019</t>
  </si>
  <si>
    <t>Kelly Seymour</t>
  </si>
  <si>
    <t>Usually only ~ 30 but domain expired and had to pay a recovery fee</t>
  </si>
  <si>
    <t>Elizabeth Rymar on Paypal</t>
  </si>
  <si>
    <t>Dave Beaver on Paypal</t>
  </si>
  <si>
    <t>Margaret Willing</t>
  </si>
  <si>
    <t>Allie Shane, Independent Beauty Consultant</t>
  </si>
  <si>
    <t>Robert Olden on Paypal</t>
  </si>
  <si>
    <t>Joseph Gormley on Paypal</t>
  </si>
  <si>
    <t>Gregory Duffy on Paypal</t>
  </si>
  <si>
    <t>Chapter Re-Registration</t>
  </si>
  <si>
    <t>Donation for Sustaining Chapter</t>
  </si>
  <si>
    <t>on same check as Donation</t>
  </si>
  <si>
    <t>on same check as Registration Fee</t>
  </si>
  <si>
    <t>put 445.60 on MIMI ????</t>
  </si>
  <si>
    <t>Ronciliation</t>
  </si>
  <si>
    <t>this matches bank statement and checkbook…must no have logged in a member ?</t>
  </si>
  <si>
    <t>Melanie Sherer</t>
  </si>
  <si>
    <t>Kimberly Stegall</t>
  </si>
  <si>
    <t>Janelle DePalma</t>
  </si>
  <si>
    <t>Emily Southern</t>
  </si>
  <si>
    <t>Lauren McCluskey</t>
  </si>
  <si>
    <t>Jennifer Collins</t>
  </si>
  <si>
    <t>Lisa Gervais</t>
  </si>
  <si>
    <t>Kristen Caldwell</t>
  </si>
  <si>
    <t>Laura Goetter</t>
  </si>
  <si>
    <t>Danie Fennick</t>
  </si>
  <si>
    <t>Tina Getman</t>
  </si>
  <si>
    <t>Jenn Stratis</t>
  </si>
  <si>
    <t>Julia Schloeffel</t>
  </si>
  <si>
    <t>Refund Stephany Ehrmann - overpayment of dues</t>
  </si>
  <si>
    <t>Paid twice, refund issued via Paypal</t>
  </si>
  <si>
    <t>Reimbursement for charitable donation to Easterseals of SE PA</t>
  </si>
  <si>
    <t>Weis Market</t>
  </si>
  <si>
    <t>Snacks/utensils for monthly meeting</t>
  </si>
  <si>
    <t>Includes $5 online payment fee</t>
  </si>
  <si>
    <t>Includes $3 transaction fee</t>
  </si>
  <si>
    <t>Blooms &amp; Buds Flowers &amp; Gifts</t>
  </si>
  <si>
    <t>Bereavement gift for Danielle Fenick</t>
  </si>
  <si>
    <t>Manna on Main Street</t>
  </si>
  <si>
    <t>Ilyssa Passaro</t>
  </si>
  <si>
    <t>Hazel Tembo</t>
  </si>
  <si>
    <t>Amy Sunday</t>
  </si>
  <si>
    <t>Melanie Burnick</t>
  </si>
  <si>
    <t>Refund Paypal fees</t>
  </si>
  <si>
    <t>Casey Malone</t>
  </si>
  <si>
    <t>Bonnie Taylor</t>
  </si>
  <si>
    <t>Heba Hegab</t>
  </si>
  <si>
    <t>Denise Nicholson</t>
  </si>
  <si>
    <t>Tracy Ryals</t>
  </si>
  <si>
    <t>Paid by Kenneth Ehrmann (cash given to Stephany)</t>
  </si>
  <si>
    <t>Allie Shane</t>
  </si>
  <si>
    <t>Mystic Restaurant</t>
  </si>
  <si>
    <t>Target</t>
  </si>
  <si>
    <t>Halloween Parade Prizes</t>
  </si>
  <si>
    <t>Lauren Hendrickson</t>
  </si>
  <si>
    <t>Chrystal Miller</t>
  </si>
  <si>
    <t>Via Paypal for Manna on Main Street</t>
  </si>
  <si>
    <t>Includes $2.40 transaction fee</t>
  </si>
  <si>
    <t>Reimbursement for contest prizes</t>
  </si>
  <si>
    <t>Jenn Gormley</t>
  </si>
  <si>
    <t>Jenae Rodriguez-Kurtz</t>
  </si>
  <si>
    <t>Allison Proto</t>
  </si>
  <si>
    <t>Chick-fil-A</t>
  </si>
  <si>
    <t>End of year party food</t>
  </si>
  <si>
    <t>Philly Pretzel Factory</t>
  </si>
  <si>
    <t>End of year party favors</t>
  </si>
  <si>
    <t>Go Daddy</t>
  </si>
  <si>
    <t>Includes $5 online payment fee, one total debit with donation</t>
  </si>
  <si>
    <t>Included as one debit with re-registration fee</t>
  </si>
  <si>
    <t>The Superhero Project, Inc.</t>
  </si>
  <si>
    <t>In Memory of Xander Hunter</t>
  </si>
  <si>
    <t>Laurel House</t>
  </si>
  <si>
    <t>Lacey Merlino</t>
  </si>
  <si>
    <t>Lindsey Ditizio</t>
  </si>
  <si>
    <t>Nahla Aboelella</t>
  </si>
  <si>
    <t>Paid by Laura Goetter (cash given to Laura)</t>
  </si>
  <si>
    <t>Gina Falcione</t>
  </si>
  <si>
    <t>Jackie Allem</t>
  </si>
  <si>
    <t>Stephanie Neri</t>
  </si>
  <si>
    <t>Kaleen Ping</t>
  </si>
  <si>
    <t>owes $0.88 for PayPal fees</t>
  </si>
  <si>
    <t>Denise Nicholson (Haefner)</t>
  </si>
  <si>
    <t>Stephanie Pellish</t>
  </si>
  <si>
    <t>owes $1.07 for PayPal fees</t>
  </si>
  <si>
    <t>Jessica Labenberg</t>
  </si>
  <si>
    <t>reimburse club for PayPal fees</t>
  </si>
  <si>
    <t>Kelly Caplan</t>
  </si>
  <si>
    <t>Via PayPal for Tracy Ryals care package</t>
  </si>
  <si>
    <t>Jesica Sack</t>
  </si>
  <si>
    <t>Paid by Laura Goetter (Venmo given to Laura)</t>
  </si>
  <si>
    <t>Montgomery Township</t>
  </si>
  <si>
    <t>Meeting Room Rental</t>
  </si>
  <si>
    <t>Weis Markets</t>
  </si>
  <si>
    <t>Grocery gift card donation to Ryals Family from PayPal donations</t>
  </si>
  <si>
    <t>Kelsey Dugan</t>
  </si>
  <si>
    <t>Owes Paypal fee difference</t>
  </si>
  <si>
    <t>Paypal fee</t>
  </si>
  <si>
    <t>Via PayPal for Mission for Mason</t>
  </si>
  <si>
    <t>Julia Abram</t>
  </si>
  <si>
    <t>Carly Bruno</t>
  </si>
  <si>
    <t>Melissa Lepore</t>
  </si>
  <si>
    <t>Donation to Montgomery Township Fire Department</t>
  </si>
  <si>
    <t>Via PayPal for Heba Hegab Baby Gift</t>
  </si>
  <si>
    <t>Sara Bruno</t>
  </si>
  <si>
    <t>Danielle Fennick</t>
  </si>
  <si>
    <t>Carolyn Stoczko</t>
  </si>
  <si>
    <t>Hayley Englehart</t>
  </si>
  <si>
    <t>Chelsea Curran</t>
  </si>
  <si>
    <t>Katrina Greene</t>
  </si>
  <si>
    <t>Allison Ritter</t>
  </si>
  <si>
    <t>Donation to Montgomery Township Police Department</t>
  </si>
  <si>
    <t>Grocery gift card donation to Hegab Family from PayPal donations</t>
  </si>
  <si>
    <t>Children's Hospital of Philadelphia</t>
  </si>
  <si>
    <t>Donation to CHOP from Mission for Mason PayPal Donations</t>
  </si>
  <si>
    <t>Bank Service Charges</t>
  </si>
  <si>
    <t>Amy DePaul</t>
  </si>
  <si>
    <t>Jenae Kurtz</t>
  </si>
  <si>
    <t>Christina Getman</t>
  </si>
  <si>
    <t>Meghan Kihm</t>
  </si>
  <si>
    <t>Melissa Savino</t>
  </si>
  <si>
    <t>Lowe's</t>
  </si>
  <si>
    <t>New toy bin for monthly meeting kids room</t>
  </si>
  <si>
    <t>Doordash</t>
  </si>
  <si>
    <t>Sympathy gift for former member Meg Williams' son's death</t>
  </si>
  <si>
    <t>Easterseals</t>
  </si>
  <si>
    <t>Donation to Easterseals, programs that support children with disabilities</t>
  </si>
  <si>
    <t>Jessica Ghiraldi</t>
  </si>
  <si>
    <t>includes $2.25 service fee</t>
  </si>
  <si>
    <t>Kristen Fox</t>
  </si>
  <si>
    <t>Geena Mazza</t>
  </si>
  <si>
    <t>Alison Bailey</t>
  </si>
  <si>
    <t>Laura Capozzi</t>
  </si>
  <si>
    <t xml:space="preserve">Jesica Sack </t>
  </si>
  <si>
    <t>Janelle Stiefel Depalma</t>
  </si>
  <si>
    <t>Nahla Hassan</t>
  </si>
  <si>
    <t>Alexandra Manieri</t>
  </si>
  <si>
    <t xml:space="preserve">Kelsey Dugan </t>
  </si>
  <si>
    <t>Heba Mahmoud</t>
  </si>
  <si>
    <t>Melissa Donald</t>
  </si>
  <si>
    <t>Giant Food Maket (Gift Card/Activation Fee/Card)</t>
  </si>
  <si>
    <t>Katelyn Donald</t>
  </si>
  <si>
    <t>Katrina Green</t>
  </si>
  <si>
    <t>Tiffany Donnelly</t>
  </si>
  <si>
    <t>Ashley Crisostomo</t>
  </si>
  <si>
    <t>Celeste Linskey</t>
  </si>
  <si>
    <t>Rachel Brick</t>
  </si>
  <si>
    <t>Lara Sajnacki</t>
  </si>
  <si>
    <t>Jacqueline McCarthy</t>
  </si>
  <si>
    <t>Chapter Re-Registration (50 Members)</t>
  </si>
  <si>
    <t xml:space="preserve">International Moms Club Donation </t>
  </si>
  <si>
    <t>Check #536 Mom's Monthly Meeting Montco Rec</t>
  </si>
  <si>
    <t>Check #537 Donation to Manna on Main</t>
  </si>
  <si>
    <t>GoDaddy Website Auto Renewal</t>
  </si>
  <si>
    <t>Check #539 Flowers for Member family death</t>
  </si>
  <si>
    <t xml:space="preserve">Check #540 Pretzels for Monthly Meeting </t>
  </si>
  <si>
    <t>Check #538 Lifeguard MomsClub End of Year</t>
  </si>
  <si>
    <t xml:space="preserve">Check #541 Moms Monthly Meeting Montco Rec </t>
  </si>
  <si>
    <t>via gift for member</t>
  </si>
  <si>
    <t xml:space="preserve">website renewal fee </t>
  </si>
  <si>
    <t>Pretzels for Monthly Meeting</t>
  </si>
  <si>
    <t>via gift for member for death in family</t>
  </si>
  <si>
    <t>via Grocery Store gift for member/ activation fee / card</t>
  </si>
  <si>
    <t>Check #537</t>
  </si>
  <si>
    <t>Check #536</t>
  </si>
  <si>
    <t>Check #538</t>
  </si>
  <si>
    <t>Check #539</t>
  </si>
  <si>
    <t>Check #540</t>
  </si>
  <si>
    <t>Check #541</t>
  </si>
  <si>
    <t>Check #542</t>
  </si>
  <si>
    <t xml:space="preserve">Re-written check for Lifeguard (-$100.00) </t>
  </si>
  <si>
    <t xml:space="preserve">previous check #538 was not cashed due to water damage.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</si>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</sst>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/dd/yy;@"/>
    <numFmt numFmtId="165" formatCode="ddd\ m/d/yy"/>
    <numFmt numFmtId="166" formatCode="&quot;$&quot;#,##0.00"/>
    <numFmt numFmtId="167" formatCode="m/d/yy;@"/>
  </numFmts>
  <fonts count="22" x14ac:knownFonts="1">
    <font>
      <sz val="11"/>
      <name val="Arial"/>
      <family val="2"/>
    </font>
    <font>
      <sz val="12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b/>
      <sz val="18"/>
      <color theme="4"/>
      <name val="Arial"/>
      <family val="2"/>
      <scheme val="major"/>
    </font>
    <font>
      <sz val="11"/>
      <name val="Arial"/>
      <family val="2"/>
      <scheme val="minor"/>
    </font>
    <font>
      <b/>
      <sz val="11"/>
      <name val="Arial"/>
      <family val="2"/>
      <scheme val="major"/>
    </font>
    <font>
      <b/>
      <sz val="11"/>
      <name val="Arial"/>
      <family val="2"/>
      <scheme val="minor"/>
    </font>
    <font>
      <sz val="12"/>
      <color theme="0"/>
      <name val="Arial"/>
      <family val="2"/>
    </font>
    <font>
      <sz val="10"/>
      <color theme="4" tint="-0.249977111117893"/>
      <name val="Arial"/>
      <family val="2"/>
    </font>
    <font>
      <b/>
      <sz val="9"/>
      <name val="Arial"/>
      <family val="2"/>
      <scheme val="major"/>
    </font>
    <font>
      <sz val="8"/>
      <color indexed="81"/>
      <name val="Tahoma"/>
      <family val="2"/>
    </font>
    <font>
      <i/>
      <sz val="11"/>
      <name val="Arial"/>
      <family val="2"/>
    </font>
    <font>
      <b/>
      <sz val="12"/>
      <color theme="1"/>
      <name val="Arial"/>
      <family val="2"/>
      <scheme val="minor"/>
    </font>
    <font>
      <sz val="9"/>
      <name val="Arial"/>
      <family val="2"/>
      <scheme val="minor"/>
    </font>
    <font>
      <sz val="11"/>
      <name val="Arial"/>
      <family val="2"/>
      <scheme val="major"/>
    </font>
    <font>
      <sz val="9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3DDE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4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44" fontId="4" fillId="0" borderId="2" xfId="1" applyFont="1" applyFill="1" applyBorder="1" applyAlignment="1">
      <alignment vertical="center"/>
    </xf>
    <xf numFmtId="4" fontId="4" fillId="0" borderId="2" xfId="1" applyNumberFormat="1" applyFont="1" applyFill="1" applyBorder="1" applyAlignment="1">
      <alignment vertical="center"/>
    </xf>
    <xf numFmtId="4" fontId="4" fillId="2" borderId="2" xfId="1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4" borderId="0" xfId="0" applyFill="1"/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0" fontId="12" fillId="0" borderId="0" xfId="0" applyFont="1" applyAlignment="1">
      <alignment horizontal="right" indent="1"/>
    </xf>
    <xf numFmtId="0" fontId="17" fillId="4" borderId="0" xfId="0" applyFont="1" applyFill="1"/>
    <xf numFmtId="0" fontId="0" fillId="5" borderId="0" xfId="0" applyFill="1"/>
    <xf numFmtId="0" fontId="1" fillId="0" borderId="0" xfId="2"/>
    <xf numFmtId="166" fontId="1" fillId="0" borderId="0" xfId="2" applyNumberFormat="1"/>
    <xf numFmtId="39" fontId="1" fillId="0" borderId="0" xfId="2" applyNumberFormat="1"/>
    <xf numFmtId="167" fontId="1" fillId="0" borderId="0" xfId="2" applyNumberFormat="1"/>
    <xf numFmtId="166" fontId="1" fillId="0" borderId="3" xfId="2" applyNumberFormat="1" applyBorder="1"/>
    <xf numFmtId="0" fontId="1" fillId="0" borderId="3" xfId="2" applyBorder="1"/>
    <xf numFmtId="14" fontId="1" fillId="0" borderId="3" xfId="2" applyNumberFormat="1" applyBorder="1"/>
    <xf numFmtId="39" fontId="1" fillId="0" borderId="3" xfId="2" applyNumberFormat="1" applyBorder="1"/>
    <xf numFmtId="167" fontId="1" fillId="0" borderId="3" xfId="2" applyNumberFormat="1" applyBorder="1"/>
    <xf numFmtId="166" fontId="18" fillId="0" borderId="3" xfId="2" applyNumberFormat="1" applyFont="1" applyBorder="1"/>
    <xf numFmtId="0" fontId="18" fillId="0" borderId="3" xfId="2" applyFont="1" applyBorder="1"/>
    <xf numFmtId="0" fontId="5" fillId="0" borderId="0" xfId="2" applyFont="1"/>
    <xf numFmtId="166" fontId="5" fillId="0" borderId="3" xfId="2" applyNumberFormat="1" applyFont="1" applyBorder="1"/>
    <xf numFmtId="0" fontId="5" fillId="0" borderId="3" xfId="2" applyFont="1" applyBorder="1"/>
    <xf numFmtId="39" fontId="5" fillId="0" borderId="3" xfId="2" applyNumberFormat="1" applyFont="1" applyBorder="1"/>
    <xf numFmtId="167" fontId="5" fillId="0" borderId="3" xfId="2" applyNumberFormat="1" applyFont="1" applyBorder="1"/>
    <xf numFmtId="44" fontId="7" fillId="0" borderId="0" xfId="1" applyFont="1" applyFill="1" applyBorder="1"/>
    <xf numFmtId="44" fontId="4" fillId="2" borderId="2" xfId="1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" fillId="0" borderId="0" xfId="0" applyFont="1"/>
    <xf numFmtId="164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21" fillId="0" borderId="4" xfId="0" applyFont="1" applyBorder="1" applyAlignment="1">
      <alignment horizontal="right"/>
    </xf>
    <xf numFmtId="0" fontId="21" fillId="0" borderId="4" xfId="0" applyFont="1" applyBorder="1" applyAlignment="1">
      <alignment horizontal="center"/>
    </xf>
    <xf numFmtId="0" fontId="21" fillId="0" borderId="4" xfId="0" applyFont="1" applyBorder="1" applyAlignment="1">
      <alignment wrapText="1"/>
    </xf>
    <xf numFmtId="0" fontId="21" fillId="0" borderId="4" xfId="0" applyFont="1" applyBorder="1"/>
    <xf numFmtId="44" fontId="21" fillId="0" borderId="4" xfId="0" applyNumberFormat="1" applyFont="1" applyBorder="1"/>
    <xf numFmtId="0" fontId="21" fillId="2" borderId="4" xfId="0" applyFont="1" applyFill="1" applyBorder="1"/>
    <xf numFmtId="0" fontId="21" fillId="0" borderId="0" xfId="0" applyFont="1"/>
    <xf numFmtId="164" fontId="21" fillId="0" borderId="2" xfId="0" applyNumberFormat="1" applyFont="1" applyBorder="1" applyAlignment="1">
      <alignment horizontal="right"/>
    </xf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wrapText="1"/>
    </xf>
    <xf numFmtId="0" fontId="21" fillId="0" borderId="2" xfId="0" applyFont="1" applyBorder="1"/>
    <xf numFmtId="44" fontId="21" fillId="0" borderId="2" xfId="1" applyFont="1" applyFill="1" applyBorder="1"/>
    <xf numFmtId="4" fontId="21" fillId="0" borderId="2" xfId="0" applyNumberFormat="1" applyFont="1" applyBorder="1"/>
    <xf numFmtId="0" fontId="21" fillId="0" borderId="2" xfId="0" applyFont="1" applyBorder="1" applyAlignment="1">
      <alignment vertical="center"/>
    </xf>
    <xf numFmtId="44" fontId="21" fillId="0" borderId="2" xfId="1" applyFont="1" applyFill="1" applyBorder="1" applyAlignment="1">
      <alignment vertical="center"/>
    </xf>
    <xf numFmtId="4" fontId="21" fillId="0" borderId="2" xfId="1" applyNumberFormat="1" applyFont="1" applyFill="1" applyBorder="1" applyAlignment="1">
      <alignment vertical="center"/>
    </xf>
    <xf numFmtId="4" fontId="21" fillId="2" borderId="2" xfId="1" applyNumberFormat="1" applyFont="1" applyFill="1" applyBorder="1" applyAlignment="1">
      <alignment horizontal="right" vertical="center"/>
    </xf>
    <xf numFmtId="0" fontId="19" fillId="0" borderId="2" xfId="0" applyFont="1" applyBorder="1" applyAlignment="1">
      <alignment wrapText="1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/>
    </xf>
    <xf numFmtId="44" fontId="19" fillId="0" borderId="2" xfId="1" applyFont="1" applyFill="1" applyBorder="1" applyAlignment="1">
      <alignment vertical="center"/>
    </xf>
    <xf numFmtId="44" fontId="21" fillId="2" borderId="2" xfId="1" applyFont="1" applyFill="1" applyBorder="1" applyAlignment="1">
      <alignment horizontal="right" vertical="center"/>
    </xf>
    <xf numFmtId="164" fontId="19" fillId="0" borderId="2" xfId="0" applyNumberFormat="1" applyFont="1" applyBorder="1" applyAlignment="1">
      <alignment horizontal="right"/>
    </xf>
    <xf numFmtId="4" fontId="19" fillId="0" borderId="2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/>
    </xf>
    <xf numFmtId="164" fontId="21" fillId="0" borderId="2" xfId="0" applyNumberFormat="1" applyFont="1" applyFill="1" applyBorder="1" applyAlignment="1">
      <alignment horizontal="right"/>
    </xf>
    <xf numFmtId="0" fontId="21" fillId="0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vertical="center"/>
    </xf>
    <xf numFmtId="0" fontId="21" fillId="0" borderId="0" xfId="0" applyFont="1" applyFill="1"/>
    <xf numFmtId="0" fontId="19" fillId="0" borderId="2" xfId="0" applyFont="1" applyFill="1" applyBorder="1" applyAlignment="1">
      <alignment wrapText="1"/>
    </xf>
    <xf numFmtId="4" fontId="19" fillId="0" borderId="2" xfId="1" applyNumberFormat="1" applyFont="1" applyFill="1" applyBorder="1" applyAlignment="1">
      <alignment horizontal="left" vertical="center"/>
    </xf>
    <xf numFmtId="0" fontId="19" fillId="0" borderId="0" xfId="0" applyFont="1" applyFill="1"/>
    <xf numFmtId="0" fontId="19" fillId="0" borderId="2" xfId="0" applyFont="1" applyFill="1" applyBorder="1" applyAlignment="1">
      <alignment horizontal="center"/>
    </xf>
  </cellXfs>
  <cellStyles count="3">
    <cellStyle name="Currency" xfId="1" builtinId="4"/>
    <cellStyle name="Normal" xfId="0" builtinId="0" customBuiltin="1"/>
    <cellStyle name="Normal 2" xfId="2" xr:uid="{00000000-0005-0000-0000-000002000000}"/>
  </cellStyles>
  <dxfs count="11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strike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164" formatCode="m/dd/yy;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border outline="0"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164" formatCode="m/dd/yy;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border outline="0"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164" formatCode="m/dd/yy;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border outline="0"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164" formatCode="m/dd/yy;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border outline="0"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164" formatCode="m/dd/yy;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border outline="0">
        <bottom style="thin">
          <color indexed="55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164" formatCode="m/dd/yy;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border outline="0">
        <bottom style="thin">
          <color indexed="55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164" formatCode="m/dd/yy;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border outline="0"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a\Documents\MOMS%20Club\2017-2018\Check%20Register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-2017"/>
      <sheetName val="2017-2018"/>
      <sheetName val="Blank Register"/>
      <sheetName val="Settings"/>
      <sheetName val="2018-2019"/>
    </sheetNames>
    <sheetDataSet>
      <sheetData sheetId="0"/>
      <sheetData sheetId="1"/>
      <sheetData sheetId="2"/>
      <sheetData sheetId="3">
        <row r="1">
          <cell r="A1" t="str">
            <v>Categories</v>
          </cell>
          <cell r="C1" t="str">
            <v>Payees</v>
          </cell>
          <cell r="E1" t="str">
            <v>Date</v>
          </cell>
          <cell r="G1" t="str">
            <v>N/R/A</v>
          </cell>
        </row>
        <row r="2">
          <cell r="A2"/>
          <cell r="C2"/>
          <cell r="E2"/>
          <cell r="G2"/>
        </row>
        <row r="3">
          <cell r="A3" t="str">
            <v>[Balance]</v>
          </cell>
          <cell r="C3" t="str">
            <v>** edit this list in the Settings tab</v>
          </cell>
          <cell r="E3">
            <v>43330</v>
          </cell>
          <cell r="G3" t="str">
            <v>N</v>
          </cell>
        </row>
        <row r="4">
          <cell r="A4" t="str">
            <v>[Transfer]</v>
          </cell>
          <cell r="C4" t="str">
            <v>[ Transfer to/from Savings ]</v>
          </cell>
          <cell r="E4">
            <v>43329</v>
          </cell>
          <cell r="G4" t="str">
            <v>R</v>
          </cell>
        </row>
        <row r="5">
          <cell r="A5" t="str">
            <v>***** INCOME *****</v>
          </cell>
          <cell r="C5" t="str">
            <v>[ Transfer to/from Credit Card ]</v>
          </cell>
          <cell r="E5">
            <v>43328</v>
          </cell>
          <cell r="G5" t="str">
            <v>A</v>
          </cell>
        </row>
        <row r="6">
          <cell r="A6" t="str">
            <v>Dues-Cash</v>
          </cell>
          <cell r="C6"/>
          <cell r="E6">
            <v>43327</v>
          </cell>
          <cell r="G6"/>
        </row>
        <row r="7">
          <cell r="A7" t="str">
            <v>Dues-Paypal</v>
          </cell>
          <cell r="C7"/>
          <cell r="E7"/>
          <cell r="G7"/>
        </row>
        <row r="8">
          <cell r="A8" t="str">
            <v>Dues-Check</v>
          </cell>
          <cell r="C8"/>
          <cell r="E8"/>
          <cell r="G8"/>
        </row>
        <row r="9">
          <cell r="A9" t="str">
            <v>Dividend</v>
          </cell>
          <cell r="C9"/>
          <cell r="E9">
            <v>43326</v>
          </cell>
          <cell r="G9"/>
        </row>
        <row r="10">
          <cell r="A10" t="str">
            <v>Other</v>
          </cell>
          <cell r="C10"/>
          <cell r="E10">
            <v>43325</v>
          </cell>
          <cell r="G10"/>
        </row>
        <row r="11">
          <cell r="A11" t="str">
            <v>*****EXPENSES*****</v>
          </cell>
          <cell r="C11"/>
          <cell r="E11"/>
          <cell r="G11"/>
        </row>
        <row r="12">
          <cell r="A12" t="str">
            <v>Registration Fee</v>
          </cell>
          <cell r="C12"/>
          <cell r="E12"/>
          <cell r="G12"/>
        </row>
        <row r="13">
          <cell r="A13" t="str">
            <v>Meeting Snacks</v>
          </cell>
          <cell r="C13"/>
          <cell r="E13"/>
          <cell r="G13"/>
        </row>
        <row r="14">
          <cell r="A14" t="str">
            <v>Website</v>
          </cell>
          <cell r="C14"/>
          <cell r="E14"/>
          <cell r="G14"/>
        </row>
        <row r="15">
          <cell r="A15" t="str">
            <v>Reimbursement Meeting Snacks</v>
          </cell>
          <cell r="C15"/>
          <cell r="E15"/>
          <cell r="G15"/>
        </row>
        <row r="16">
          <cell r="A16" t="str">
            <v>***** CHARITY / GIFTS *****</v>
          </cell>
          <cell r="C16"/>
          <cell r="E16">
            <v>43324</v>
          </cell>
          <cell r="G16"/>
        </row>
        <row r="17">
          <cell r="A17" t="str">
            <v>Charitable Donations</v>
          </cell>
          <cell r="C17"/>
          <cell r="E17">
            <v>43323</v>
          </cell>
          <cell r="G17"/>
        </row>
        <row r="18">
          <cell r="A18" t="str">
            <v>Gifts</v>
          </cell>
          <cell r="C18"/>
          <cell r="E18">
            <v>43322</v>
          </cell>
          <cell r="G18"/>
        </row>
        <row r="19">
          <cell r="A19" t="str">
            <v>CHARITY - Other</v>
          </cell>
          <cell r="C19"/>
          <cell r="E19">
            <v>43321</v>
          </cell>
          <cell r="G19"/>
        </row>
        <row r="20">
          <cell r="A20" t="str">
            <v>***** MISCELLANEOUS *****</v>
          </cell>
          <cell r="C20"/>
          <cell r="E20">
            <v>43320</v>
          </cell>
          <cell r="G20"/>
        </row>
        <row r="21">
          <cell r="A21" t="str">
            <v>Bank Fees</v>
          </cell>
          <cell r="C21"/>
          <cell r="E21">
            <v>43319</v>
          </cell>
          <cell r="G21"/>
        </row>
        <row r="22">
          <cell r="A22" t="str">
            <v>Postage</v>
          </cell>
          <cell r="C22"/>
          <cell r="E22">
            <v>43318</v>
          </cell>
          <cell r="G22"/>
        </row>
        <row r="23">
          <cell r="A23" t="str">
            <v>MISC - Other</v>
          </cell>
          <cell r="C23"/>
          <cell r="E23">
            <v>43317</v>
          </cell>
          <cell r="G23"/>
        </row>
        <row r="24">
          <cell r="A24"/>
          <cell r="C24"/>
          <cell r="E24">
            <v>43316</v>
          </cell>
        </row>
        <row r="25">
          <cell r="A25"/>
          <cell r="C25"/>
          <cell r="E25"/>
        </row>
        <row r="26">
          <cell r="A26"/>
          <cell r="C26"/>
          <cell r="E26"/>
        </row>
        <row r="27">
          <cell r="A27"/>
          <cell r="C27"/>
          <cell r="E27"/>
        </row>
        <row r="28">
          <cell r="A28"/>
          <cell r="C28"/>
          <cell r="E28"/>
        </row>
        <row r="29">
          <cell r="A29"/>
          <cell r="C29"/>
          <cell r="E29"/>
        </row>
        <row r="30">
          <cell r="A30"/>
          <cell r="C30"/>
          <cell r="E30"/>
        </row>
        <row r="31">
          <cell r="A31"/>
          <cell r="C31"/>
          <cell r="E31"/>
        </row>
        <row r="32">
          <cell r="A32"/>
          <cell r="C32"/>
        </row>
        <row r="33">
          <cell r="A33"/>
          <cell r="C33"/>
        </row>
        <row r="34">
          <cell r="A34"/>
          <cell r="C34"/>
        </row>
        <row r="35">
          <cell r="A35"/>
          <cell r="C35"/>
        </row>
        <row r="36">
          <cell r="A36"/>
          <cell r="C36"/>
        </row>
        <row r="37">
          <cell r="A37"/>
          <cell r="C37"/>
        </row>
        <row r="38">
          <cell r="A38"/>
          <cell r="C38"/>
        </row>
        <row r="39">
          <cell r="A39"/>
          <cell r="C39"/>
        </row>
        <row r="40">
          <cell r="A40"/>
          <cell r="C40"/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  <cell r="C44"/>
        </row>
        <row r="45">
          <cell r="A45"/>
          <cell r="C45"/>
        </row>
        <row r="46">
          <cell r="A46"/>
          <cell r="C46"/>
        </row>
        <row r="47">
          <cell r="A47"/>
          <cell r="C47"/>
        </row>
        <row r="48">
          <cell r="A48"/>
          <cell r="C48"/>
        </row>
        <row r="49">
          <cell r="A49"/>
          <cell r="C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  <cell r="C53"/>
        </row>
        <row r="54">
          <cell r="A54"/>
          <cell r="C54"/>
        </row>
        <row r="55">
          <cell r="A55"/>
          <cell r="C55"/>
        </row>
        <row r="56">
          <cell r="A56"/>
          <cell r="C56"/>
        </row>
        <row r="57">
          <cell r="A57"/>
          <cell r="C57"/>
        </row>
        <row r="58">
          <cell r="A58"/>
          <cell r="C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  <cell r="C62"/>
        </row>
        <row r="63">
          <cell r="A63"/>
          <cell r="C63"/>
        </row>
        <row r="64">
          <cell r="A64"/>
          <cell r="C64"/>
        </row>
        <row r="65">
          <cell r="A65"/>
          <cell r="C65"/>
        </row>
        <row r="66">
          <cell r="A66"/>
          <cell r="C66"/>
        </row>
        <row r="67">
          <cell r="A67"/>
          <cell r="C67"/>
        </row>
        <row r="68">
          <cell r="A68"/>
          <cell r="C68"/>
        </row>
        <row r="69">
          <cell r="A69"/>
          <cell r="C69"/>
        </row>
        <row r="70">
          <cell r="A70"/>
          <cell r="C70"/>
        </row>
        <row r="71">
          <cell r="A71"/>
          <cell r="C71"/>
        </row>
        <row r="72">
          <cell r="A72"/>
          <cell r="C72"/>
        </row>
        <row r="73">
          <cell r="A73"/>
          <cell r="C73"/>
        </row>
        <row r="74">
          <cell r="A74"/>
          <cell r="C74"/>
        </row>
        <row r="75">
          <cell r="A75"/>
          <cell r="C75"/>
        </row>
        <row r="76">
          <cell r="A76"/>
          <cell r="C76"/>
        </row>
        <row r="77">
          <cell r="A77"/>
          <cell r="C77"/>
        </row>
        <row r="78">
          <cell r="A78"/>
          <cell r="C78"/>
        </row>
        <row r="79">
          <cell r="A79"/>
          <cell r="C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CE56A1-9D99-4D37-B21B-E419B3D8E40B}" name="Table15" displayName="Table15" ref="A4:I80" totalsRowShown="0" headerRowDxfId="115" dataDxfId="114" tableBorderDxfId="113">
  <tableColumns count="9">
    <tableColumn id="1" xr3:uid="{E0DD2176-B1EF-4995-BA51-C4B688425418}" name="Date" dataDxfId="112"/>
    <tableColumn id="2" xr3:uid="{256943B1-7996-4075-9169-247D70B5CBFC}" name="Num" dataDxfId="111"/>
    <tableColumn id="3" xr3:uid="{69B491A0-4729-433B-9FC2-7915DC9075D8}" name="Payee / Description" dataDxfId="110"/>
    <tableColumn id="4" xr3:uid="{06FF5324-9656-4CFF-A15C-15F31F7EF72F}" name="Category" dataDxfId="109"/>
    <tableColumn id="5" xr3:uid="{A167CC4C-71C7-4544-9700-7EFD46827D94}" name="N/R/A" dataDxfId="108"/>
    <tableColumn id="6" xr3:uid="{9AE8F021-5025-4768-B801-7F460C820A9F}" name="Withdrawal,_x000a_Payment (-)" dataDxfId="107" dataCellStyle="Currency"/>
    <tableColumn id="7" xr3:uid="{68104681-45F6-4AC0-8F07-FDC4B278C5F3}" name="Deposit,_x000a_Credit (+)" dataDxfId="106"/>
    <tableColumn id="8" xr3:uid="{C11AC2DF-71F8-433E-84A7-30B942CB880A}" name="Balance" dataDxfId="105">
      <calculatedColumnFormula>IF(ISBLANK(A5)," - ",IFERROR(OFFSET(H5,-1,0,1,1)+G5-F5,G5-F5))</calculatedColumnFormula>
    </tableColumn>
    <tableColumn id="9" xr3:uid="{9AE5ABB3-B323-49C0-A764-D63E2C8247B7}" name="NOTES" dataDxfId="10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A218B-9CB5-43F5-9F1B-A43918D3DFDB}" name="Table13" displayName="Table13" ref="A4:I81" totalsRowCount="1" headerRowDxfId="103" dataDxfId="102" tableBorderDxfId="101">
  <autoFilter ref="A4:I80" xr:uid="{20713FCE-10FD-443F-ACD1-0B941FB53E4D}"/>
  <tableColumns count="9">
    <tableColumn id="1" xr3:uid="{573D5488-942C-4FFF-897D-C90310BE92CE}" name="Date" dataDxfId="100" totalsRowDxfId="99"/>
    <tableColumn id="2" xr3:uid="{9774FA46-21C3-452B-813A-EEF4DB72E58F}" name="Num" dataDxfId="98" totalsRowDxfId="97"/>
    <tableColumn id="3" xr3:uid="{D2F779D7-B320-4E8D-88BE-9CA786387FB6}" name="Payee / Description" dataDxfId="96" totalsRowDxfId="95"/>
    <tableColumn id="4" xr3:uid="{DEFF19BD-7260-40B6-A712-D837DC208252}" name="Category" dataDxfId="94" totalsRowDxfId="93"/>
    <tableColumn id="5" xr3:uid="{31CE2513-9865-405D-89B5-66CAB94F4FC8}" name="N/R/A" dataDxfId="92" totalsRowDxfId="91"/>
    <tableColumn id="6" xr3:uid="{A068CE01-F838-4A2B-A2C9-7CDB4F18E27D}" name="Withdrawal,_x000a_Payment (-)" dataDxfId="90" totalsRowDxfId="89" dataCellStyle="Currency"/>
    <tableColumn id="7" xr3:uid="{CABA647F-2418-44D8-83D6-BE9D09D0A62F}" name="Deposit,_x000a_Credit (+)" dataDxfId="88" totalsRowDxfId="87"/>
    <tableColumn id="8" xr3:uid="{F175E585-2665-4747-AC35-B0DE2C659E82}" name="Balance" dataDxfId="86" totalsRowDxfId="85">
      <calculatedColumnFormula>IF(ISBLANK(A5)," - ",IFERROR(OFFSET(H5,-1,0,1,1)+G5-F5,G5-F5))</calculatedColumnFormula>
    </tableColumn>
    <tableColumn id="9" xr3:uid="{2CAC9E3E-E0C5-45D3-9B3E-27DABC67DCF5}" name="NOTES" dataDxfId="84" totalsRowDxfId="8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I80" totalsRowCount="1" headerRowDxfId="82" dataDxfId="81" tableBorderDxfId="80">
  <autoFilter ref="A4:I79" xr:uid="{20713FCE-10FD-443F-ACD1-0B941FB53E4D}"/>
  <tableColumns count="9">
    <tableColumn id="1" xr3:uid="{00000000-0010-0000-0000-000001000000}" name="Date" dataDxfId="79" totalsRowDxfId="78"/>
    <tableColumn id="2" xr3:uid="{00000000-0010-0000-0000-000002000000}" name="Num" dataDxfId="77" totalsRowDxfId="76"/>
    <tableColumn id="3" xr3:uid="{00000000-0010-0000-0000-000003000000}" name="Payee / Description" dataDxfId="75" totalsRowDxfId="74"/>
    <tableColumn id="4" xr3:uid="{00000000-0010-0000-0000-000004000000}" name="Category" dataDxfId="73" totalsRowDxfId="72"/>
    <tableColumn id="5" xr3:uid="{00000000-0010-0000-0000-000005000000}" name="N/R/A" dataDxfId="71" totalsRowDxfId="70"/>
    <tableColumn id="6" xr3:uid="{00000000-0010-0000-0000-000006000000}" name="Withdrawal,_x000a_Payment (-)" dataDxfId="69" totalsRowDxfId="68" dataCellStyle="Currency"/>
    <tableColumn id="7" xr3:uid="{00000000-0010-0000-0000-000007000000}" name="Deposit,_x000a_Credit (+)" dataDxfId="67" totalsRowDxfId="66"/>
    <tableColumn id="8" xr3:uid="{00000000-0010-0000-0000-000008000000}" name="Balance" dataDxfId="65" totalsRowDxfId="64">
      <calculatedColumnFormula>IF(ISBLANK(A5)," - ",IFERROR(OFFSET(H5,-1,0,1,1)+G5-F5,G5-F5))</calculatedColumnFormula>
    </tableColumn>
    <tableColumn id="9" xr3:uid="{00000000-0010-0000-0000-000009000000}" name="NOTES" dataDxfId="63" totalsRowDxfId="6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B0E87-F4A3-47B0-825D-CBCA203ED7D0}" name="Table154" displayName="Table154" ref="A4:I89" totalsRowShown="0" headerRowDxfId="61" dataDxfId="60" tableBorderDxfId="59">
  <tableColumns count="9">
    <tableColumn id="1" xr3:uid="{1D9C59E6-094E-4BEF-9472-8568D5BF6CE3}" name="Date" dataDxfId="58"/>
    <tableColumn id="2" xr3:uid="{390BA11E-E686-4DD5-8841-8ABBAF18C4E4}" name="Num" dataDxfId="57"/>
    <tableColumn id="3" xr3:uid="{C941F030-0EB3-4D73-A17D-D02261AFA3CF}" name="Payee / Description" dataDxfId="56"/>
    <tableColumn id="4" xr3:uid="{63282786-8D77-4F93-8559-EA5A8ABCBAF4}" name="Category" dataDxfId="55"/>
    <tableColumn id="5" xr3:uid="{FCD2319C-BCD2-4534-9917-26FF1B22FE63}" name="N/R/A" dataDxfId="54"/>
    <tableColumn id="6" xr3:uid="{ED2FE353-F0DD-4F6E-97EF-78FE0AF200E9}" name="Withdrawal,_x000a_Payment (-)" dataDxfId="53" dataCellStyle="Currency"/>
    <tableColumn id="7" xr3:uid="{97D0F24B-BD07-49E8-B171-9C83C0EFA208}" name="Deposit,_x000a_Credit (+)" dataDxfId="52"/>
    <tableColumn id="8" xr3:uid="{36DF0E7F-F75B-46A5-97F6-D9F919366F35}" name="Balance" dataDxfId="51">
      <calculatedColumnFormula>IF(ISBLANK(A5)," - ",IFERROR(OFFSET(H5,-1,0,1,1)+G5-F5,G5-F5))</calculatedColumnFormula>
    </tableColumn>
    <tableColumn id="9" xr3:uid="{201DC1FA-32D6-4879-A2BB-ED5417C1C790}" name="NOTES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9BEEEF-7192-4DFB-B9D8-7535C8F44CF9}" name="Table1547" displayName="Table1547" ref="A4:I102" totalsRowShown="0" headerRowDxfId="49" dataDxfId="48" tableBorderDxfId="47">
  <tableColumns count="9">
    <tableColumn id="1" xr3:uid="{CF5720D8-E9DD-45F3-886D-55ABEAFFDFCC}" name="Date" dataDxfId="46"/>
    <tableColumn id="2" xr3:uid="{A3570AF0-F14F-482E-B883-052070D56737}" name="Num" dataDxfId="45"/>
    <tableColumn id="3" xr3:uid="{45D192EB-6706-449A-867B-F20C58F76B41}" name="Payee / Description" dataDxfId="44"/>
    <tableColumn id="4" xr3:uid="{F1D2EBE0-DF14-4A01-B1FC-C0238BCAD4CF}" name="Category" dataDxfId="43"/>
    <tableColumn id="5" xr3:uid="{A1066F87-4109-47D3-AC48-04B2E6F9550F}" name="N/R/A" dataDxfId="42"/>
    <tableColumn id="6" xr3:uid="{DA95D339-EA3C-46FB-97AC-FEB35C6C9B15}" name="Withdrawal,_x000a_Payment (-)" dataDxfId="41" dataCellStyle="Currency"/>
    <tableColumn id="7" xr3:uid="{8552816E-D076-403D-AD68-0B43F3378BAF}" name="Deposit,_x000a_Credit (+)" dataDxfId="40"/>
    <tableColumn id="8" xr3:uid="{526D66A5-5C38-45E8-968C-184459841095}" name="Balance" dataDxfId="39">
      <calculatedColumnFormula>IF(ISBLANK(A5)," - ",IFERROR(OFFSET(H5,-1,0,1,1)+G5-F5,G5-F5))</calculatedColumnFormula>
    </tableColumn>
    <tableColumn id="9" xr3:uid="{80E67041-733F-427E-A219-F1FB570ACCBB}" name="NOTES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8FD35-1E40-4AAB-BB74-49EED478B9DC}" name="Table15476" displayName="Table15476" ref="A4:I118" totalsRowShown="0" headerRowDxfId="37" dataDxfId="36" tableBorderDxfId="35">
  <tableColumns count="9">
    <tableColumn id="1" xr3:uid="{54AF5F3C-F276-406E-A35E-687365A1A21E}" name="Date" dataDxfId="34"/>
    <tableColumn id="2" xr3:uid="{36B6C3D4-C074-40FD-BB8C-5725D66A2C53}" name="Num" dataDxfId="33"/>
    <tableColumn id="3" xr3:uid="{C1D772CD-CCC0-48B5-95C4-D246946232E2}" name="Payee / Description" dataDxfId="32"/>
    <tableColumn id="4" xr3:uid="{B4D730B5-86D6-40E0-9E97-F2223F2D652E}" name="Category" dataDxfId="31"/>
    <tableColumn id="5" xr3:uid="{053863E2-62C2-46A3-9C20-E0875EFFE3F5}" name="N/R/A" dataDxfId="30"/>
    <tableColumn id="6" xr3:uid="{6F69693C-DB12-48F4-836B-BFA7FD7B4395}" name="Withdrawal,_x000a_Payment (-)" dataDxfId="29" dataCellStyle="Currency"/>
    <tableColumn id="7" xr3:uid="{E393418E-9B22-427B-B3F9-3B964367C22F}" name="Deposit,_x000a_Credit (+)" dataDxfId="28"/>
    <tableColumn id="8" xr3:uid="{B459DF2E-C4E9-4E7E-B1DF-A5C9BDB13F97}" name="Balance" dataDxfId="27">
      <calculatedColumnFormula>IF(ISBLANK(A5)," - ",IFERROR(OFFSET(H5,-1,0,1,1)+G5-F5,G5-F5))</calculatedColumnFormula>
    </tableColumn>
    <tableColumn id="9" xr3:uid="{3C5DA4C8-9639-492B-BC14-8D2F96450B23}" name="NOTES" dataDxfId="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E01E71-85A6-4632-8A5B-BB82888A3EA6}" name="Table154768" displayName="Table154768" ref="A4:I122" totalsRowShown="0" headerRowDxfId="25" dataDxfId="24" tableBorderDxfId="23">
  <tableColumns count="9">
    <tableColumn id="1" xr3:uid="{6FEA661B-14D8-4336-83D9-A64A72F527B2}" name="Date" dataDxfId="22"/>
    <tableColumn id="2" xr3:uid="{477F6976-F28E-4E98-B5A6-03808CAB7C9C}" name="Num" dataDxfId="21"/>
    <tableColumn id="3" xr3:uid="{42A6FC71-CDF6-458A-A70C-D79BC0C5D84B}" name="Payee / Description" dataDxfId="20"/>
    <tableColumn id="4" xr3:uid="{F82A320B-1A69-4AB4-8640-1FF523E98B0D}" name="Category" dataDxfId="19"/>
    <tableColumn id="5" xr3:uid="{A74753D2-2D5B-4FD7-9D2E-854A6F598D44}" name="N/R/A" dataDxfId="18"/>
    <tableColumn id="6" xr3:uid="{4700A30C-E995-4B9F-A20E-C0F457AA4A1F}" name="Withdrawal,_x000a_Payment (-)" dataDxfId="17" dataCellStyle="Currency"/>
    <tableColumn id="7" xr3:uid="{9D90A5D7-9891-4638-BC60-59E4EB2DBB0B}" name="Deposit,_x000a_Credit (+)" dataDxfId="16"/>
    <tableColumn id="8" xr3:uid="{4170C9CB-C17B-4E9D-A5AF-481D025632A7}" name="Balance" dataDxfId="15">
      <calculatedColumnFormula>IF(ISBLANK(A5)," - ",IFERROR(OFFSET(H5,-1,0,1,1)+G5-F5,G5-F5))</calculatedColumnFormula>
    </tableColumn>
    <tableColumn id="9" xr3:uid="{F2F57C8D-BE2C-44DB-8CDF-4B1E2B9ED1E7}" name="NOTES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CC7A-A3E2-4532-AAD7-C9AB040848F9}">
  <sheetPr>
    <pageSetUpPr fitToPage="1"/>
  </sheetPr>
  <dimension ref="A1:M113"/>
  <sheetViews>
    <sheetView showGridLines="0" workbookViewId="0">
      <pane ySplit="4" topLeftCell="A5" activePane="bottomLeft" state="frozen"/>
      <selection pane="bottomLeft" activeCell="H5" sqref="H5"/>
    </sheetView>
  </sheetViews>
  <sheetFormatPr defaultColWidth="9" defaultRowHeight="14.25" x14ac:dyDescent="0.2"/>
  <cols>
    <col min="1" max="1" width="8" style="1" customWidth="1"/>
    <col min="2" max="2" width="8.125" style="1" customWidth="1"/>
    <col min="3" max="3" width="40.125" style="1" customWidth="1"/>
    <col min="4" max="4" width="24.875" style="1" customWidth="1"/>
    <col min="5" max="5" width="6.375" style="1" customWidth="1"/>
    <col min="6" max="7" width="10.5" style="1" customWidth="1"/>
    <col min="8" max="8" width="10.875" style="1" customWidth="1"/>
    <col min="9" max="9" width="46" style="1" customWidth="1"/>
    <col min="10" max="10" width="20.875" style="1" customWidth="1"/>
    <col min="11" max="12" width="9" style="1"/>
    <col min="13" max="13" width="8.625" customWidth="1"/>
    <col min="14" max="16384" width="9" style="1"/>
  </cols>
  <sheetData>
    <row r="1" spans="1:13" ht="23.25" x14ac:dyDescent="0.25">
      <c r="A1" s="5" t="s">
        <v>7</v>
      </c>
      <c r="B1" s="4"/>
      <c r="C1" s="4"/>
      <c r="D1" s="4"/>
      <c r="E1" s="3" t="s">
        <v>9</v>
      </c>
      <c r="F1" s="75" t="s">
        <v>34</v>
      </c>
      <c r="G1" s="75"/>
      <c r="H1" s="75"/>
      <c r="M1" s="1"/>
    </row>
    <row r="2" spans="1:13" ht="12.75" x14ac:dyDescent="0.2">
      <c r="M2" s="1"/>
    </row>
    <row r="3" spans="1:13" ht="15" x14ac:dyDescent="0.25">
      <c r="G3" s="23" t="s">
        <v>10</v>
      </c>
      <c r="H3" s="42">
        <f ca="1">VLOOKUP(9E+100,Table15[Balance],1)</f>
        <v>0</v>
      </c>
      <c r="M3" s="1"/>
    </row>
    <row r="4" spans="1:13" ht="24" x14ac:dyDescent="0.2">
      <c r="A4" s="15" t="s">
        <v>0</v>
      </c>
      <c r="B4" s="15" t="s">
        <v>3</v>
      </c>
      <c r="C4" s="16" t="s">
        <v>8</v>
      </c>
      <c r="D4" s="16" t="s">
        <v>1</v>
      </c>
      <c r="E4" s="15" t="s">
        <v>28</v>
      </c>
      <c r="F4" s="21" t="s">
        <v>6</v>
      </c>
      <c r="G4" s="21" t="s">
        <v>5</v>
      </c>
      <c r="H4" s="15" t="s">
        <v>2</v>
      </c>
      <c r="I4" s="46" t="s">
        <v>128</v>
      </c>
      <c r="M4" s="1"/>
    </row>
    <row r="5" spans="1:13" s="13" customFormat="1" x14ac:dyDescent="0.2">
      <c r="A5" s="6">
        <v>43282</v>
      </c>
      <c r="B5" s="7"/>
      <c r="C5" s="8" t="s">
        <v>27</v>
      </c>
      <c r="D5" s="7"/>
      <c r="E5" s="14"/>
      <c r="F5" s="10"/>
      <c r="G5" s="11">
        <v>0</v>
      </c>
      <c r="H5" s="12">
        <f t="shared" ref="H5:H80" ca="1" si="0">IF(ISBLANK(A5)," - ",IFERROR(OFFSET(H5,-1,0,1,1)+G5-F5,G5-F5))</f>
        <v>0</v>
      </c>
      <c r="I5" s="44"/>
    </row>
    <row r="6" spans="1:13" s="13" customFormat="1" x14ac:dyDescent="0.2">
      <c r="A6" s="6"/>
      <c r="B6" s="9"/>
      <c r="C6" s="8"/>
      <c r="D6" s="7"/>
      <c r="E6" s="14"/>
      <c r="F6" s="10"/>
      <c r="G6" s="11"/>
      <c r="H6" s="12" t="str">
        <f t="shared" ca="1" si="0"/>
        <v xml:space="preserve"> - </v>
      </c>
      <c r="I6" s="44"/>
    </row>
    <row r="7" spans="1:13" s="13" customFormat="1" x14ac:dyDescent="0.2">
      <c r="A7" s="6"/>
      <c r="B7" s="9"/>
      <c r="C7" s="8"/>
      <c r="D7" s="7"/>
      <c r="E7" s="14"/>
      <c r="F7" s="10"/>
      <c r="G7" s="11"/>
      <c r="H7" s="12" t="str">
        <f t="shared" ca="1" si="0"/>
        <v xml:space="preserve"> - </v>
      </c>
      <c r="I7" s="44"/>
    </row>
    <row r="8" spans="1:13" s="13" customFormat="1" x14ac:dyDescent="0.2">
      <c r="A8" s="6"/>
      <c r="B8" s="9"/>
      <c r="C8" s="8"/>
      <c r="D8" s="7"/>
      <c r="E8" s="14"/>
      <c r="F8" s="10"/>
      <c r="G8" s="11"/>
      <c r="H8" s="12" t="str">
        <f t="shared" ca="1" si="0"/>
        <v xml:space="preserve"> - </v>
      </c>
      <c r="I8" s="44"/>
    </row>
    <row r="9" spans="1:13" s="13" customFormat="1" x14ac:dyDescent="0.2">
      <c r="A9" s="6"/>
      <c r="B9" s="9"/>
      <c r="C9" s="8"/>
      <c r="D9" s="7"/>
      <c r="E9" s="14"/>
      <c r="F9" s="10"/>
      <c r="G9" s="11"/>
      <c r="H9" s="12" t="str">
        <f t="shared" ca="1" si="0"/>
        <v xml:space="preserve"> - </v>
      </c>
      <c r="I9" s="44"/>
    </row>
    <row r="10" spans="1:13" s="13" customFormat="1" x14ac:dyDescent="0.2">
      <c r="A10" s="6"/>
      <c r="B10" s="9"/>
      <c r="C10" s="8"/>
      <c r="D10" s="7"/>
      <c r="E10" s="14"/>
      <c r="F10" s="10"/>
      <c r="G10" s="11"/>
      <c r="H10" s="12" t="str">
        <f t="shared" ca="1" si="0"/>
        <v xml:space="preserve"> - </v>
      </c>
      <c r="I10" s="44"/>
    </row>
    <row r="11" spans="1:13" s="13" customFormat="1" x14ac:dyDescent="0.2">
      <c r="A11" s="6"/>
      <c r="B11" s="9"/>
      <c r="C11" s="8"/>
      <c r="D11" s="7"/>
      <c r="E11" s="14"/>
      <c r="F11" s="10"/>
      <c r="G11" s="11"/>
      <c r="H11" s="12" t="str">
        <f t="shared" ca="1" si="0"/>
        <v xml:space="preserve"> - </v>
      </c>
      <c r="I11" s="44"/>
    </row>
    <row r="12" spans="1:13" s="13" customFormat="1" x14ac:dyDescent="0.2">
      <c r="A12" s="6"/>
      <c r="B12" s="9"/>
      <c r="C12" s="8"/>
      <c r="D12" s="7"/>
      <c r="E12" s="14"/>
      <c r="F12" s="10"/>
      <c r="G12" s="11"/>
      <c r="H12" s="12" t="str">
        <f t="shared" ca="1" si="0"/>
        <v xml:space="preserve"> - </v>
      </c>
      <c r="I12" s="44"/>
    </row>
    <row r="13" spans="1:13" s="13" customFormat="1" x14ac:dyDescent="0.2">
      <c r="A13" s="6"/>
      <c r="B13" s="9"/>
      <c r="C13" s="8"/>
      <c r="D13" s="7"/>
      <c r="E13" s="14"/>
      <c r="F13" s="10"/>
      <c r="G13" s="11"/>
      <c r="H13" s="12" t="str">
        <f t="shared" ca="1" si="0"/>
        <v xml:space="preserve"> - </v>
      </c>
      <c r="I13" s="44"/>
    </row>
    <row r="14" spans="1:13" s="13" customFormat="1" x14ac:dyDescent="0.2">
      <c r="A14" s="6"/>
      <c r="B14" s="9"/>
      <c r="C14" s="8"/>
      <c r="D14" s="7"/>
      <c r="E14" s="14"/>
      <c r="F14" s="10"/>
      <c r="G14" s="10"/>
      <c r="H14" s="43" t="str">
        <f t="shared" ca="1" si="0"/>
        <v xml:space="preserve"> - </v>
      </c>
      <c r="I14" s="44"/>
    </row>
    <row r="15" spans="1:13" s="13" customFormat="1" x14ac:dyDescent="0.2">
      <c r="A15" s="6"/>
      <c r="B15" s="9"/>
      <c r="C15" s="8"/>
      <c r="D15" s="7"/>
      <c r="E15" s="14"/>
      <c r="F15" s="10"/>
      <c r="G15" s="10"/>
      <c r="H15" s="43" t="str">
        <f t="shared" ca="1" si="0"/>
        <v xml:space="preserve"> - </v>
      </c>
      <c r="I15" s="44"/>
    </row>
    <row r="16" spans="1:13" s="13" customFormat="1" x14ac:dyDescent="0.2">
      <c r="A16" s="6"/>
      <c r="B16" s="9"/>
      <c r="C16" s="8"/>
      <c r="D16" s="7"/>
      <c r="E16" s="14"/>
      <c r="F16" s="10"/>
      <c r="G16" s="10"/>
      <c r="H16" s="43" t="str">
        <f t="shared" ca="1" si="0"/>
        <v xml:space="preserve"> - </v>
      </c>
      <c r="I16" s="44"/>
    </row>
    <row r="17" spans="1:13" s="13" customFormat="1" x14ac:dyDescent="0.2">
      <c r="A17" s="6"/>
      <c r="B17" s="9"/>
      <c r="C17" s="8"/>
      <c r="D17" s="7"/>
      <c r="E17" s="14"/>
      <c r="F17" s="10"/>
      <c r="G17" s="10"/>
      <c r="H17" s="43" t="str">
        <f t="shared" ca="1" si="0"/>
        <v xml:space="preserve"> - </v>
      </c>
      <c r="I17" s="44"/>
    </row>
    <row r="18" spans="1:13" s="13" customFormat="1" x14ac:dyDescent="0.2">
      <c r="A18" s="6"/>
      <c r="B18" s="9"/>
      <c r="C18" s="8"/>
      <c r="D18" s="7"/>
      <c r="E18" s="14"/>
      <c r="F18" s="10"/>
      <c r="G18" s="10"/>
      <c r="H18" s="43" t="str">
        <f t="shared" ca="1" si="0"/>
        <v xml:space="preserve"> - </v>
      </c>
      <c r="I18" s="44"/>
    </row>
    <row r="19" spans="1:13" s="13" customFormat="1" x14ac:dyDescent="0.2">
      <c r="A19" s="6"/>
      <c r="B19" s="9"/>
      <c r="C19" s="8"/>
      <c r="D19" s="7"/>
      <c r="E19" s="14"/>
      <c r="F19" s="10"/>
      <c r="G19" s="10"/>
      <c r="H19" s="43" t="str">
        <f t="shared" ca="1" si="0"/>
        <v xml:space="preserve"> - </v>
      </c>
      <c r="I19" s="44"/>
    </row>
    <row r="20" spans="1:13" x14ac:dyDescent="0.2">
      <c r="A20" s="6"/>
      <c r="B20" s="9"/>
      <c r="C20" s="8"/>
      <c r="D20" s="7"/>
      <c r="E20" s="14"/>
      <c r="F20" s="10"/>
      <c r="G20" s="10"/>
      <c r="H20" s="43" t="str">
        <f t="shared" ca="1" si="0"/>
        <v xml:space="preserve"> - </v>
      </c>
      <c r="I20" s="45"/>
      <c r="M20" s="1"/>
    </row>
    <row r="21" spans="1:13" x14ac:dyDescent="0.2">
      <c r="A21" s="6"/>
      <c r="B21" s="9"/>
      <c r="C21" s="8"/>
      <c r="D21" s="7"/>
      <c r="E21" s="14"/>
      <c r="F21" s="10"/>
      <c r="G21" s="10"/>
      <c r="H21" s="43" t="str">
        <f t="shared" ca="1" si="0"/>
        <v xml:space="preserve"> - </v>
      </c>
      <c r="I21" s="45"/>
      <c r="M21" s="1"/>
    </row>
    <row r="22" spans="1:13" x14ac:dyDescent="0.2">
      <c r="A22" s="6"/>
      <c r="B22" s="9"/>
      <c r="C22" s="8"/>
      <c r="D22" s="7"/>
      <c r="E22" s="14"/>
      <c r="F22" s="10"/>
      <c r="G22" s="10"/>
      <c r="H22" s="43" t="str">
        <f t="shared" ca="1" si="0"/>
        <v xml:space="preserve"> - </v>
      </c>
      <c r="I22" s="45"/>
      <c r="M22" s="1"/>
    </row>
    <row r="23" spans="1:13" x14ac:dyDescent="0.2">
      <c r="A23" s="6"/>
      <c r="B23" s="9"/>
      <c r="C23" s="8"/>
      <c r="D23" s="7"/>
      <c r="E23" s="14"/>
      <c r="F23" s="10"/>
      <c r="G23" s="10"/>
      <c r="H23" s="43" t="str">
        <f t="shared" ca="1" si="0"/>
        <v xml:space="preserve"> - </v>
      </c>
      <c r="I23" s="45"/>
      <c r="M23" s="1"/>
    </row>
    <row r="24" spans="1:13" x14ac:dyDescent="0.2">
      <c r="A24" s="6"/>
      <c r="B24" s="9"/>
      <c r="C24" s="8"/>
      <c r="D24" s="7"/>
      <c r="E24" s="14"/>
      <c r="F24" s="10"/>
      <c r="G24" s="10"/>
      <c r="H24" s="43" t="str">
        <f t="shared" ca="1" si="0"/>
        <v xml:space="preserve"> - </v>
      </c>
      <c r="I24" s="45"/>
      <c r="M24" s="1"/>
    </row>
    <row r="25" spans="1:13" x14ac:dyDescent="0.2">
      <c r="A25" s="6"/>
      <c r="B25" s="9"/>
      <c r="C25" s="8"/>
      <c r="D25" s="7"/>
      <c r="E25" s="14"/>
      <c r="F25" s="10"/>
      <c r="G25" s="10"/>
      <c r="H25" s="43" t="str">
        <f t="shared" ca="1" si="0"/>
        <v xml:space="preserve"> - </v>
      </c>
      <c r="I25" s="45"/>
      <c r="M25" s="1"/>
    </row>
    <row r="26" spans="1:13" ht="12.75" x14ac:dyDescent="0.2">
      <c r="A26" s="6"/>
      <c r="B26" s="9"/>
      <c r="C26" s="8"/>
      <c r="D26" s="7"/>
      <c r="E26" s="9"/>
      <c r="F26" s="10"/>
      <c r="G26" s="10"/>
      <c r="H26" s="43" t="str">
        <f t="shared" ca="1" si="0"/>
        <v xml:space="preserve"> - </v>
      </c>
      <c r="I26" s="45"/>
      <c r="M26" s="1"/>
    </row>
    <row r="27" spans="1:13" ht="12.75" x14ac:dyDescent="0.2">
      <c r="A27" s="6"/>
      <c r="B27" s="9"/>
      <c r="C27" s="8"/>
      <c r="D27" s="7"/>
      <c r="E27" s="9"/>
      <c r="F27" s="10"/>
      <c r="G27" s="10"/>
      <c r="H27" s="43" t="str">
        <f t="shared" ca="1" si="0"/>
        <v xml:space="preserve"> - </v>
      </c>
      <c r="I27" s="45"/>
      <c r="M27" s="1"/>
    </row>
    <row r="28" spans="1:13" ht="12.75" x14ac:dyDescent="0.2">
      <c r="A28" s="6"/>
      <c r="B28" s="9"/>
      <c r="C28" s="8"/>
      <c r="D28" s="7"/>
      <c r="E28" s="9"/>
      <c r="F28" s="10"/>
      <c r="G28" s="10"/>
      <c r="H28" s="43" t="str">
        <f t="shared" ca="1" si="0"/>
        <v xml:space="preserve"> - </v>
      </c>
      <c r="I28" s="45"/>
      <c r="M28" s="1"/>
    </row>
    <row r="29" spans="1:13" ht="12.75" x14ac:dyDescent="0.2">
      <c r="A29" s="6"/>
      <c r="B29" s="9"/>
      <c r="C29" s="8"/>
      <c r="D29" s="7"/>
      <c r="E29" s="9"/>
      <c r="F29" s="10"/>
      <c r="G29" s="10"/>
      <c r="H29" s="43" t="str">
        <f t="shared" ca="1" si="0"/>
        <v xml:space="preserve"> - </v>
      </c>
      <c r="I29" s="45"/>
      <c r="M29" s="1"/>
    </row>
    <row r="30" spans="1:13" ht="12.75" x14ac:dyDescent="0.2">
      <c r="A30" s="6"/>
      <c r="B30" s="9"/>
      <c r="C30" s="8"/>
      <c r="D30" s="7"/>
      <c r="E30" s="9"/>
      <c r="F30" s="10"/>
      <c r="G30" s="10"/>
      <c r="H30" s="43" t="str">
        <f t="shared" ca="1" si="0"/>
        <v xml:space="preserve"> - </v>
      </c>
      <c r="I30" s="45"/>
      <c r="M30" s="1"/>
    </row>
    <row r="31" spans="1:13" ht="12.75" x14ac:dyDescent="0.2">
      <c r="A31" s="6"/>
      <c r="B31" s="9"/>
      <c r="C31" s="8"/>
      <c r="D31" s="7"/>
      <c r="E31" s="9"/>
      <c r="F31" s="10"/>
      <c r="G31" s="10"/>
      <c r="H31" s="43" t="str">
        <f t="shared" ca="1" si="0"/>
        <v xml:space="preserve"> - </v>
      </c>
      <c r="I31" s="45"/>
      <c r="M31" s="1"/>
    </row>
    <row r="32" spans="1:13" ht="12.75" x14ac:dyDescent="0.2">
      <c r="A32" s="6"/>
      <c r="B32" s="9"/>
      <c r="C32" s="8"/>
      <c r="D32" s="7"/>
      <c r="E32" s="9"/>
      <c r="F32" s="10"/>
      <c r="G32" s="10"/>
      <c r="H32" s="43" t="str">
        <f ca="1">IF(ISBLANK(A32)," - ",IFERROR(OFFSET(H32,-1,0,1,1)+G32-F32,G32-F32))</f>
        <v xml:space="preserve"> - </v>
      </c>
      <c r="I32" s="45"/>
      <c r="M32" s="1"/>
    </row>
    <row r="33" spans="1:13" ht="12.75" x14ac:dyDescent="0.2">
      <c r="A33" s="6"/>
      <c r="B33" s="9"/>
      <c r="C33" s="8"/>
      <c r="D33" s="7"/>
      <c r="E33" s="9"/>
      <c r="F33" s="10"/>
      <c r="G33" s="10"/>
      <c r="H33" s="43" t="str">
        <f ca="1">IF(ISBLANK(A33)," - ",IFERROR(OFFSET(H33,-1,0,1,1)+G33-F33,G33-F33))</f>
        <v xml:space="preserve"> - </v>
      </c>
      <c r="I33" s="45"/>
      <c r="M33" s="1"/>
    </row>
    <row r="34" spans="1:13" ht="12.75" x14ac:dyDescent="0.2">
      <c r="A34" s="6"/>
      <c r="B34" s="9"/>
      <c r="C34" s="8"/>
      <c r="D34" s="7"/>
      <c r="E34" s="9"/>
      <c r="F34" s="10"/>
      <c r="G34" s="10"/>
      <c r="H34" s="43" t="str">
        <f ca="1">IF(ISBLANK(A34)," - ",IFERROR(OFFSET(H34,-1,0,1,1)+G34-F34,G34-F34))</f>
        <v xml:space="preserve"> - </v>
      </c>
      <c r="I34" s="45"/>
      <c r="M34" s="1"/>
    </row>
    <row r="35" spans="1:13" ht="12.75" x14ac:dyDescent="0.2">
      <c r="A35" s="6"/>
      <c r="B35" s="9"/>
      <c r="C35" s="8"/>
      <c r="D35" s="7"/>
      <c r="E35" s="9"/>
      <c r="F35" s="10"/>
      <c r="G35" s="10"/>
      <c r="H35" s="43" t="str">
        <f ca="1">IF(ISBLANK(A35)," - ",IFERROR(OFFSET(H35,-1,0,1,1)+G35-F35,G35-F35))</f>
        <v xml:space="preserve"> - </v>
      </c>
      <c r="I35" s="45"/>
      <c r="M35" s="1"/>
    </row>
    <row r="36" spans="1:13" ht="12.75" x14ac:dyDescent="0.2">
      <c r="A36" s="6"/>
      <c r="B36" s="9"/>
      <c r="C36" s="8"/>
      <c r="D36" s="7"/>
      <c r="E36" s="9"/>
      <c r="F36" s="10"/>
      <c r="G36" s="10"/>
      <c r="H36" s="43" t="str">
        <f t="shared" ca="1" si="0"/>
        <v xml:space="preserve"> - </v>
      </c>
      <c r="I36" s="45"/>
      <c r="M36" s="1"/>
    </row>
    <row r="37" spans="1:13" ht="12.75" x14ac:dyDescent="0.2">
      <c r="A37" s="6"/>
      <c r="B37" s="9"/>
      <c r="C37" s="8"/>
      <c r="D37" s="7"/>
      <c r="E37" s="9"/>
      <c r="F37" s="10"/>
      <c r="G37" s="10"/>
      <c r="H37" s="43" t="str">
        <f t="shared" ca="1" si="0"/>
        <v xml:space="preserve"> - </v>
      </c>
      <c r="I37" s="45"/>
      <c r="M37" s="1"/>
    </row>
    <row r="38" spans="1:13" ht="12.75" x14ac:dyDescent="0.2">
      <c r="A38" s="6"/>
      <c r="B38" s="9"/>
      <c r="C38" s="8"/>
      <c r="D38" s="7"/>
      <c r="E38" s="9"/>
      <c r="F38" s="10"/>
      <c r="G38" s="10"/>
      <c r="H38" s="43" t="str">
        <f t="shared" ca="1" si="0"/>
        <v xml:space="preserve"> - </v>
      </c>
      <c r="I38" s="45"/>
      <c r="M38" s="1"/>
    </row>
    <row r="39" spans="1:13" ht="12.75" x14ac:dyDescent="0.2">
      <c r="A39" s="6"/>
      <c r="B39" s="9"/>
      <c r="C39" s="8"/>
      <c r="D39" s="7"/>
      <c r="E39" s="9"/>
      <c r="F39" s="10"/>
      <c r="G39" s="10"/>
      <c r="H39" s="43" t="str">
        <f t="shared" ca="1" si="0"/>
        <v xml:space="preserve"> - </v>
      </c>
      <c r="I39" s="45"/>
      <c r="M39" s="1"/>
    </row>
    <row r="40" spans="1:13" ht="12.75" x14ac:dyDescent="0.2">
      <c r="A40" s="6"/>
      <c r="B40" s="9"/>
      <c r="C40" s="8"/>
      <c r="D40" s="7"/>
      <c r="E40" s="9"/>
      <c r="F40" s="10"/>
      <c r="G40" s="10"/>
      <c r="H40" s="43" t="str">
        <f t="shared" ca="1" si="0"/>
        <v xml:space="preserve"> - </v>
      </c>
      <c r="I40" s="45"/>
      <c r="M40" s="1"/>
    </row>
    <row r="41" spans="1:13" ht="12.75" x14ac:dyDescent="0.2">
      <c r="A41" s="6"/>
      <c r="B41" s="9"/>
      <c r="C41" s="8"/>
      <c r="D41" s="7"/>
      <c r="E41" s="9"/>
      <c r="F41" s="10"/>
      <c r="G41" s="10"/>
      <c r="H41" s="43" t="str">
        <f t="shared" ca="1" si="0"/>
        <v xml:space="preserve"> - </v>
      </c>
      <c r="I41" s="45"/>
      <c r="M41" s="1"/>
    </row>
    <row r="42" spans="1:13" ht="12.75" x14ac:dyDescent="0.2">
      <c r="A42" s="6"/>
      <c r="B42" s="9"/>
      <c r="C42" s="8"/>
      <c r="D42" s="7"/>
      <c r="E42" s="9"/>
      <c r="F42" s="10"/>
      <c r="G42" s="10"/>
      <c r="H42" s="43" t="str">
        <f t="shared" ca="1" si="0"/>
        <v xml:space="preserve"> - </v>
      </c>
      <c r="I42" s="45"/>
      <c r="M42" s="1"/>
    </row>
    <row r="43" spans="1:13" ht="12.75" x14ac:dyDescent="0.2">
      <c r="A43" s="6"/>
      <c r="B43" s="9"/>
      <c r="C43" s="8"/>
      <c r="D43" s="7"/>
      <c r="E43" s="9"/>
      <c r="F43" s="10"/>
      <c r="G43" s="10"/>
      <c r="H43" s="43" t="str">
        <f t="shared" ca="1" si="0"/>
        <v xml:space="preserve"> - </v>
      </c>
      <c r="I43" s="45"/>
      <c r="M43" s="1"/>
    </row>
    <row r="44" spans="1:13" ht="12.75" x14ac:dyDescent="0.2">
      <c r="A44" s="6"/>
      <c r="B44" s="9"/>
      <c r="C44" s="8"/>
      <c r="D44" s="7"/>
      <c r="E44" s="9"/>
      <c r="F44" s="10"/>
      <c r="G44" s="10"/>
      <c r="H44" s="43" t="str">
        <f t="shared" ca="1" si="0"/>
        <v xml:space="preserve"> - </v>
      </c>
      <c r="I44" s="45"/>
      <c r="M44" s="1"/>
    </row>
    <row r="45" spans="1:13" ht="12.75" x14ac:dyDescent="0.2">
      <c r="A45" s="6"/>
      <c r="B45" s="9"/>
      <c r="C45" s="8"/>
      <c r="D45" s="7"/>
      <c r="E45" s="9"/>
      <c r="F45" s="10"/>
      <c r="G45" s="10"/>
      <c r="H45" s="43" t="str">
        <f t="shared" ca="1" si="0"/>
        <v xml:space="preserve"> - </v>
      </c>
      <c r="I45" s="45"/>
      <c r="M45" s="1"/>
    </row>
    <row r="46" spans="1:13" ht="12.75" x14ac:dyDescent="0.2">
      <c r="A46" s="6"/>
      <c r="B46" s="9"/>
      <c r="C46" s="8"/>
      <c r="D46" s="7"/>
      <c r="E46" s="9"/>
      <c r="F46" s="10"/>
      <c r="G46" s="10"/>
      <c r="H46" s="43" t="str">
        <f t="shared" ca="1" si="0"/>
        <v xml:space="preserve"> - </v>
      </c>
      <c r="I46" s="45"/>
      <c r="M46" s="1"/>
    </row>
    <row r="47" spans="1:13" ht="12.75" x14ac:dyDescent="0.2">
      <c r="A47" s="6"/>
      <c r="B47" s="9"/>
      <c r="C47" s="8"/>
      <c r="D47" s="7"/>
      <c r="E47" s="9"/>
      <c r="F47" s="10"/>
      <c r="G47" s="10"/>
      <c r="H47" s="43" t="str">
        <f t="shared" ca="1" si="0"/>
        <v xml:space="preserve"> - </v>
      </c>
      <c r="I47" s="45"/>
      <c r="M47" s="1"/>
    </row>
    <row r="48" spans="1:13" ht="12.75" x14ac:dyDescent="0.2">
      <c r="A48" s="6"/>
      <c r="B48" s="9"/>
      <c r="C48" s="8"/>
      <c r="D48" s="7"/>
      <c r="E48" s="9"/>
      <c r="F48" s="10"/>
      <c r="G48" s="10"/>
      <c r="H48" s="43" t="str">
        <f t="shared" ca="1" si="0"/>
        <v xml:space="preserve"> - </v>
      </c>
      <c r="I48" s="45"/>
      <c r="M48" s="1"/>
    </row>
    <row r="49" spans="1:13" ht="12.75" x14ac:dyDescent="0.2">
      <c r="A49" s="6"/>
      <c r="B49" s="9"/>
      <c r="C49" s="8"/>
      <c r="D49" s="7"/>
      <c r="E49" s="9"/>
      <c r="F49" s="10"/>
      <c r="G49" s="10"/>
      <c r="H49" s="43" t="str">
        <f t="shared" ca="1" si="0"/>
        <v xml:space="preserve"> - </v>
      </c>
      <c r="I49" s="45"/>
      <c r="M49" s="1"/>
    </row>
    <row r="50" spans="1:13" ht="12.75" x14ac:dyDescent="0.2">
      <c r="A50" s="6"/>
      <c r="B50" s="9"/>
      <c r="C50" s="8"/>
      <c r="D50" s="7"/>
      <c r="E50" s="9"/>
      <c r="F50" s="10"/>
      <c r="G50" s="10"/>
      <c r="H50" s="43" t="str">
        <f t="shared" ca="1" si="0"/>
        <v xml:space="preserve"> - </v>
      </c>
      <c r="I50" s="45"/>
      <c r="M50" s="1"/>
    </row>
    <row r="51" spans="1:13" ht="12.75" x14ac:dyDescent="0.2">
      <c r="A51" s="6"/>
      <c r="B51" s="9"/>
      <c r="C51" s="8"/>
      <c r="D51" s="7"/>
      <c r="E51" s="9"/>
      <c r="F51" s="10"/>
      <c r="G51" s="10"/>
      <c r="H51" s="43" t="str">
        <f t="shared" ca="1" si="0"/>
        <v xml:space="preserve"> - </v>
      </c>
      <c r="I51" s="45"/>
      <c r="M51" s="1"/>
    </row>
    <row r="52" spans="1:13" ht="12.75" x14ac:dyDescent="0.2">
      <c r="A52" s="6"/>
      <c r="B52" s="9"/>
      <c r="C52" s="8"/>
      <c r="D52" s="7"/>
      <c r="E52" s="9"/>
      <c r="F52" s="10"/>
      <c r="G52" s="10"/>
      <c r="H52" s="43" t="str">
        <f t="shared" ca="1" si="0"/>
        <v xml:space="preserve"> - </v>
      </c>
      <c r="I52" s="45"/>
      <c r="M52" s="1"/>
    </row>
    <row r="53" spans="1:13" ht="12.75" x14ac:dyDescent="0.2">
      <c r="A53" s="6"/>
      <c r="B53" s="9"/>
      <c r="C53" s="8"/>
      <c r="D53" s="7"/>
      <c r="E53" s="9"/>
      <c r="F53" s="10"/>
      <c r="G53" s="10"/>
      <c r="H53" s="43" t="str">
        <f t="shared" ca="1" si="0"/>
        <v xml:space="preserve"> - </v>
      </c>
      <c r="I53" s="45"/>
      <c r="M53" s="1"/>
    </row>
    <row r="54" spans="1:13" ht="12.75" x14ac:dyDescent="0.2">
      <c r="A54" s="6"/>
      <c r="B54" s="9"/>
      <c r="C54" s="8"/>
      <c r="D54" s="7"/>
      <c r="E54" s="9"/>
      <c r="F54" s="10"/>
      <c r="G54" s="10"/>
      <c r="H54" s="43" t="str">
        <f t="shared" ca="1" si="0"/>
        <v xml:space="preserve"> - </v>
      </c>
      <c r="I54" s="45"/>
      <c r="M54" s="1"/>
    </row>
    <row r="55" spans="1:13" ht="12.75" x14ac:dyDescent="0.2">
      <c r="A55" s="6"/>
      <c r="B55" s="9"/>
      <c r="C55" s="8"/>
      <c r="D55" s="7"/>
      <c r="E55" s="9"/>
      <c r="F55" s="10"/>
      <c r="G55" s="10"/>
      <c r="H55" s="43" t="str">
        <f t="shared" ca="1" si="0"/>
        <v xml:space="preserve"> - </v>
      </c>
      <c r="I55" s="45"/>
      <c r="M55" s="1"/>
    </row>
    <row r="56" spans="1:13" ht="12.75" x14ac:dyDescent="0.2">
      <c r="A56" s="6"/>
      <c r="B56" s="9"/>
      <c r="C56" s="8"/>
      <c r="D56" s="7"/>
      <c r="E56" s="9"/>
      <c r="F56" s="10"/>
      <c r="G56" s="10"/>
      <c r="H56" s="43" t="str">
        <f t="shared" ca="1" si="0"/>
        <v xml:space="preserve"> - </v>
      </c>
      <c r="I56" s="45"/>
      <c r="M56" s="1"/>
    </row>
    <row r="57" spans="1:13" ht="12.75" x14ac:dyDescent="0.2">
      <c r="A57" s="6"/>
      <c r="B57" s="9"/>
      <c r="C57" s="8"/>
      <c r="D57" s="47"/>
      <c r="E57" s="9"/>
      <c r="F57" s="10"/>
      <c r="G57" s="10"/>
      <c r="H57" s="43" t="str">
        <f ca="1">IF(ISBLANK(A57)," - ",IFERROR(OFFSET(H57,-1,0,1,1)+G57-F57,G57-F57))</f>
        <v xml:space="preserve"> - </v>
      </c>
      <c r="I57" s="45"/>
      <c r="M57" s="1"/>
    </row>
    <row r="58" spans="1:13" ht="12.75" x14ac:dyDescent="0.2">
      <c r="A58" s="6"/>
      <c r="B58" s="9"/>
      <c r="C58" s="8"/>
      <c r="D58" s="7"/>
      <c r="E58" s="9"/>
      <c r="F58" s="10"/>
      <c r="G58" s="10"/>
      <c r="H58" s="43" t="str">
        <f t="shared" ca="1" si="0"/>
        <v xml:space="preserve"> - </v>
      </c>
      <c r="I58" s="45"/>
      <c r="M58" s="1"/>
    </row>
    <row r="59" spans="1:13" ht="12.75" x14ac:dyDescent="0.2">
      <c r="A59" s="6"/>
      <c r="B59" s="9"/>
      <c r="C59" s="8"/>
      <c r="D59" s="7"/>
      <c r="E59" s="9"/>
      <c r="F59" s="10"/>
      <c r="G59" s="10"/>
      <c r="H59" s="43" t="str">
        <f t="shared" ca="1" si="0"/>
        <v xml:space="preserve"> - </v>
      </c>
      <c r="I59" s="45"/>
      <c r="M59" s="1"/>
    </row>
    <row r="60" spans="1:13" ht="12.75" x14ac:dyDescent="0.2">
      <c r="A60" s="6"/>
      <c r="B60" s="9"/>
      <c r="C60" s="8"/>
      <c r="D60" s="7"/>
      <c r="E60" s="9"/>
      <c r="F60" s="10"/>
      <c r="G60" s="10"/>
      <c r="H60" s="43" t="str">
        <f t="shared" ca="1" si="0"/>
        <v xml:space="preserve"> - </v>
      </c>
      <c r="I60" s="45"/>
      <c r="M60" s="1"/>
    </row>
    <row r="61" spans="1:13" ht="12.75" x14ac:dyDescent="0.2">
      <c r="A61" s="6"/>
      <c r="B61" s="9"/>
      <c r="C61" s="8"/>
      <c r="D61" s="7"/>
      <c r="E61" s="9"/>
      <c r="F61" s="10"/>
      <c r="G61" s="10"/>
      <c r="H61" s="43" t="str">
        <f t="shared" ca="1" si="0"/>
        <v xml:space="preserve"> - </v>
      </c>
      <c r="I61" s="45"/>
      <c r="M61" s="1"/>
    </row>
    <row r="62" spans="1:13" ht="12.75" x14ac:dyDescent="0.2">
      <c r="A62" s="6"/>
      <c r="B62" s="9"/>
      <c r="C62" s="8"/>
      <c r="D62" s="7"/>
      <c r="E62" s="9"/>
      <c r="F62" s="10"/>
      <c r="G62" s="10"/>
      <c r="H62" s="43" t="str">
        <f t="shared" ca="1" si="0"/>
        <v xml:space="preserve"> - </v>
      </c>
      <c r="I62" s="45"/>
      <c r="M62" s="1"/>
    </row>
    <row r="63" spans="1:13" ht="12.75" x14ac:dyDescent="0.2">
      <c r="A63" s="6"/>
      <c r="B63" s="9"/>
      <c r="C63" s="8"/>
      <c r="D63" s="7"/>
      <c r="E63" s="9"/>
      <c r="F63" s="10"/>
      <c r="G63" s="10"/>
      <c r="H63" s="43" t="str">
        <f t="shared" ca="1" si="0"/>
        <v xml:space="preserve"> - </v>
      </c>
      <c r="I63" s="45"/>
      <c r="M63" s="1"/>
    </row>
    <row r="64" spans="1:13" ht="12.75" x14ac:dyDescent="0.2">
      <c r="A64" s="6"/>
      <c r="B64" s="9"/>
      <c r="C64" s="8"/>
      <c r="D64" s="7"/>
      <c r="E64" s="9"/>
      <c r="F64" s="10"/>
      <c r="G64" s="10"/>
      <c r="H64" s="43" t="str">
        <f t="shared" ca="1" si="0"/>
        <v xml:space="preserve"> - </v>
      </c>
      <c r="I64" s="45"/>
      <c r="M64" s="1"/>
    </row>
    <row r="65" spans="1:13" ht="12.75" x14ac:dyDescent="0.2">
      <c r="A65" s="6"/>
      <c r="B65" s="9"/>
      <c r="C65" s="8"/>
      <c r="D65" s="7"/>
      <c r="E65" s="9"/>
      <c r="F65" s="10"/>
      <c r="G65" s="10"/>
      <c r="H65" s="43" t="str">
        <f t="shared" ca="1" si="0"/>
        <v xml:space="preserve"> - </v>
      </c>
      <c r="I65" s="45"/>
      <c r="M65" s="1"/>
    </row>
    <row r="66" spans="1:13" ht="12.75" x14ac:dyDescent="0.2">
      <c r="A66" s="6"/>
      <c r="B66" s="9"/>
      <c r="C66" s="8"/>
      <c r="D66" s="7"/>
      <c r="E66" s="9"/>
      <c r="F66" s="10"/>
      <c r="G66" s="10"/>
      <c r="H66" s="43" t="str">
        <f ca="1">IF(ISBLANK(A66)," - ",IFERROR(OFFSET(H66,-1,0,1,1)+G66-F66,G66-F66))</f>
        <v xml:space="preserve"> - </v>
      </c>
      <c r="I66" s="45"/>
      <c r="M66" s="1"/>
    </row>
    <row r="67" spans="1:13" ht="12.75" x14ac:dyDescent="0.2">
      <c r="A67" s="6"/>
      <c r="B67" s="9"/>
      <c r="C67" s="8"/>
      <c r="D67" s="7"/>
      <c r="E67" s="9"/>
      <c r="F67" s="10"/>
      <c r="G67" s="10"/>
      <c r="H67" s="43" t="str">
        <f ca="1">IF(ISBLANK(A67)," - ",IFERROR(OFFSET(H67,-1,0,1,1)+G67-F67,G67-F67))</f>
        <v xml:space="preserve"> - </v>
      </c>
      <c r="I67" s="45"/>
      <c r="M67" s="1"/>
    </row>
    <row r="68" spans="1:13" ht="12.75" x14ac:dyDescent="0.2">
      <c r="A68" s="6"/>
      <c r="B68" s="9"/>
      <c r="C68" s="8"/>
      <c r="D68" s="7"/>
      <c r="E68" s="9"/>
      <c r="F68" s="10"/>
      <c r="G68" s="10"/>
      <c r="H68" s="43" t="str">
        <f ca="1">IF(ISBLANK(A68)," - ",IFERROR(OFFSET(H68,-1,0,1,1)+G68-F68,G68-F68))</f>
        <v xml:space="preserve"> - </v>
      </c>
      <c r="I68" s="45"/>
      <c r="M68" s="1"/>
    </row>
    <row r="69" spans="1:13" ht="12.75" x14ac:dyDescent="0.2">
      <c r="A69" s="6"/>
      <c r="B69" s="9"/>
      <c r="C69" s="8"/>
      <c r="D69" s="7"/>
      <c r="E69" s="9"/>
      <c r="F69" s="10"/>
      <c r="G69" s="10"/>
      <c r="H69" s="43" t="str">
        <f ca="1">IF(ISBLANK(A69)," - ",IFERROR(OFFSET(H69,-1,0,1,1)+G69-F69,G69-F69))</f>
        <v xml:space="preserve"> - </v>
      </c>
      <c r="I69" s="45"/>
      <c r="M69" s="1"/>
    </row>
    <row r="70" spans="1:13" ht="12.75" x14ac:dyDescent="0.2">
      <c r="A70" s="6"/>
      <c r="B70" s="9"/>
      <c r="C70" s="8"/>
      <c r="D70" s="7"/>
      <c r="E70" s="9"/>
      <c r="F70" s="10"/>
      <c r="G70" s="10"/>
      <c r="H70" s="43" t="str">
        <f ca="1">IF(ISBLANK(A70)," - ",IFERROR(OFFSET(H70,-1,0,1,1)+G70-F70,G70-F70))</f>
        <v xml:space="preserve"> - </v>
      </c>
      <c r="I70" s="45"/>
      <c r="M70" s="1"/>
    </row>
    <row r="71" spans="1:13" ht="12.75" x14ac:dyDescent="0.2">
      <c r="A71" s="6"/>
      <c r="B71" s="9"/>
      <c r="C71" s="8"/>
      <c r="D71" s="7"/>
      <c r="E71" s="9"/>
      <c r="F71" s="10"/>
      <c r="G71" s="10"/>
      <c r="H71" s="43" t="str">
        <f t="shared" ca="1" si="0"/>
        <v xml:space="preserve"> - </v>
      </c>
      <c r="I71" s="45"/>
      <c r="M71" s="1"/>
    </row>
    <row r="72" spans="1:13" ht="12.75" x14ac:dyDescent="0.2">
      <c r="A72" s="48"/>
      <c r="B72" s="49"/>
      <c r="C72" s="50"/>
      <c r="D72" s="7"/>
      <c r="E72" s="49"/>
      <c r="F72" s="10"/>
      <c r="G72" s="10"/>
      <c r="H72" s="43" t="str">
        <f ca="1">IF(ISBLANK(A72)," - ",IFERROR(OFFSET(H72,-1,0,1,1)+G72-F72,G72-F72))</f>
        <v xml:space="preserve"> - </v>
      </c>
      <c r="M72" s="1"/>
    </row>
    <row r="73" spans="1:13" ht="12.75" x14ac:dyDescent="0.2">
      <c r="A73" s="48"/>
      <c r="B73" s="49"/>
      <c r="C73" s="50"/>
      <c r="D73" s="7"/>
      <c r="E73" s="49"/>
      <c r="F73" s="10"/>
      <c r="G73" s="10"/>
      <c r="H73" s="43" t="str">
        <f ca="1">IF(ISBLANK(A73)," - ",IFERROR(OFFSET(H73,-1,0,1,1)+G73-F73,G73-F73))</f>
        <v xml:space="preserve"> - </v>
      </c>
      <c r="M73" s="1"/>
    </row>
    <row r="74" spans="1:13" ht="12.75" x14ac:dyDescent="0.2">
      <c r="A74" s="48"/>
      <c r="B74" s="49"/>
      <c r="C74" s="50"/>
      <c r="D74" s="7"/>
      <c r="E74" s="49"/>
      <c r="F74" s="10"/>
      <c r="G74" s="10"/>
      <c r="H74" s="43" t="str">
        <f ca="1">IF(ISBLANK(A74)," - ",IFERROR(OFFSET(H74,-1,0,1,1)+G74-F74,G74-F74))</f>
        <v xml:space="preserve"> - </v>
      </c>
      <c r="M74" s="1"/>
    </row>
    <row r="75" spans="1:13" ht="12.75" x14ac:dyDescent="0.2">
      <c r="A75" s="48"/>
      <c r="B75" s="49"/>
      <c r="C75" s="50"/>
      <c r="D75" s="7"/>
      <c r="E75" s="49"/>
      <c r="F75" s="10"/>
      <c r="G75" s="10"/>
      <c r="H75" s="43" t="str">
        <f ca="1">IF(ISBLANK(A75)," - ",IFERROR(OFFSET(H75,-1,0,1,1)+G75-F75,G75-F75))</f>
        <v xml:space="preserve"> - </v>
      </c>
      <c r="M75" s="1"/>
    </row>
    <row r="76" spans="1:13" ht="12.75" x14ac:dyDescent="0.2">
      <c r="A76" s="48"/>
      <c r="B76" s="49"/>
      <c r="C76" s="50"/>
      <c r="D76" s="7"/>
      <c r="E76" s="49"/>
      <c r="F76" s="10"/>
      <c r="G76" s="10"/>
      <c r="H76" s="43" t="str">
        <f ca="1">IF(ISBLANK(A76)," - ",IFERROR(OFFSET(H76,-1,0,1,1)+G76-F76,G76-F76))</f>
        <v xml:space="preserve"> - </v>
      </c>
      <c r="M76" s="1"/>
    </row>
    <row r="77" spans="1:13" ht="12.75" x14ac:dyDescent="0.2">
      <c r="A77" s="6"/>
      <c r="B77" s="9"/>
      <c r="C77" s="8"/>
      <c r="D77" s="7"/>
      <c r="E77" s="9"/>
      <c r="F77" s="10"/>
      <c r="G77" s="10"/>
      <c r="H77" s="43" t="str">
        <f t="shared" ca="1" si="0"/>
        <v xml:space="preserve"> - </v>
      </c>
      <c r="M77" s="1"/>
    </row>
    <row r="78" spans="1:13" ht="12.75" x14ac:dyDescent="0.2">
      <c r="A78" s="6"/>
      <c r="B78" s="9"/>
      <c r="C78" s="8"/>
      <c r="D78" s="7"/>
      <c r="E78" s="9"/>
      <c r="F78" s="10"/>
      <c r="G78" s="10"/>
      <c r="H78" s="43" t="str">
        <f t="shared" ca="1" si="0"/>
        <v xml:space="preserve"> - </v>
      </c>
      <c r="M78" s="1"/>
    </row>
    <row r="79" spans="1:13" ht="12.75" x14ac:dyDescent="0.2">
      <c r="A79" s="6"/>
      <c r="B79" s="9"/>
      <c r="C79" s="8"/>
      <c r="D79" s="7"/>
      <c r="E79" s="9"/>
      <c r="F79" s="10"/>
      <c r="G79" s="10"/>
      <c r="H79" s="43" t="str">
        <f t="shared" ca="1" si="0"/>
        <v xml:space="preserve"> - </v>
      </c>
      <c r="M79" s="1"/>
    </row>
    <row r="80" spans="1:13" ht="12.75" x14ac:dyDescent="0.2">
      <c r="A80" s="6"/>
      <c r="B80" s="9"/>
      <c r="C80" s="8"/>
      <c r="D80" s="7"/>
      <c r="E80" s="9"/>
      <c r="F80" s="10"/>
      <c r="G80" s="10"/>
      <c r="H80" s="43" t="str">
        <f t="shared" ca="1" si="0"/>
        <v xml:space="preserve"> - </v>
      </c>
      <c r="M80" s="1"/>
    </row>
    <row r="81" spans="13:13" ht="12.75" x14ac:dyDescent="0.2">
      <c r="M81" s="1"/>
    </row>
    <row r="82" spans="13:13" ht="12.75" x14ac:dyDescent="0.2">
      <c r="M82" s="1"/>
    </row>
    <row r="83" spans="13:13" ht="12.75" x14ac:dyDescent="0.2">
      <c r="M83" s="1"/>
    </row>
    <row r="84" spans="13:13" ht="12.75" x14ac:dyDescent="0.2">
      <c r="M84" s="1"/>
    </row>
    <row r="85" spans="13:13" ht="12.75" x14ac:dyDescent="0.2">
      <c r="M85" s="1"/>
    </row>
    <row r="86" spans="13:13" ht="12.75" x14ac:dyDescent="0.2">
      <c r="M86" s="1"/>
    </row>
    <row r="87" spans="13:13" ht="12.75" x14ac:dyDescent="0.2">
      <c r="M87" s="1"/>
    </row>
    <row r="88" spans="13:13" ht="12.75" x14ac:dyDescent="0.2">
      <c r="M88" s="1"/>
    </row>
    <row r="89" spans="13:13" ht="12.75" x14ac:dyDescent="0.2">
      <c r="M89" s="1"/>
    </row>
    <row r="90" spans="13:13" ht="12.75" x14ac:dyDescent="0.2">
      <c r="M90" s="1"/>
    </row>
    <row r="91" spans="13:13" ht="12.75" x14ac:dyDescent="0.2">
      <c r="M91" s="1"/>
    </row>
    <row r="92" spans="13:13" ht="12.75" x14ac:dyDescent="0.2">
      <c r="M92" s="1"/>
    </row>
    <row r="93" spans="13:13" ht="12.75" x14ac:dyDescent="0.2">
      <c r="M93" s="1"/>
    </row>
    <row r="94" spans="13:13" ht="12.75" x14ac:dyDescent="0.2">
      <c r="M94" s="1"/>
    </row>
    <row r="95" spans="13:13" ht="12.75" x14ac:dyDescent="0.2">
      <c r="M95" s="1"/>
    </row>
    <row r="96" spans="13:13" ht="12.75" x14ac:dyDescent="0.2">
      <c r="M96" s="1"/>
    </row>
    <row r="97" spans="13:13" ht="12.75" x14ac:dyDescent="0.2">
      <c r="M97" s="1"/>
    </row>
    <row r="98" spans="13:13" ht="12.75" x14ac:dyDescent="0.2">
      <c r="M98" s="1"/>
    </row>
    <row r="99" spans="13:13" ht="12.75" x14ac:dyDescent="0.2">
      <c r="M99" s="1"/>
    </row>
    <row r="100" spans="13:13" ht="12.75" x14ac:dyDescent="0.2">
      <c r="M100" s="1"/>
    </row>
    <row r="101" spans="13:13" ht="12.75" x14ac:dyDescent="0.2">
      <c r="M101" s="1"/>
    </row>
    <row r="102" spans="13:13" ht="12.75" x14ac:dyDescent="0.2">
      <c r="M102" s="1"/>
    </row>
    <row r="103" spans="13:13" ht="12.75" x14ac:dyDescent="0.2">
      <c r="M103" s="1"/>
    </row>
    <row r="104" spans="13:13" ht="12.75" x14ac:dyDescent="0.2">
      <c r="M104" s="1"/>
    </row>
    <row r="105" spans="13:13" ht="12.75" x14ac:dyDescent="0.2">
      <c r="M105" s="1"/>
    </row>
    <row r="106" spans="13:13" ht="12.75" x14ac:dyDescent="0.2">
      <c r="M106" s="1"/>
    </row>
    <row r="107" spans="13:13" ht="12.75" x14ac:dyDescent="0.2">
      <c r="M107" s="1"/>
    </row>
    <row r="108" spans="13:13" ht="12.75" x14ac:dyDescent="0.2">
      <c r="M108" s="1"/>
    </row>
    <row r="109" spans="13:13" ht="12.75" x14ac:dyDescent="0.2">
      <c r="M109" s="1"/>
    </row>
    <row r="110" spans="13:13" ht="12.75" x14ac:dyDescent="0.2">
      <c r="M110" s="1"/>
    </row>
    <row r="111" spans="13:13" ht="12.75" x14ac:dyDescent="0.2">
      <c r="M111" s="1"/>
    </row>
    <row r="112" spans="13:13" ht="12.75" x14ac:dyDescent="0.2">
      <c r="M112" s="1"/>
    </row>
    <row r="113" spans="13:13" ht="12.75" x14ac:dyDescent="0.2">
      <c r="M113" s="1"/>
    </row>
  </sheetData>
  <mergeCells count="1">
    <mergeCell ref="F1:H1"/>
  </mergeCells>
  <conditionalFormatting sqref="I3">
    <cfRule type="cellIs" dxfId="13" priority="1" stopIfTrue="1" operator="lessThan">
      <formula>0</formula>
    </cfRule>
  </conditionalFormatting>
  <conditionalFormatting sqref="I5:I80">
    <cfRule type="cellIs" dxfId="12" priority="2" stopIfTrue="1" operator="lessThan">
      <formula>0</formula>
    </cfRule>
  </conditionalFormatting>
  <dataValidations count="5">
    <dataValidation type="list" allowBlank="1" showInputMessage="1" showErrorMessage="1" sqref="C5:C80" xr:uid="{BE9E45E8-E6F7-4509-AC74-E347F86AB3CF}">
      <formula1>payeeList</formula1>
    </dataValidation>
    <dataValidation type="list" allowBlank="1" showInputMessage="1" showErrorMessage="1" sqref="B5:B80" xr:uid="{58DD6749-AB9D-4DFD-9611-955AA5190182}">
      <formula1>numList</formula1>
    </dataValidation>
    <dataValidation type="list" allowBlank="1" showInputMessage="1" showErrorMessage="1" sqref="A5:A80" xr:uid="{96EE57CD-4BCA-4291-8EAB-4710D4EE50E8}">
      <formula1>dateList</formula1>
    </dataValidation>
    <dataValidation type="list" allowBlank="1" showInputMessage="1" showErrorMessage="1" sqref="F5:F80" xr:uid="{EEE34B20-B14B-4220-9326-3F5D53FA576A}">
      <formula1>reconcileList</formula1>
    </dataValidation>
    <dataValidation type="list" allowBlank="1" showInputMessage="1" showErrorMessage="1" sqref="D5:D56 D58:D80 E5:E80" xr:uid="{B268D1E4-0938-4F31-B285-B4E953340C8D}">
      <formula1>categoryList</formula1>
    </dataValidation>
  </dataValidations>
  <printOptions horizontalCentered="1"/>
  <pageMargins left="0.5" right="0.5" top="0.5" bottom="0.5" header="0.25" footer="0.25"/>
  <pageSetup scale="96" fitToHeight="0" orientation="portrait" r:id="rId1"/>
  <headerFooter>
    <oddFooter>&amp;L&amp;8&amp;K01+049Checkbook Register Template by Vertex42.com&amp;R&amp;8&amp;K01+049© 2008-2017 Vertex42 LLC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44F3B06-449C-428F-8B00-AAC8AB031025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I3</xm:sqref>
        </x14:conditionalFormatting>
        <x14:conditionalFormatting xmlns:xm="http://schemas.microsoft.com/office/excel/2006/main">
          <x14:cfRule type="iconSet" priority="4" id="{4DDC9DC6-F050-424A-964E-E9766E2145DB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I5:I80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showGridLines="0" workbookViewId="0">
      <selection activeCell="A23" sqref="A23"/>
    </sheetView>
  </sheetViews>
  <sheetFormatPr defaultColWidth="8.625" defaultRowHeight="14.25" x14ac:dyDescent="0.2"/>
  <cols>
    <col min="1" max="1" width="26.375" customWidth="1"/>
    <col min="2" max="2" width="2.625" customWidth="1"/>
    <col min="3" max="3" width="27.5" customWidth="1"/>
    <col min="4" max="4" width="2.625" customWidth="1"/>
    <col min="5" max="5" width="12.625" customWidth="1"/>
    <col min="6" max="6" width="2.625" customWidth="1"/>
    <col min="8" max="8" width="2.625" customWidth="1"/>
  </cols>
  <sheetData>
    <row r="1" spans="1:9" s="2" customFormat="1" ht="19.5" customHeight="1" x14ac:dyDescent="0.2">
      <c r="A1" s="18" t="s">
        <v>11</v>
      </c>
      <c r="C1" s="18" t="s">
        <v>23</v>
      </c>
      <c r="E1" s="18" t="s">
        <v>0</v>
      </c>
      <c r="G1" s="18" t="s">
        <v>28</v>
      </c>
    </row>
    <row r="2" spans="1:9" s="2" customFormat="1" x14ac:dyDescent="0.2">
      <c r="A2" s="17"/>
      <c r="C2" s="24"/>
      <c r="E2" s="20"/>
      <c r="G2" s="20"/>
    </row>
    <row r="3" spans="1:9" x14ac:dyDescent="0.2">
      <c r="A3" s="17" t="s">
        <v>12</v>
      </c>
      <c r="C3" s="24" t="s">
        <v>26</v>
      </c>
      <c r="E3" s="22">
        <f ca="1">TODAY()</f>
        <v>45134</v>
      </c>
      <c r="G3" s="20" t="s">
        <v>29</v>
      </c>
      <c r="I3" s="19"/>
    </row>
    <row r="4" spans="1:9" x14ac:dyDescent="0.2">
      <c r="A4" s="17" t="s">
        <v>13</v>
      </c>
      <c r="C4" s="17" t="s">
        <v>25</v>
      </c>
      <c r="E4" s="22">
        <f t="shared" ref="E4:E17" ca="1" si="0">E3-1</f>
        <v>45133</v>
      </c>
      <c r="G4" s="20" t="s">
        <v>4</v>
      </c>
      <c r="I4" s="19"/>
    </row>
    <row r="5" spans="1:9" x14ac:dyDescent="0.2">
      <c r="A5" s="17" t="s">
        <v>14</v>
      </c>
      <c r="C5" s="17" t="s">
        <v>24</v>
      </c>
      <c r="E5" s="22">
        <f t="shared" ca="1" si="0"/>
        <v>45132</v>
      </c>
      <c r="G5" s="20" t="s">
        <v>30</v>
      </c>
    </row>
    <row r="6" spans="1:9" x14ac:dyDescent="0.2">
      <c r="A6" s="17" t="s">
        <v>40</v>
      </c>
      <c r="C6" s="17"/>
      <c r="E6" s="22">
        <f t="shared" ca="1" si="0"/>
        <v>45131</v>
      </c>
      <c r="G6" s="20"/>
      <c r="I6" s="19"/>
    </row>
    <row r="7" spans="1:9" x14ac:dyDescent="0.2">
      <c r="A7" s="17" t="s">
        <v>42</v>
      </c>
      <c r="C7" s="17"/>
      <c r="E7" s="22"/>
      <c r="G7" s="20"/>
      <c r="I7" s="19"/>
    </row>
    <row r="8" spans="1:9" x14ac:dyDescent="0.2">
      <c r="A8" s="17" t="s">
        <v>41</v>
      </c>
      <c r="C8" s="17"/>
      <c r="E8" s="22"/>
      <c r="G8" s="20"/>
      <c r="I8" s="19"/>
    </row>
    <row r="9" spans="1:9" x14ac:dyDescent="0.2">
      <c r="A9" s="17" t="s">
        <v>32</v>
      </c>
      <c r="C9" s="17"/>
      <c r="E9" s="22">
        <f ca="1">E6-1</f>
        <v>45130</v>
      </c>
      <c r="G9" s="20"/>
    </row>
    <row r="10" spans="1:9" x14ac:dyDescent="0.2">
      <c r="A10" s="17" t="s">
        <v>33</v>
      </c>
      <c r="C10" s="17"/>
      <c r="E10" s="22">
        <f t="shared" ca="1" si="0"/>
        <v>45129</v>
      </c>
      <c r="G10" s="20"/>
      <c r="I10" s="19"/>
    </row>
    <row r="11" spans="1:9" x14ac:dyDescent="0.2">
      <c r="A11" s="17" t="s">
        <v>36</v>
      </c>
      <c r="C11" s="17"/>
      <c r="E11" s="22"/>
      <c r="G11" s="20"/>
      <c r="I11" s="19"/>
    </row>
    <row r="12" spans="1:9" x14ac:dyDescent="0.2">
      <c r="A12" s="17" t="s">
        <v>39</v>
      </c>
      <c r="C12" s="17"/>
      <c r="E12" s="22"/>
      <c r="G12" s="20"/>
      <c r="I12" s="19"/>
    </row>
    <row r="13" spans="1:9" x14ac:dyDescent="0.2">
      <c r="A13" s="17" t="s">
        <v>38</v>
      </c>
      <c r="C13" s="17"/>
      <c r="E13" s="22"/>
      <c r="G13" s="20"/>
      <c r="I13" s="19"/>
    </row>
    <row r="14" spans="1:9" x14ac:dyDescent="0.2">
      <c r="A14" s="17" t="s">
        <v>127</v>
      </c>
      <c r="C14" s="17"/>
      <c r="E14" s="22"/>
      <c r="G14" s="20"/>
      <c r="I14" s="19"/>
    </row>
    <row r="15" spans="1:9" x14ac:dyDescent="0.2">
      <c r="A15" s="17" t="s">
        <v>37</v>
      </c>
      <c r="C15" s="17"/>
      <c r="E15" s="22"/>
      <c r="G15" s="20"/>
      <c r="I15" s="19"/>
    </row>
    <row r="16" spans="1:9" x14ac:dyDescent="0.2">
      <c r="A16" s="25" t="s">
        <v>15</v>
      </c>
      <c r="C16" s="17"/>
      <c r="E16" s="22">
        <f ca="1">E10-1</f>
        <v>45128</v>
      </c>
      <c r="G16" s="20"/>
      <c r="I16" s="19"/>
    </row>
    <row r="17" spans="1:7" x14ac:dyDescent="0.2">
      <c r="A17" s="25" t="s">
        <v>16</v>
      </c>
      <c r="C17" s="17"/>
      <c r="E17" s="22">
        <f t="shared" ca="1" si="0"/>
        <v>45127</v>
      </c>
      <c r="G17" s="20"/>
    </row>
    <row r="18" spans="1:7" x14ac:dyDescent="0.2">
      <c r="A18" s="25" t="s">
        <v>17</v>
      </c>
      <c r="C18" s="17"/>
      <c r="E18" s="22">
        <f t="shared" ref="E18:E24" ca="1" si="1">E17-1</f>
        <v>45126</v>
      </c>
      <c r="G18" s="20"/>
    </row>
    <row r="19" spans="1:7" x14ac:dyDescent="0.2">
      <c r="A19" s="25" t="s">
        <v>18</v>
      </c>
      <c r="C19" s="17"/>
      <c r="E19" s="22">
        <f t="shared" ca="1" si="1"/>
        <v>45125</v>
      </c>
    </row>
    <row r="20" spans="1:7" x14ac:dyDescent="0.2">
      <c r="A20" s="17" t="s">
        <v>19</v>
      </c>
      <c r="C20" s="17"/>
      <c r="E20" s="22">
        <f t="shared" ca="1" si="1"/>
        <v>45124</v>
      </c>
    </row>
    <row r="21" spans="1:7" x14ac:dyDescent="0.2">
      <c r="A21" s="17" t="s">
        <v>20</v>
      </c>
      <c r="C21" s="17"/>
      <c r="E21" s="22">
        <f t="shared" ca="1" si="1"/>
        <v>45123</v>
      </c>
    </row>
    <row r="22" spans="1:7" x14ac:dyDescent="0.2">
      <c r="A22" s="17" t="s">
        <v>21</v>
      </c>
      <c r="C22" s="17"/>
      <c r="E22" s="22">
        <f t="shared" ca="1" si="1"/>
        <v>45122</v>
      </c>
    </row>
    <row r="23" spans="1:7" x14ac:dyDescent="0.2">
      <c r="A23" s="17" t="s">
        <v>22</v>
      </c>
      <c r="C23" s="17"/>
      <c r="E23" s="22">
        <f t="shared" ca="1" si="1"/>
        <v>45121</v>
      </c>
    </row>
    <row r="24" spans="1:7" x14ac:dyDescent="0.2">
      <c r="A24" s="17"/>
      <c r="C24" s="17"/>
      <c r="E24" s="22">
        <f t="shared" ca="1" si="1"/>
        <v>45120</v>
      </c>
    </row>
    <row r="25" spans="1:7" x14ac:dyDescent="0.2">
      <c r="A25" s="17"/>
      <c r="C25" s="17"/>
      <c r="E25" s="20"/>
    </row>
    <row r="26" spans="1:7" x14ac:dyDescent="0.2">
      <c r="A26" s="17"/>
      <c r="C26" s="17"/>
      <c r="E26" s="20"/>
    </row>
    <row r="27" spans="1:7" x14ac:dyDescent="0.2">
      <c r="A27" s="17"/>
      <c r="C27" s="17"/>
      <c r="E27" s="20"/>
    </row>
    <row r="28" spans="1:7" x14ac:dyDescent="0.2">
      <c r="A28" s="17"/>
      <c r="C28" s="17"/>
      <c r="E28" s="20"/>
    </row>
    <row r="29" spans="1:7" x14ac:dyDescent="0.2">
      <c r="A29" s="17"/>
      <c r="C29" s="17"/>
      <c r="E29" s="20"/>
    </row>
    <row r="30" spans="1:7" x14ac:dyDescent="0.2">
      <c r="A30" s="17"/>
      <c r="C30" s="17"/>
    </row>
    <row r="31" spans="1:7" x14ac:dyDescent="0.2">
      <c r="A31" s="17"/>
      <c r="C31" s="17"/>
    </row>
    <row r="32" spans="1:7" x14ac:dyDescent="0.2">
      <c r="A32" s="17"/>
      <c r="C32" s="17"/>
    </row>
    <row r="33" spans="1:3" x14ac:dyDescent="0.2">
      <c r="A33" s="17"/>
      <c r="C33" s="17"/>
    </row>
    <row r="34" spans="1:3" x14ac:dyDescent="0.2">
      <c r="A34" s="17"/>
      <c r="C34" s="17"/>
    </row>
    <row r="35" spans="1:3" x14ac:dyDescent="0.2">
      <c r="A35" s="17"/>
      <c r="C35" s="17"/>
    </row>
    <row r="36" spans="1:3" x14ac:dyDescent="0.2">
      <c r="A36" s="17"/>
      <c r="C36" s="17"/>
    </row>
    <row r="37" spans="1:3" x14ac:dyDescent="0.2">
      <c r="A37" s="17"/>
      <c r="C37" s="17"/>
    </row>
    <row r="38" spans="1:3" x14ac:dyDescent="0.2">
      <c r="A38" s="17"/>
      <c r="C38" s="17"/>
    </row>
    <row r="39" spans="1:3" x14ac:dyDescent="0.2">
      <c r="A39" s="17"/>
      <c r="C39" s="17"/>
    </row>
    <row r="40" spans="1:3" x14ac:dyDescent="0.2">
      <c r="A40" s="17"/>
      <c r="C40" s="17"/>
    </row>
    <row r="41" spans="1:3" x14ac:dyDescent="0.2">
      <c r="A41" s="17"/>
      <c r="C41" s="17"/>
    </row>
    <row r="42" spans="1:3" x14ac:dyDescent="0.2">
      <c r="A42" s="17"/>
      <c r="C42" s="17"/>
    </row>
    <row r="43" spans="1:3" x14ac:dyDescent="0.2">
      <c r="A43" s="17"/>
      <c r="C43" s="17"/>
    </row>
    <row r="44" spans="1:3" x14ac:dyDescent="0.2">
      <c r="A44" s="17"/>
      <c r="C44" s="17"/>
    </row>
    <row r="45" spans="1:3" x14ac:dyDescent="0.2">
      <c r="A45" s="17"/>
      <c r="C45" s="17"/>
    </row>
    <row r="46" spans="1:3" x14ac:dyDescent="0.2">
      <c r="A46" s="17"/>
      <c r="C46" s="17"/>
    </row>
    <row r="47" spans="1:3" x14ac:dyDescent="0.2">
      <c r="A47" s="17"/>
      <c r="C47" s="17"/>
    </row>
    <row r="48" spans="1:3" x14ac:dyDescent="0.2">
      <c r="A48" s="17"/>
      <c r="C48" s="17"/>
    </row>
    <row r="49" spans="1:3" x14ac:dyDescent="0.2">
      <c r="A49" s="17"/>
      <c r="C49" s="17"/>
    </row>
    <row r="50" spans="1:3" x14ac:dyDescent="0.2">
      <c r="A50" s="17"/>
      <c r="C50" s="17"/>
    </row>
    <row r="51" spans="1:3" x14ac:dyDescent="0.2">
      <c r="A51" s="17"/>
      <c r="C51" s="17"/>
    </row>
    <row r="52" spans="1:3" x14ac:dyDescent="0.2">
      <c r="A52" s="17"/>
      <c r="C52" s="17"/>
    </row>
    <row r="53" spans="1:3" x14ac:dyDescent="0.2">
      <c r="A53" s="17"/>
      <c r="C53" s="17"/>
    </row>
    <row r="54" spans="1:3" x14ac:dyDescent="0.2">
      <c r="A54" s="17"/>
      <c r="C54" s="17"/>
    </row>
    <row r="55" spans="1:3" x14ac:dyDescent="0.2">
      <c r="A55" s="17"/>
      <c r="C55" s="17"/>
    </row>
    <row r="56" spans="1:3" x14ac:dyDescent="0.2">
      <c r="A56" s="17"/>
      <c r="C56" s="17"/>
    </row>
    <row r="57" spans="1:3" x14ac:dyDescent="0.2">
      <c r="A57" s="17"/>
      <c r="C57" s="17"/>
    </row>
    <row r="58" spans="1:3" x14ac:dyDescent="0.2">
      <c r="A58" s="17"/>
      <c r="C58" s="17"/>
    </row>
    <row r="59" spans="1:3" x14ac:dyDescent="0.2">
      <c r="A59" s="17"/>
      <c r="C59" s="17"/>
    </row>
    <row r="60" spans="1:3" x14ac:dyDescent="0.2">
      <c r="A60" s="17"/>
      <c r="C60" s="17"/>
    </row>
    <row r="61" spans="1:3" x14ac:dyDescent="0.2">
      <c r="A61" s="17"/>
      <c r="C61" s="17"/>
    </row>
    <row r="62" spans="1:3" x14ac:dyDescent="0.2">
      <c r="A62" s="17"/>
      <c r="C62" s="17"/>
    </row>
    <row r="63" spans="1:3" x14ac:dyDescent="0.2">
      <c r="A63" s="17"/>
      <c r="C63" s="17"/>
    </row>
    <row r="64" spans="1:3" x14ac:dyDescent="0.2">
      <c r="A64" s="17"/>
      <c r="C64" s="17"/>
    </row>
    <row r="65" spans="1:3" x14ac:dyDescent="0.2">
      <c r="A65" s="17"/>
      <c r="C65" s="17"/>
    </row>
    <row r="66" spans="1:3" x14ac:dyDescent="0.2">
      <c r="A66" s="17"/>
      <c r="C66" s="17"/>
    </row>
    <row r="67" spans="1:3" x14ac:dyDescent="0.2">
      <c r="A67" s="17"/>
      <c r="C67" s="17"/>
    </row>
    <row r="68" spans="1:3" x14ac:dyDescent="0.2">
      <c r="A68" s="17"/>
      <c r="C68" s="17"/>
    </row>
    <row r="69" spans="1:3" x14ac:dyDescent="0.2">
      <c r="A69" s="17"/>
      <c r="C69" s="17"/>
    </row>
    <row r="70" spans="1:3" x14ac:dyDescent="0.2">
      <c r="A70" s="17"/>
      <c r="C70" s="17"/>
    </row>
    <row r="71" spans="1:3" x14ac:dyDescent="0.2">
      <c r="A71" s="17"/>
      <c r="C71" s="17"/>
    </row>
    <row r="72" spans="1:3" x14ac:dyDescent="0.2">
      <c r="A72" s="17"/>
      <c r="C72" s="17"/>
    </row>
    <row r="73" spans="1:3" x14ac:dyDescent="0.2">
      <c r="A73" s="17"/>
      <c r="C73" s="17"/>
    </row>
    <row r="74" spans="1:3" x14ac:dyDescent="0.2">
      <c r="A74" s="17"/>
      <c r="C74" s="17"/>
    </row>
    <row r="75" spans="1:3" x14ac:dyDescent="0.2">
      <c r="A75" s="17"/>
      <c r="C75" s="17"/>
    </row>
    <row r="76" spans="1:3" x14ac:dyDescent="0.2">
      <c r="A76" s="17"/>
      <c r="C76" s="17"/>
    </row>
    <row r="77" spans="1:3" x14ac:dyDescent="0.2">
      <c r="A77" s="17"/>
      <c r="C77" s="17"/>
    </row>
    <row r="78" spans="1:3" x14ac:dyDescent="0.2">
      <c r="A78" s="17"/>
      <c r="C78" s="17"/>
    </row>
    <row r="79" spans="1:3" x14ac:dyDescent="0.2">
      <c r="A79" s="17"/>
      <c r="C79" s="17"/>
    </row>
    <row r="80" spans="1:3" x14ac:dyDescent="0.2">
      <c r="A80" s="17"/>
      <c r="C80" s="17"/>
    </row>
    <row r="81" spans="1:3" x14ac:dyDescent="0.2">
      <c r="A81" s="17"/>
      <c r="C81" s="17"/>
    </row>
    <row r="82" spans="1:3" x14ac:dyDescent="0.2">
      <c r="A82" s="17"/>
      <c r="C82" s="17"/>
    </row>
    <row r="83" spans="1:3" x14ac:dyDescent="0.2">
      <c r="A83" s="17"/>
      <c r="C83" s="17"/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5"/>
  <sheetViews>
    <sheetView workbookViewId="0">
      <selection activeCell="H1" sqref="H1"/>
    </sheetView>
  </sheetViews>
  <sheetFormatPr defaultColWidth="9.5" defaultRowHeight="15" x14ac:dyDescent="0.2"/>
  <cols>
    <col min="1" max="1" width="9.5" style="29"/>
    <col min="2" max="2" width="19.5" style="26" customWidth="1"/>
    <col min="3" max="3" width="5.625" style="26" bestFit="1" customWidth="1"/>
    <col min="4" max="4" width="28" style="26" customWidth="1"/>
    <col min="5" max="5" width="9.5" style="28"/>
    <col min="6" max="6" width="9.5" style="26"/>
    <col min="7" max="7" width="19" style="26" customWidth="1"/>
    <col min="8" max="8" width="10.5" style="27" bestFit="1" customWidth="1"/>
    <col min="9" max="9" width="9.5" style="26"/>
    <col min="10" max="10" width="9.5" style="27"/>
    <col min="11" max="16384" width="9.5" style="26"/>
  </cols>
  <sheetData>
    <row r="1" spans="1:10" s="37" customFormat="1" ht="15.75" x14ac:dyDescent="0.25">
      <c r="A1" s="41" t="s">
        <v>0</v>
      </c>
      <c r="B1" s="39" t="s">
        <v>126</v>
      </c>
      <c r="C1" s="39" t="s">
        <v>28</v>
      </c>
      <c r="D1" s="39" t="s">
        <v>125</v>
      </c>
      <c r="E1" s="40" t="s">
        <v>124</v>
      </c>
      <c r="F1" s="39" t="s">
        <v>123</v>
      </c>
      <c r="G1" s="39" t="s">
        <v>122</v>
      </c>
      <c r="H1" s="38" t="s">
        <v>121</v>
      </c>
      <c r="I1" s="39" t="s">
        <v>35</v>
      </c>
      <c r="J1" s="38" t="s">
        <v>120</v>
      </c>
    </row>
    <row r="2" spans="1:10" ht="15.75" x14ac:dyDescent="0.25">
      <c r="A2" s="34"/>
      <c r="B2" s="31"/>
      <c r="C2" s="31"/>
      <c r="D2" s="36" t="s">
        <v>27</v>
      </c>
      <c r="E2" s="33"/>
      <c r="F2" s="31"/>
      <c r="G2" s="31"/>
      <c r="H2" s="35">
        <v>435.86</v>
      </c>
      <c r="I2" s="31"/>
      <c r="J2" s="35">
        <v>435.86</v>
      </c>
    </row>
    <row r="3" spans="1:10" x14ac:dyDescent="0.2">
      <c r="A3" s="34">
        <v>42576</v>
      </c>
      <c r="B3" s="31" t="s">
        <v>119</v>
      </c>
      <c r="C3" s="31" t="s">
        <v>30</v>
      </c>
      <c r="D3" s="31" t="s">
        <v>31</v>
      </c>
      <c r="E3" s="33">
        <v>10</v>
      </c>
      <c r="F3" s="31">
        <v>94</v>
      </c>
      <c r="G3" s="32">
        <v>42576</v>
      </c>
      <c r="H3" s="30">
        <v>445.86</v>
      </c>
      <c r="I3" s="31"/>
      <c r="J3" s="30">
        <v>445.86</v>
      </c>
    </row>
    <row r="4" spans="1:10" x14ac:dyDescent="0.2">
      <c r="A4" s="34">
        <v>42583</v>
      </c>
      <c r="B4" s="31" t="s">
        <v>118</v>
      </c>
      <c r="C4" s="31" t="s">
        <v>4</v>
      </c>
      <c r="D4" s="31" t="s">
        <v>31</v>
      </c>
      <c r="E4" s="33">
        <v>20</v>
      </c>
      <c r="F4" s="31">
        <v>1095</v>
      </c>
      <c r="G4" s="32">
        <v>42607</v>
      </c>
      <c r="H4" s="30">
        <v>465.86</v>
      </c>
      <c r="I4" s="31"/>
      <c r="J4" s="30">
        <v>465.86</v>
      </c>
    </row>
    <row r="5" spans="1:10" x14ac:dyDescent="0.2">
      <c r="A5" s="34">
        <v>42590</v>
      </c>
      <c r="B5" s="31" t="s">
        <v>117</v>
      </c>
      <c r="C5" s="31" t="s">
        <v>4</v>
      </c>
      <c r="D5" s="31" t="s">
        <v>31</v>
      </c>
      <c r="E5" s="33">
        <v>20</v>
      </c>
      <c r="F5" s="31">
        <v>1980</v>
      </c>
      <c r="G5" s="32">
        <v>42607</v>
      </c>
      <c r="H5" s="30">
        <v>485.86</v>
      </c>
      <c r="I5" s="31"/>
      <c r="J5" s="30">
        <v>485.86</v>
      </c>
    </row>
    <row r="6" spans="1:10" x14ac:dyDescent="0.2">
      <c r="A6" s="34">
        <v>42607</v>
      </c>
      <c r="B6" s="31" t="s">
        <v>93</v>
      </c>
      <c r="C6" s="31"/>
      <c r="D6" s="31" t="s">
        <v>92</v>
      </c>
      <c r="E6" s="33">
        <v>-28.87</v>
      </c>
      <c r="F6" s="31">
        <v>508</v>
      </c>
      <c r="G6" s="32">
        <v>42607</v>
      </c>
      <c r="H6" s="30">
        <v>457.59</v>
      </c>
      <c r="I6" s="31"/>
      <c r="J6" s="30">
        <v>457.59</v>
      </c>
    </row>
    <row r="7" spans="1:10" x14ac:dyDescent="0.2">
      <c r="A7" s="34">
        <v>42612</v>
      </c>
      <c r="B7" s="31" t="s">
        <v>116</v>
      </c>
      <c r="C7" s="31" t="s">
        <v>4</v>
      </c>
      <c r="D7" s="31" t="s">
        <v>31</v>
      </c>
      <c r="E7" s="33">
        <v>20</v>
      </c>
      <c r="F7" s="31">
        <v>299</v>
      </c>
      <c r="G7" s="32">
        <v>42632</v>
      </c>
      <c r="H7" s="30">
        <v>477.59</v>
      </c>
      <c r="I7" s="31"/>
      <c r="J7" s="30">
        <v>477.59</v>
      </c>
    </row>
    <row r="8" spans="1:10" x14ac:dyDescent="0.2">
      <c r="A8" s="34">
        <v>42621</v>
      </c>
      <c r="B8" s="31" t="s">
        <v>101</v>
      </c>
      <c r="C8" s="31" t="s">
        <v>106</v>
      </c>
      <c r="D8" s="31" t="s">
        <v>115</v>
      </c>
      <c r="E8" s="33">
        <v>10</v>
      </c>
      <c r="F8" s="31">
        <v>1968</v>
      </c>
      <c r="G8" s="32">
        <v>42632</v>
      </c>
      <c r="H8" s="30">
        <v>487.59</v>
      </c>
      <c r="I8" s="31"/>
      <c r="J8" s="30">
        <v>487.59</v>
      </c>
    </row>
    <row r="9" spans="1:10" x14ac:dyDescent="0.2">
      <c r="A9" s="34">
        <v>42621</v>
      </c>
      <c r="B9" s="31" t="s">
        <v>114</v>
      </c>
      <c r="C9" s="31"/>
      <c r="D9" s="31" t="s">
        <v>44</v>
      </c>
      <c r="E9" s="33">
        <v>-100</v>
      </c>
      <c r="F9" s="31">
        <v>509</v>
      </c>
      <c r="G9" s="32">
        <v>42621</v>
      </c>
      <c r="H9" s="30">
        <v>387.59</v>
      </c>
      <c r="I9" s="31"/>
      <c r="J9" s="30">
        <v>387.59</v>
      </c>
    </row>
    <row r="10" spans="1:10" x14ac:dyDescent="0.2">
      <c r="A10" s="34">
        <v>42632</v>
      </c>
      <c r="B10" s="31" t="s">
        <v>113</v>
      </c>
      <c r="C10" s="31"/>
      <c r="D10" s="31" t="s">
        <v>112</v>
      </c>
      <c r="E10" s="33">
        <v>-15</v>
      </c>
      <c r="F10" s="31">
        <v>510</v>
      </c>
      <c r="G10" s="32">
        <v>42635</v>
      </c>
      <c r="H10" s="30">
        <v>372.59</v>
      </c>
      <c r="I10" s="31"/>
      <c r="J10" s="30">
        <v>372.59</v>
      </c>
    </row>
    <row r="11" spans="1:10" x14ac:dyDescent="0.2">
      <c r="A11" s="34">
        <v>42647</v>
      </c>
      <c r="B11" s="31" t="s">
        <v>111</v>
      </c>
      <c r="C11" s="31" t="s">
        <v>4</v>
      </c>
      <c r="D11" s="31" t="s">
        <v>31</v>
      </c>
      <c r="E11" s="33">
        <v>20</v>
      </c>
      <c r="F11" s="31"/>
      <c r="G11" s="32">
        <v>42647</v>
      </c>
      <c r="H11" s="30">
        <v>392.59</v>
      </c>
      <c r="I11" s="31"/>
      <c r="J11" s="30">
        <v>392.59</v>
      </c>
    </row>
    <row r="12" spans="1:10" x14ac:dyDescent="0.2">
      <c r="A12" s="34">
        <v>42663</v>
      </c>
      <c r="B12" s="31" t="s">
        <v>93</v>
      </c>
      <c r="C12" s="31"/>
      <c r="D12" s="31" t="s">
        <v>92</v>
      </c>
      <c r="E12" s="33">
        <v>-7.99</v>
      </c>
      <c r="F12" s="31" t="s">
        <v>46</v>
      </c>
      <c r="G12" s="32">
        <v>42663</v>
      </c>
      <c r="H12" s="30">
        <v>384.6</v>
      </c>
      <c r="I12" s="31"/>
      <c r="J12" s="30">
        <v>384.6</v>
      </c>
    </row>
    <row r="13" spans="1:10" x14ac:dyDescent="0.2">
      <c r="A13" s="34">
        <v>42669</v>
      </c>
      <c r="B13" s="31" t="s">
        <v>110</v>
      </c>
      <c r="C13" s="31" t="s">
        <v>4</v>
      </c>
      <c r="D13" s="31" t="s">
        <v>99</v>
      </c>
      <c r="E13" s="33">
        <v>19.12</v>
      </c>
      <c r="F13" s="31" t="s">
        <v>46</v>
      </c>
      <c r="G13" s="32">
        <v>42641</v>
      </c>
      <c r="H13" s="30">
        <v>403.72</v>
      </c>
      <c r="I13" s="31"/>
      <c r="J13" s="30">
        <v>403.72</v>
      </c>
    </row>
    <row r="14" spans="1:10" x14ac:dyDescent="0.2">
      <c r="A14" s="34">
        <v>42669</v>
      </c>
      <c r="B14" s="31" t="s">
        <v>109</v>
      </c>
      <c r="C14" s="31" t="s">
        <v>4</v>
      </c>
      <c r="D14" s="31" t="s">
        <v>108</v>
      </c>
      <c r="E14" s="33">
        <v>20</v>
      </c>
      <c r="F14" s="31" t="s">
        <v>46</v>
      </c>
      <c r="G14" s="32">
        <v>42668</v>
      </c>
      <c r="H14" s="30">
        <v>423.72</v>
      </c>
      <c r="I14" s="31"/>
      <c r="J14" s="30">
        <v>423.72</v>
      </c>
    </row>
    <row r="15" spans="1:10" x14ac:dyDescent="0.2">
      <c r="A15" s="34">
        <v>42654</v>
      </c>
      <c r="B15" s="31" t="s">
        <v>93</v>
      </c>
      <c r="C15" s="31" t="s">
        <v>4</v>
      </c>
      <c r="D15" s="31" t="s">
        <v>31</v>
      </c>
      <c r="E15" s="33">
        <v>20</v>
      </c>
      <c r="F15" s="31">
        <v>1251</v>
      </c>
      <c r="G15" s="32">
        <v>42669</v>
      </c>
      <c r="H15" s="30">
        <v>443.72</v>
      </c>
      <c r="I15" s="31"/>
      <c r="J15" s="30">
        <v>443.72</v>
      </c>
    </row>
    <row r="16" spans="1:10" x14ac:dyDescent="0.2">
      <c r="A16" s="34">
        <v>42655</v>
      </c>
      <c r="B16" s="31" t="s">
        <v>49</v>
      </c>
      <c r="C16" s="31" t="s">
        <v>29</v>
      </c>
      <c r="D16" s="31" t="s">
        <v>31</v>
      </c>
      <c r="E16" s="33">
        <v>20</v>
      </c>
      <c r="F16" s="31">
        <v>106</v>
      </c>
      <c r="G16" s="32">
        <v>42669</v>
      </c>
      <c r="H16" s="30">
        <v>463.72</v>
      </c>
      <c r="I16" s="31"/>
      <c r="J16" s="30">
        <v>463.72</v>
      </c>
    </row>
    <row r="17" spans="1:10" x14ac:dyDescent="0.2">
      <c r="A17" s="34">
        <v>42677</v>
      </c>
      <c r="B17" s="31" t="s">
        <v>107</v>
      </c>
      <c r="C17" s="31" t="s">
        <v>106</v>
      </c>
      <c r="D17" s="31" t="s">
        <v>105</v>
      </c>
      <c r="E17" s="33">
        <v>10</v>
      </c>
      <c r="F17" s="31" t="s">
        <v>46</v>
      </c>
      <c r="G17" s="32">
        <v>42677</v>
      </c>
      <c r="H17" s="30">
        <v>473.72</v>
      </c>
      <c r="I17" s="31"/>
      <c r="J17" s="30">
        <v>473.72</v>
      </c>
    </row>
    <row r="18" spans="1:10" x14ac:dyDescent="0.2">
      <c r="A18" s="34">
        <v>42662</v>
      </c>
      <c r="B18" s="31" t="s">
        <v>104</v>
      </c>
      <c r="C18" s="31" t="s">
        <v>4</v>
      </c>
      <c r="D18" s="31" t="s">
        <v>31</v>
      </c>
      <c r="E18" s="33">
        <v>20</v>
      </c>
      <c r="F18" s="31">
        <v>294</v>
      </c>
      <c r="G18" s="32">
        <v>42677</v>
      </c>
      <c r="H18" s="30">
        <v>493.72</v>
      </c>
      <c r="I18" s="31"/>
      <c r="J18" s="30">
        <v>493.72</v>
      </c>
    </row>
    <row r="19" spans="1:10" x14ac:dyDescent="0.2">
      <c r="A19" s="34">
        <v>42681</v>
      </c>
      <c r="B19" s="31" t="s">
        <v>103</v>
      </c>
      <c r="C19" s="31" t="s">
        <v>29</v>
      </c>
      <c r="D19" s="31" t="s">
        <v>31</v>
      </c>
      <c r="E19" s="33">
        <v>20</v>
      </c>
      <c r="F19" s="31">
        <v>1468</v>
      </c>
      <c r="G19" s="32">
        <v>42695</v>
      </c>
      <c r="H19" s="30">
        <v>513.72</v>
      </c>
      <c r="I19" s="31"/>
      <c r="J19" s="30">
        <v>513.72</v>
      </c>
    </row>
    <row r="20" spans="1:10" x14ac:dyDescent="0.2">
      <c r="A20" s="34">
        <v>42684</v>
      </c>
      <c r="B20" s="31" t="s">
        <v>102</v>
      </c>
      <c r="C20" s="31" t="s">
        <v>4</v>
      </c>
      <c r="D20" s="31" t="s">
        <v>31</v>
      </c>
      <c r="E20" s="33">
        <v>20</v>
      </c>
      <c r="F20" s="31">
        <v>478</v>
      </c>
      <c r="G20" s="32">
        <v>42695</v>
      </c>
      <c r="H20" s="30">
        <v>533.72</v>
      </c>
      <c r="I20" s="31"/>
      <c r="J20" s="30">
        <v>533.72</v>
      </c>
    </row>
    <row r="21" spans="1:10" x14ac:dyDescent="0.2">
      <c r="A21" s="34">
        <v>42704</v>
      </c>
      <c r="B21" s="31" t="s">
        <v>101</v>
      </c>
      <c r="C21" s="31" t="s">
        <v>4</v>
      </c>
      <c r="D21" s="31" t="s">
        <v>31</v>
      </c>
      <c r="E21" s="33">
        <v>20</v>
      </c>
      <c r="F21" s="31" t="s">
        <v>46</v>
      </c>
      <c r="G21" s="32">
        <v>42711</v>
      </c>
      <c r="H21" s="30">
        <v>553.72</v>
      </c>
      <c r="I21" s="31"/>
      <c r="J21" s="30">
        <v>553.72</v>
      </c>
    </row>
    <row r="22" spans="1:10" x14ac:dyDescent="0.2">
      <c r="A22" s="34">
        <v>42704</v>
      </c>
      <c r="B22" s="31" t="s">
        <v>100</v>
      </c>
      <c r="C22" s="31" t="s">
        <v>4</v>
      </c>
      <c r="D22" s="31" t="s">
        <v>99</v>
      </c>
      <c r="E22" s="33">
        <v>19.12</v>
      </c>
      <c r="F22" s="31" t="s">
        <v>46</v>
      </c>
      <c r="G22" s="31"/>
      <c r="H22" s="30">
        <v>572.84</v>
      </c>
      <c r="I22" s="31"/>
      <c r="J22" s="30">
        <v>572.84</v>
      </c>
    </row>
    <row r="23" spans="1:10" x14ac:dyDescent="0.2">
      <c r="A23" s="34">
        <v>42690</v>
      </c>
      <c r="B23" s="31" t="s">
        <v>98</v>
      </c>
      <c r="C23" s="31" t="s">
        <v>4</v>
      </c>
      <c r="D23" s="31" t="s">
        <v>31</v>
      </c>
      <c r="E23" s="33">
        <v>20</v>
      </c>
      <c r="F23" s="31">
        <v>526</v>
      </c>
      <c r="G23" s="32">
        <v>42712</v>
      </c>
      <c r="H23" s="30">
        <v>592.84</v>
      </c>
      <c r="I23" s="31"/>
      <c r="J23" s="30">
        <v>592.84</v>
      </c>
    </row>
    <row r="24" spans="1:10" x14ac:dyDescent="0.2">
      <c r="A24" s="34">
        <v>42719</v>
      </c>
      <c r="B24" s="31" t="s">
        <v>97</v>
      </c>
      <c r="C24" s="31"/>
      <c r="D24" s="31" t="s">
        <v>44</v>
      </c>
      <c r="E24" s="33">
        <v>-100</v>
      </c>
      <c r="F24" s="31">
        <v>511</v>
      </c>
      <c r="G24" s="32">
        <v>42719</v>
      </c>
      <c r="H24" s="30">
        <v>492.84</v>
      </c>
      <c r="I24" s="31"/>
      <c r="J24" s="30">
        <v>492.84</v>
      </c>
    </row>
    <row r="25" spans="1:10" x14ac:dyDescent="0.2">
      <c r="A25" s="34">
        <v>42752</v>
      </c>
      <c r="B25" s="31" t="s">
        <v>96</v>
      </c>
      <c r="C25" s="31"/>
      <c r="D25" s="31" t="s">
        <v>95</v>
      </c>
      <c r="E25" s="33">
        <v>-30.16</v>
      </c>
      <c r="F25" s="31" t="s">
        <v>43</v>
      </c>
      <c r="G25" s="32">
        <v>42386</v>
      </c>
      <c r="H25" s="30">
        <v>462.68</v>
      </c>
      <c r="I25" s="31"/>
      <c r="J25" s="30">
        <v>462.68</v>
      </c>
    </row>
    <row r="26" spans="1:10" x14ac:dyDescent="0.2">
      <c r="A26" s="34">
        <v>42751</v>
      </c>
      <c r="B26" s="31" t="s">
        <v>94</v>
      </c>
      <c r="C26" s="31" t="s">
        <v>29</v>
      </c>
      <c r="D26" s="31" t="s">
        <v>31</v>
      </c>
      <c r="E26" s="33">
        <v>20</v>
      </c>
      <c r="F26" s="31">
        <v>470</v>
      </c>
      <c r="G26" s="32">
        <v>42782</v>
      </c>
      <c r="H26" s="30">
        <v>482.62</v>
      </c>
      <c r="I26" s="31"/>
      <c r="J26" s="30">
        <v>482.62</v>
      </c>
    </row>
    <row r="27" spans="1:10" x14ac:dyDescent="0.2">
      <c r="A27" s="34">
        <v>42782</v>
      </c>
      <c r="B27" s="31" t="s">
        <v>93</v>
      </c>
      <c r="C27" s="31"/>
      <c r="D27" s="31" t="s">
        <v>92</v>
      </c>
      <c r="E27" s="33">
        <v>-8.98</v>
      </c>
      <c r="F27" s="31" t="s">
        <v>46</v>
      </c>
      <c r="G27" s="32">
        <v>42782</v>
      </c>
      <c r="H27" s="30">
        <v>473.7</v>
      </c>
      <c r="I27" s="31"/>
      <c r="J27" s="30">
        <v>473.7</v>
      </c>
    </row>
    <row r="28" spans="1:10" x14ac:dyDescent="0.2">
      <c r="A28" s="34">
        <v>42782</v>
      </c>
      <c r="B28" s="31" t="s">
        <v>91</v>
      </c>
      <c r="C28" s="31"/>
      <c r="D28" s="31" t="s">
        <v>90</v>
      </c>
      <c r="E28" s="33">
        <v>-43.95</v>
      </c>
      <c r="F28" s="31" t="s">
        <v>46</v>
      </c>
      <c r="G28" s="32">
        <v>42782</v>
      </c>
      <c r="H28" s="30">
        <v>429.75</v>
      </c>
      <c r="I28" s="31"/>
      <c r="J28" s="30">
        <v>429.75</v>
      </c>
    </row>
    <row r="29" spans="1:10" x14ac:dyDescent="0.2">
      <c r="A29" s="34">
        <v>42761</v>
      </c>
      <c r="B29" s="31" t="s">
        <v>89</v>
      </c>
      <c r="C29" s="31" t="s">
        <v>29</v>
      </c>
      <c r="D29" s="31" t="s">
        <v>31</v>
      </c>
      <c r="E29" s="33">
        <v>20</v>
      </c>
      <c r="F29" s="31">
        <v>1200</v>
      </c>
      <c r="G29" s="32">
        <v>42787</v>
      </c>
      <c r="H29" s="30">
        <v>449.75</v>
      </c>
      <c r="I29" s="31"/>
      <c r="J29" s="30">
        <v>449.75</v>
      </c>
    </row>
    <row r="30" spans="1:10" x14ac:dyDescent="0.2">
      <c r="A30" s="34">
        <v>42764</v>
      </c>
      <c r="B30" s="31" t="s">
        <v>88</v>
      </c>
      <c r="C30" s="31" t="s">
        <v>4</v>
      </c>
      <c r="D30" s="31" t="s">
        <v>31</v>
      </c>
      <c r="E30" s="33">
        <v>20</v>
      </c>
      <c r="F30" s="31">
        <v>1169</v>
      </c>
      <c r="G30" s="32">
        <v>42787</v>
      </c>
      <c r="H30" s="30">
        <v>469.75</v>
      </c>
      <c r="I30" s="31"/>
      <c r="J30" s="30">
        <v>469.75</v>
      </c>
    </row>
    <row r="31" spans="1:10" x14ac:dyDescent="0.2">
      <c r="A31" s="34">
        <v>42783</v>
      </c>
      <c r="B31" s="31" t="s">
        <v>87</v>
      </c>
      <c r="C31" s="31" t="s">
        <v>4</v>
      </c>
      <c r="D31" s="31" t="s">
        <v>31</v>
      </c>
      <c r="E31" s="33">
        <v>20</v>
      </c>
      <c r="F31" s="31" t="s">
        <v>54</v>
      </c>
      <c r="G31" s="32">
        <v>42787</v>
      </c>
      <c r="H31" s="30">
        <v>489.75</v>
      </c>
      <c r="I31" s="31"/>
      <c r="J31" s="30">
        <v>489.75</v>
      </c>
    </row>
    <row r="32" spans="1:10" x14ac:dyDescent="0.2">
      <c r="A32" s="34">
        <v>42759</v>
      </c>
      <c r="B32" s="31" t="s">
        <v>86</v>
      </c>
      <c r="C32" s="31" t="s">
        <v>29</v>
      </c>
      <c r="D32" s="31" t="s">
        <v>31</v>
      </c>
      <c r="E32" s="33">
        <v>20</v>
      </c>
      <c r="F32" s="31">
        <v>376</v>
      </c>
      <c r="G32" s="32">
        <v>42795</v>
      </c>
      <c r="H32" s="30">
        <v>509.75</v>
      </c>
      <c r="I32" s="31"/>
      <c r="J32" s="30">
        <v>509.75</v>
      </c>
    </row>
    <row r="33" spans="1:10" x14ac:dyDescent="0.2">
      <c r="A33" s="34">
        <v>42793</v>
      </c>
      <c r="B33" s="31" t="s">
        <v>85</v>
      </c>
      <c r="C33" s="31" t="s">
        <v>4</v>
      </c>
      <c r="D33" s="31" t="s">
        <v>31</v>
      </c>
      <c r="E33" s="33">
        <v>20</v>
      </c>
      <c r="F33" s="31" t="s">
        <v>46</v>
      </c>
      <c r="G33" s="32">
        <v>42795</v>
      </c>
      <c r="H33" s="30">
        <v>529.75</v>
      </c>
      <c r="I33" s="31"/>
      <c r="J33" s="30">
        <v>529.75</v>
      </c>
    </row>
    <row r="34" spans="1:10" x14ac:dyDescent="0.2">
      <c r="A34" s="34">
        <v>42793</v>
      </c>
      <c r="B34" s="31" t="s">
        <v>84</v>
      </c>
      <c r="C34" s="31" t="s">
        <v>4</v>
      </c>
      <c r="D34" s="31" t="s">
        <v>31</v>
      </c>
      <c r="E34" s="33">
        <v>20</v>
      </c>
      <c r="F34" s="31" t="s">
        <v>46</v>
      </c>
      <c r="G34" s="32">
        <v>42795</v>
      </c>
      <c r="H34" s="30">
        <v>549.75</v>
      </c>
      <c r="I34" s="31"/>
      <c r="J34" s="30">
        <v>549.75</v>
      </c>
    </row>
    <row r="35" spans="1:10" x14ac:dyDescent="0.2">
      <c r="A35" s="34">
        <v>42793</v>
      </c>
      <c r="B35" s="31" t="s">
        <v>83</v>
      </c>
      <c r="C35" s="31" t="s">
        <v>4</v>
      </c>
      <c r="D35" s="31" t="s">
        <v>31</v>
      </c>
      <c r="E35" s="33">
        <v>20</v>
      </c>
      <c r="F35" s="31" t="s">
        <v>46</v>
      </c>
      <c r="G35" s="32">
        <v>42795</v>
      </c>
      <c r="H35" s="30">
        <v>569.75</v>
      </c>
      <c r="I35" s="31"/>
      <c r="J35" s="30">
        <v>569.75</v>
      </c>
    </row>
    <row r="36" spans="1:10" x14ac:dyDescent="0.2">
      <c r="A36" s="34">
        <v>42794</v>
      </c>
      <c r="B36" s="31" t="s">
        <v>82</v>
      </c>
      <c r="C36" s="31" t="s">
        <v>4</v>
      </c>
      <c r="D36" s="31" t="s">
        <v>31</v>
      </c>
      <c r="E36" s="33">
        <v>20</v>
      </c>
      <c r="F36" s="31" t="s">
        <v>46</v>
      </c>
      <c r="G36" s="32">
        <v>42795</v>
      </c>
      <c r="H36" s="30">
        <v>589.75</v>
      </c>
      <c r="I36" s="31"/>
      <c r="J36" s="30">
        <v>589.75</v>
      </c>
    </row>
    <row r="37" spans="1:10" x14ac:dyDescent="0.2">
      <c r="A37" s="34">
        <v>42794</v>
      </c>
      <c r="B37" s="31" t="s">
        <v>81</v>
      </c>
      <c r="C37" s="31" t="s">
        <v>4</v>
      </c>
      <c r="D37" s="31" t="s">
        <v>31</v>
      </c>
      <c r="E37" s="33">
        <v>20</v>
      </c>
      <c r="F37" s="31">
        <v>3791</v>
      </c>
      <c r="G37" s="32">
        <v>42801</v>
      </c>
      <c r="H37" s="30">
        <v>609.75</v>
      </c>
      <c r="I37" s="31"/>
      <c r="J37" s="30">
        <v>609.75</v>
      </c>
    </row>
    <row r="38" spans="1:10" x14ac:dyDescent="0.2">
      <c r="A38" s="34">
        <v>42808</v>
      </c>
      <c r="B38" s="31" t="s">
        <v>67</v>
      </c>
      <c r="C38" s="31"/>
      <c r="D38" s="31" t="s">
        <v>80</v>
      </c>
      <c r="E38" s="33">
        <v>-35</v>
      </c>
      <c r="F38" s="31" t="s">
        <v>43</v>
      </c>
      <c r="G38" s="32">
        <v>42808</v>
      </c>
      <c r="H38" s="30">
        <v>574.75</v>
      </c>
      <c r="I38" s="31"/>
      <c r="J38" s="30">
        <v>574.75</v>
      </c>
    </row>
    <row r="39" spans="1:10" x14ac:dyDescent="0.2">
      <c r="A39" s="34">
        <v>42808</v>
      </c>
      <c r="B39" s="31" t="s">
        <v>79</v>
      </c>
      <c r="C39" s="31"/>
      <c r="D39" s="31" t="s">
        <v>78</v>
      </c>
      <c r="E39" s="33">
        <v>-103</v>
      </c>
      <c r="F39" s="31" t="s">
        <v>43</v>
      </c>
      <c r="G39" s="32">
        <v>42808</v>
      </c>
      <c r="H39" s="30">
        <v>471.75</v>
      </c>
      <c r="I39" s="31"/>
      <c r="J39" s="30">
        <v>471.75</v>
      </c>
    </row>
    <row r="40" spans="1:10" x14ac:dyDescent="0.2">
      <c r="A40" s="34">
        <v>42804</v>
      </c>
      <c r="B40" s="31" t="s">
        <v>77</v>
      </c>
      <c r="C40" s="31" t="s">
        <v>4</v>
      </c>
      <c r="D40" s="31" t="s">
        <v>31</v>
      </c>
      <c r="E40" s="33">
        <v>20</v>
      </c>
      <c r="F40" s="31">
        <v>419</v>
      </c>
      <c r="G40" s="32">
        <v>42809</v>
      </c>
      <c r="H40" s="30">
        <v>491.75</v>
      </c>
      <c r="I40" s="31"/>
      <c r="J40" s="30">
        <v>491.75</v>
      </c>
    </row>
    <row r="41" spans="1:10" x14ac:dyDescent="0.2">
      <c r="A41" s="34">
        <v>42803</v>
      </c>
      <c r="B41" s="31" t="s">
        <v>76</v>
      </c>
      <c r="C41" s="31" t="s">
        <v>4</v>
      </c>
      <c r="D41" s="31" t="s">
        <v>31</v>
      </c>
      <c r="E41" s="33">
        <v>20</v>
      </c>
      <c r="F41" s="31" t="s">
        <v>46</v>
      </c>
      <c r="G41" s="32">
        <v>42809</v>
      </c>
      <c r="H41" s="30">
        <v>511.75</v>
      </c>
      <c r="I41" s="31"/>
      <c r="J41" s="30">
        <v>511.75</v>
      </c>
    </row>
    <row r="42" spans="1:10" x14ac:dyDescent="0.2">
      <c r="A42" s="34">
        <v>42813</v>
      </c>
      <c r="B42" s="31" t="s">
        <v>75</v>
      </c>
      <c r="C42" s="31"/>
      <c r="D42" s="31" t="s">
        <v>74</v>
      </c>
      <c r="E42" s="33">
        <v>-189</v>
      </c>
      <c r="F42" s="31" t="s">
        <v>43</v>
      </c>
      <c r="G42" s="32">
        <v>42813</v>
      </c>
      <c r="H42" s="30">
        <v>322.75</v>
      </c>
      <c r="I42" s="31"/>
      <c r="J42" s="30">
        <v>322.75</v>
      </c>
    </row>
    <row r="43" spans="1:10" x14ac:dyDescent="0.2">
      <c r="A43" s="34">
        <v>42821</v>
      </c>
      <c r="B43" s="31" t="s">
        <v>73</v>
      </c>
      <c r="C43" s="31" t="s">
        <v>4</v>
      </c>
      <c r="D43" s="31" t="s">
        <v>31</v>
      </c>
      <c r="E43" s="33">
        <v>20</v>
      </c>
      <c r="F43" s="31">
        <v>353</v>
      </c>
      <c r="G43" s="32">
        <v>42830</v>
      </c>
      <c r="H43" s="30">
        <v>342.75</v>
      </c>
      <c r="I43" s="31"/>
      <c r="J43" s="30">
        <v>342.75</v>
      </c>
    </row>
    <row r="44" spans="1:10" x14ac:dyDescent="0.2">
      <c r="A44" s="34">
        <v>42824</v>
      </c>
      <c r="B44" s="31" t="s">
        <v>72</v>
      </c>
      <c r="C44" s="31" t="s">
        <v>30</v>
      </c>
      <c r="D44" s="31" t="s">
        <v>31</v>
      </c>
      <c r="E44" s="33">
        <v>10</v>
      </c>
      <c r="F44" s="31">
        <v>231</v>
      </c>
      <c r="G44" s="32">
        <v>42830</v>
      </c>
      <c r="H44" s="30">
        <v>352.75</v>
      </c>
      <c r="I44" s="31"/>
      <c r="J44" s="30">
        <v>352.75</v>
      </c>
    </row>
    <row r="45" spans="1:10" x14ac:dyDescent="0.2">
      <c r="A45" s="34">
        <v>42825</v>
      </c>
      <c r="B45" s="31" t="s">
        <v>71</v>
      </c>
      <c r="C45" s="31" t="s">
        <v>4</v>
      </c>
      <c r="D45" s="31" t="s">
        <v>31</v>
      </c>
      <c r="E45" s="33">
        <v>20</v>
      </c>
      <c r="F45" s="31">
        <v>2297</v>
      </c>
      <c r="G45" s="32">
        <v>42830</v>
      </c>
      <c r="H45" s="30">
        <v>372.75</v>
      </c>
      <c r="I45" s="31"/>
      <c r="J45" s="30">
        <v>372.75</v>
      </c>
    </row>
    <row r="46" spans="1:10" x14ac:dyDescent="0.2">
      <c r="A46" s="34">
        <v>42822</v>
      </c>
      <c r="B46" s="31" t="s">
        <v>70</v>
      </c>
      <c r="C46" s="31" t="s">
        <v>4</v>
      </c>
      <c r="D46" s="31" t="s">
        <v>31</v>
      </c>
      <c r="E46" s="33">
        <v>20</v>
      </c>
      <c r="F46" s="31" t="s">
        <v>46</v>
      </c>
      <c r="G46" s="32">
        <v>42830</v>
      </c>
      <c r="H46" s="30">
        <v>392.75</v>
      </c>
      <c r="I46" s="31"/>
      <c r="J46" s="30">
        <v>392.75</v>
      </c>
    </row>
    <row r="47" spans="1:10" x14ac:dyDescent="0.2">
      <c r="A47" s="34">
        <v>42836</v>
      </c>
      <c r="B47" s="31" t="s">
        <v>69</v>
      </c>
      <c r="C47" s="31" t="s">
        <v>4</v>
      </c>
      <c r="D47" s="31" t="s">
        <v>31</v>
      </c>
      <c r="E47" s="33">
        <v>20</v>
      </c>
      <c r="F47" s="31" t="s">
        <v>46</v>
      </c>
      <c r="G47" s="32">
        <v>42843</v>
      </c>
      <c r="H47" s="30">
        <v>412.75</v>
      </c>
      <c r="I47" s="31"/>
      <c r="J47" s="30">
        <v>412.75</v>
      </c>
    </row>
    <row r="48" spans="1:10" x14ac:dyDescent="0.2">
      <c r="A48" s="34">
        <v>42838</v>
      </c>
      <c r="B48" s="31" t="s">
        <v>68</v>
      </c>
      <c r="C48" s="31" t="s">
        <v>4</v>
      </c>
      <c r="D48" s="31" t="s">
        <v>31</v>
      </c>
      <c r="E48" s="33">
        <v>20</v>
      </c>
      <c r="F48" s="31" t="s">
        <v>46</v>
      </c>
      <c r="G48" s="32">
        <v>42843</v>
      </c>
      <c r="H48" s="30">
        <v>432.75</v>
      </c>
      <c r="I48" s="31"/>
      <c r="J48" s="30">
        <v>432.75</v>
      </c>
    </row>
    <row r="49" spans="1:10" x14ac:dyDescent="0.2">
      <c r="A49" s="34">
        <v>42809</v>
      </c>
      <c r="B49" s="31" t="s">
        <v>67</v>
      </c>
      <c r="C49" s="31"/>
      <c r="D49" s="31" t="s">
        <v>66</v>
      </c>
      <c r="E49" s="33">
        <v>-1.05</v>
      </c>
      <c r="F49" s="31" t="s">
        <v>43</v>
      </c>
      <c r="G49" s="32">
        <v>42809</v>
      </c>
      <c r="H49" s="30">
        <v>431.7</v>
      </c>
      <c r="I49" s="31"/>
      <c r="J49" s="30">
        <v>431.7</v>
      </c>
    </row>
    <row r="50" spans="1:10" x14ac:dyDescent="0.2">
      <c r="A50" s="34">
        <v>42874</v>
      </c>
      <c r="B50" s="31" t="s">
        <v>65</v>
      </c>
      <c r="C50" s="31" t="s">
        <v>29</v>
      </c>
      <c r="D50" s="31" t="s">
        <v>31</v>
      </c>
      <c r="E50" s="33">
        <v>20</v>
      </c>
      <c r="F50" s="31">
        <v>255</v>
      </c>
      <c r="G50" s="32">
        <v>42877</v>
      </c>
      <c r="H50" s="30">
        <v>451.7</v>
      </c>
      <c r="I50" s="31"/>
      <c r="J50" s="30">
        <v>451.7</v>
      </c>
    </row>
    <row r="51" spans="1:10" x14ac:dyDescent="0.2">
      <c r="A51" s="34">
        <v>42846</v>
      </c>
      <c r="B51" s="31" t="s">
        <v>64</v>
      </c>
      <c r="C51" s="31"/>
      <c r="D51" s="31" t="s">
        <v>63</v>
      </c>
      <c r="E51" s="33">
        <v>-12.74</v>
      </c>
      <c r="F51" s="31"/>
      <c r="G51" s="32">
        <v>42846</v>
      </c>
      <c r="H51" s="30">
        <v>438.96</v>
      </c>
      <c r="I51" s="31"/>
      <c r="J51" s="30">
        <v>438.96</v>
      </c>
    </row>
    <row r="52" spans="1:10" x14ac:dyDescent="0.2">
      <c r="A52" s="34">
        <v>42845</v>
      </c>
      <c r="B52" s="31" t="s">
        <v>62</v>
      </c>
      <c r="C52" s="31" t="s">
        <v>30</v>
      </c>
      <c r="D52" s="31" t="s">
        <v>31</v>
      </c>
      <c r="E52" s="33">
        <v>10</v>
      </c>
      <c r="F52" s="31" t="s">
        <v>46</v>
      </c>
      <c r="G52" s="32">
        <v>42877</v>
      </c>
      <c r="H52" s="30">
        <v>448.96</v>
      </c>
      <c r="I52" s="31"/>
      <c r="J52" s="30">
        <v>448.96</v>
      </c>
    </row>
    <row r="53" spans="1:10" x14ac:dyDescent="0.2">
      <c r="A53" s="34">
        <v>42854</v>
      </c>
      <c r="B53" s="31" t="s">
        <v>61</v>
      </c>
      <c r="C53" s="31" t="s">
        <v>4</v>
      </c>
      <c r="D53" s="31" t="s">
        <v>31</v>
      </c>
      <c r="E53" s="33">
        <v>20</v>
      </c>
      <c r="F53" s="31" t="s">
        <v>46</v>
      </c>
      <c r="G53" s="32">
        <v>42877</v>
      </c>
      <c r="H53" s="30">
        <v>468.96</v>
      </c>
      <c r="I53" s="31"/>
      <c r="J53" s="30">
        <v>468.96</v>
      </c>
    </row>
    <row r="54" spans="1:10" x14ac:dyDescent="0.2">
      <c r="A54" s="34">
        <v>42875</v>
      </c>
      <c r="B54" s="31" t="s">
        <v>60</v>
      </c>
      <c r="C54" s="31" t="s">
        <v>4</v>
      </c>
      <c r="D54" s="31" t="s">
        <v>31</v>
      </c>
      <c r="E54" s="33">
        <v>20</v>
      </c>
      <c r="F54" s="31">
        <v>2210</v>
      </c>
      <c r="G54" s="32">
        <v>42885</v>
      </c>
      <c r="H54" s="30">
        <v>488.96</v>
      </c>
      <c r="I54" s="31"/>
      <c r="J54" s="30">
        <v>488.96</v>
      </c>
    </row>
    <row r="55" spans="1:10" x14ac:dyDescent="0.2">
      <c r="A55" s="34">
        <v>42881</v>
      </c>
      <c r="B55" s="31" t="s">
        <v>59</v>
      </c>
      <c r="C55" s="31" t="s">
        <v>4</v>
      </c>
      <c r="D55" s="31" t="s">
        <v>31</v>
      </c>
      <c r="E55" s="33">
        <v>20</v>
      </c>
      <c r="F55" s="31" t="s">
        <v>46</v>
      </c>
      <c r="G55" s="32">
        <v>42885</v>
      </c>
      <c r="H55" s="30">
        <v>508.96</v>
      </c>
      <c r="I55" s="31"/>
      <c r="J55" s="30">
        <v>508.96</v>
      </c>
    </row>
    <row r="56" spans="1:10" x14ac:dyDescent="0.2">
      <c r="A56" s="34">
        <v>42885</v>
      </c>
      <c r="B56" s="31" t="s">
        <v>58</v>
      </c>
      <c r="C56" s="31" t="s">
        <v>4</v>
      </c>
      <c r="D56" s="31" t="s">
        <v>31</v>
      </c>
      <c r="E56" s="33">
        <v>20</v>
      </c>
      <c r="F56" s="31" t="s">
        <v>46</v>
      </c>
      <c r="G56" s="32">
        <v>42891</v>
      </c>
      <c r="H56" s="30">
        <v>528.96</v>
      </c>
      <c r="I56" s="31"/>
      <c r="J56" s="30">
        <v>528.96</v>
      </c>
    </row>
    <row r="57" spans="1:10" x14ac:dyDescent="0.2">
      <c r="A57" s="34">
        <v>42886</v>
      </c>
      <c r="B57" s="31" t="s">
        <v>57</v>
      </c>
      <c r="C57" s="31" t="s">
        <v>4</v>
      </c>
      <c r="D57" s="31" t="s">
        <v>31</v>
      </c>
      <c r="E57" s="33">
        <v>20</v>
      </c>
      <c r="F57" s="31" t="s">
        <v>46</v>
      </c>
      <c r="G57" s="32">
        <v>42891</v>
      </c>
      <c r="H57" s="30">
        <v>548.96</v>
      </c>
      <c r="I57" s="31"/>
      <c r="J57" s="30">
        <v>548.96</v>
      </c>
    </row>
    <row r="58" spans="1:10" x14ac:dyDescent="0.2">
      <c r="A58" s="34">
        <v>42888</v>
      </c>
      <c r="B58" s="31" t="s">
        <v>56</v>
      </c>
      <c r="C58" s="31" t="s">
        <v>29</v>
      </c>
      <c r="D58" s="31" t="s">
        <v>31</v>
      </c>
      <c r="E58" s="33">
        <v>20</v>
      </c>
      <c r="F58" s="31">
        <v>6931</v>
      </c>
      <c r="G58" s="32">
        <v>42893</v>
      </c>
      <c r="H58" s="30">
        <v>568.96</v>
      </c>
      <c r="I58" s="31"/>
      <c r="J58" s="30">
        <v>568.96</v>
      </c>
    </row>
    <row r="59" spans="1:10" x14ac:dyDescent="0.2">
      <c r="A59" s="34">
        <v>42893</v>
      </c>
      <c r="B59" s="31" t="s">
        <v>55</v>
      </c>
      <c r="C59" s="31" t="s">
        <v>4</v>
      </c>
      <c r="D59" s="31" t="s">
        <v>31</v>
      </c>
      <c r="E59" s="33">
        <v>20</v>
      </c>
      <c r="F59" s="31" t="s">
        <v>54</v>
      </c>
      <c r="G59" s="32">
        <v>42893</v>
      </c>
      <c r="H59" s="30">
        <v>588.96</v>
      </c>
      <c r="I59" s="31"/>
      <c r="J59" s="30">
        <v>588.96</v>
      </c>
    </row>
    <row r="60" spans="1:10" x14ac:dyDescent="0.2">
      <c r="A60" s="34">
        <v>42894</v>
      </c>
      <c r="B60" s="31" t="s">
        <v>53</v>
      </c>
      <c r="C60" s="31"/>
      <c r="D60" s="31" t="s">
        <v>52</v>
      </c>
      <c r="E60" s="33">
        <v>-150</v>
      </c>
      <c r="F60" s="31">
        <v>512</v>
      </c>
      <c r="G60" s="32">
        <v>42894</v>
      </c>
      <c r="H60" s="30">
        <v>438.96</v>
      </c>
      <c r="I60" s="31"/>
      <c r="J60" s="30">
        <v>438.96</v>
      </c>
    </row>
    <row r="61" spans="1:10" x14ac:dyDescent="0.2">
      <c r="A61" s="34">
        <v>42903</v>
      </c>
      <c r="B61" s="31" t="s">
        <v>51</v>
      </c>
      <c r="C61" s="31" t="s">
        <v>29</v>
      </c>
      <c r="D61" s="31" t="s">
        <v>31</v>
      </c>
      <c r="E61" s="33">
        <v>20</v>
      </c>
      <c r="F61" s="31" t="s">
        <v>46</v>
      </c>
      <c r="G61" s="32">
        <v>42906</v>
      </c>
      <c r="H61" s="30">
        <v>458.96</v>
      </c>
      <c r="I61" s="31"/>
      <c r="J61" s="30">
        <v>458.96</v>
      </c>
    </row>
    <row r="62" spans="1:10" x14ac:dyDescent="0.2">
      <c r="A62" s="34">
        <v>42894</v>
      </c>
      <c r="B62" s="31" t="s">
        <v>50</v>
      </c>
      <c r="C62" s="31" t="s">
        <v>29</v>
      </c>
      <c r="D62" s="31" t="s">
        <v>31</v>
      </c>
      <c r="E62" s="33">
        <v>20</v>
      </c>
      <c r="F62" s="31">
        <v>1510</v>
      </c>
      <c r="G62" s="32">
        <v>42914</v>
      </c>
      <c r="H62" s="30">
        <v>478.96</v>
      </c>
      <c r="I62" s="31"/>
      <c r="J62" s="30">
        <v>478.96</v>
      </c>
    </row>
    <row r="63" spans="1:10" x14ac:dyDescent="0.2">
      <c r="A63" s="34">
        <v>42907</v>
      </c>
      <c r="B63" s="31" t="s">
        <v>49</v>
      </c>
      <c r="C63" s="31"/>
      <c r="D63" s="31" t="s">
        <v>48</v>
      </c>
      <c r="E63" s="33">
        <v>-17.45</v>
      </c>
      <c r="F63" s="31">
        <v>513</v>
      </c>
      <c r="G63" s="32">
        <v>42907</v>
      </c>
      <c r="H63" s="30">
        <v>461.51</v>
      </c>
      <c r="I63" s="31"/>
      <c r="J63" s="30">
        <v>461.51</v>
      </c>
    </row>
    <row r="64" spans="1:10" x14ac:dyDescent="0.2">
      <c r="A64" s="34">
        <v>42913</v>
      </c>
      <c r="B64" s="31" t="s">
        <v>47</v>
      </c>
      <c r="C64" s="31" t="s">
        <v>29</v>
      </c>
      <c r="D64" s="31" t="s">
        <v>31</v>
      </c>
      <c r="E64" s="33">
        <v>20</v>
      </c>
      <c r="F64" s="31" t="s">
        <v>46</v>
      </c>
      <c r="G64" s="32">
        <v>42914</v>
      </c>
      <c r="H64" s="30">
        <v>481.51</v>
      </c>
      <c r="I64" s="31"/>
      <c r="J64" s="30">
        <v>481.51</v>
      </c>
    </row>
    <row r="65" spans="1:10" x14ac:dyDescent="0.2">
      <c r="A65" s="34">
        <v>42915</v>
      </c>
      <c r="B65" s="31" t="s">
        <v>45</v>
      </c>
      <c r="C65" s="31"/>
      <c r="D65" s="31" t="s">
        <v>44</v>
      </c>
      <c r="E65" s="33">
        <v>-100</v>
      </c>
      <c r="F65" s="31" t="s">
        <v>43</v>
      </c>
      <c r="G65" s="32">
        <v>42915</v>
      </c>
      <c r="H65" s="30">
        <v>381.51</v>
      </c>
      <c r="I65" s="31"/>
      <c r="J65" s="30">
        <v>381.51</v>
      </c>
    </row>
  </sheetData>
  <autoFilter ref="A1:J65" xr:uid="{00000000-0009-0000-0000-000000000000}"/>
  <pageMargins left="0.75" right="0.75" top="1" bottom="1" header="0.5" footer="0.5"/>
  <pageSetup scale="79" fitToHeight="0" orientation="landscape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1948-88AF-4407-8203-1E8FCC7B07C8}">
  <sheetPr>
    <pageSetUpPr fitToPage="1"/>
  </sheetPr>
  <dimension ref="A1:M113"/>
  <sheetViews>
    <sheetView showGridLines="0" workbookViewId="0">
      <pane ySplit="4" topLeftCell="A31" activePane="bottomLeft" state="frozen"/>
      <selection pane="bottomLeft" activeCell="D47" sqref="D47"/>
    </sheetView>
  </sheetViews>
  <sheetFormatPr defaultColWidth="9" defaultRowHeight="14.25" x14ac:dyDescent="0.2"/>
  <cols>
    <col min="1" max="1" width="8" style="1" customWidth="1"/>
    <col min="2" max="2" width="8.125" style="1" customWidth="1"/>
    <col min="3" max="3" width="40.125" style="1" customWidth="1"/>
    <col min="4" max="4" width="24.875" style="1" customWidth="1"/>
    <col min="5" max="5" width="6.375" style="1" customWidth="1"/>
    <col min="6" max="7" width="10.5" style="1" customWidth="1"/>
    <col min="8" max="8" width="10.875" style="1" customWidth="1"/>
    <col min="9" max="9" width="46" style="1" customWidth="1"/>
    <col min="10" max="10" width="20.875" style="1" customWidth="1"/>
    <col min="11" max="12" width="9" style="1"/>
    <col min="13" max="13" width="8.625" customWidth="1"/>
    <col min="14" max="16384" width="9" style="1"/>
  </cols>
  <sheetData>
    <row r="1" spans="1:13" ht="23.25" x14ac:dyDescent="0.25">
      <c r="A1" s="5" t="s">
        <v>7</v>
      </c>
      <c r="B1" s="4"/>
      <c r="C1" s="4"/>
      <c r="D1" s="4"/>
      <c r="E1" s="3" t="s">
        <v>9</v>
      </c>
      <c r="F1" s="75" t="s">
        <v>34</v>
      </c>
      <c r="G1" s="75"/>
      <c r="H1" s="75"/>
      <c r="M1" s="1"/>
    </row>
    <row r="2" spans="1:13" ht="12.75" x14ac:dyDescent="0.2">
      <c r="M2" s="1"/>
    </row>
    <row r="3" spans="1:13" ht="15" x14ac:dyDescent="0.25">
      <c r="G3" s="23" t="s">
        <v>10</v>
      </c>
      <c r="H3" s="42">
        <f ca="1">VLOOKUP(9E+100,Table13[Balance],1)</f>
        <v>439.95</v>
      </c>
      <c r="M3" s="1"/>
    </row>
    <row r="4" spans="1:13" ht="24" x14ac:dyDescent="0.2">
      <c r="A4" s="15" t="s">
        <v>0</v>
      </c>
      <c r="B4" s="15" t="s">
        <v>3</v>
      </c>
      <c r="C4" s="16" t="s">
        <v>8</v>
      </c>
      <c r="D4" s="16" t="s">
        <v>1</v>
      </c>
      <c r="E4" s="15" t="s">
        <v>28</v>
      </c>
      <c r="F4" s="21" t="s">
        <v>6</v>
      </c>
      <c r="G4" s="21" t="s">
        <v>5</v>
      </c>
      <c r="H4" s="15" t="s">
        <v>2</v>
      </c>
      <c r="I4" s="46" t="s">
        <v>128</v>
      </c>
      <c r="M4" s="1"/>
    </row>
    <row r="5" spans="1:13" s="13" customFormat="1" x14ac:dyDescent="0.2">
      <c r="A5" s="6">
        <v>42917</v>
      </c>
      <c r="B5" s="7"/>
      <c r="C5" s="8" t="s">
        <v>27</v>
      </c>
      <c r="D5" s="7"/>
      <c r="E5" s="14"/>
      <c r="F5" s="10"/>
      <c r="G5" s="11">
        <v>381.51</v>
      </c>
      <c r="H5" s="12">
        <f t="shared" ref="H5:H80" ca="1" si="0">IF(ISBLANK(A5)," - ",IFERROR(OFFSET(H5,-1,0,1,1)+G5-F5,G5-F5))</f>
        <v>381.51</v>
      </c>
      <c r="I5" s="44"/>
    </row>
    <row r="6" spans="1:13" s="13" customFormat="1" x14ac:dyDescent="0.2">
      <c r="A6" s="6">
        <v>42920</v>
      </c>
      <c r="B6" s="9" t="s">
        <v>46</v>
      </c>
      <c r="C6" s="8" t="s">
        <v>129</v>
      </c>
      <c r="D6" s="7" t="s">
        <v>42</v>
      </c>
      <c r="E6" s="14" t="s">
        <v>29</v>
      </c>
      <c r="F6" s="10"/>
      <c r="G6" s="11">
        <v>20</v>
      </c>
      <c r="H6" s="12">
        <f t="shared" ca="1" si="0"/>
        <v>401.51</v>
      </c>
      <c r="I6" s="44"/>
    </row>
    <row r="7" spans="1:13" s="13" customFormat="1" x14ac:dyDescent="0.2">
      <c r="A7" s="6">
        <v>42934</v>
      </c>
      <c r="B7" s="9">
        <v>6870</v>
      </c>
      <c r="C7" s="8" t="s">
        <v>131</v>
      </c>
      <c r="D7" s="7" t="s">
        <v>41</v>
      </c>
      <c r="E7" s="14" t="s">
        <v>4</v>
      </c>
      <c r="F7" s="10"/>
      <c r="G7" s="11">
        <v>20</v>
      </c>
      <c r="H7" s="12">
        <f t="shared" ca="1" si="0"/>
        <v>421.51</v>
      </c>
      <c r="I7" s="44"/>
    </row>
    <row r="8" spans="1:13" s="13" customFormat="1" x14ac:dyDescent="0.2">
      <c r="A8" s="6">
        <v>42949</v>
      </c>
      <c r="B8" s="9">
        <v>1303</v>
      </c>
      <c r="C8" s="8" t="s">
        <v>118</v>
      </c>
      <c r="D8" s="7" t="s">
        <v>41</v>
      </c>
      <c r="E8" s="14" t="s">
        <v>4</v>
      </c>
      <c r="F8" s="10"/>
      <c r="G8" s="11">
        <v>20</v>
      </c>
      <c r="H8" s="12">
        <f t="shared" ca="1" si="0"/>
        <v>441.51</v>
      </c>
      <c r="I8" s="44"/>
    </row>
    <row r="9" spans="1:13" s="13" customFormat="1" x14ac:dyDescent="0.2">
      <c r="A9" s="6">
        <v>42949</v>
      </c>
      <c r="B9" s="9" t="s">
        <v>46</v>
      </c>
      <c r="C9" s="8" t="s">
        <v>117</v>
      </c>
      <c r="D9" s="7" t="s">
        <v>42</v>
      </c>
      <c r="E9" s="14" t="s">
        <v>4</v>
      </c>
      <c r="F9" s="10"/>
      <c r="G9" s="11">
        <v>20</v>
      </c>
      <c r="H9" s="12">
        <f t="shared" ca="1" si="0"/>
        <v>461.51</v>
      </c>
      <c r="I9" s="44"/>
    </row>
    <row r="10" spans="1:13" s="13" customFormat="1" x14ac:dyDescent="0.2">
      <c r="A10" s="6">
        <v>42949</v>
      </c>
      <c r="B10" s="9">
        <v>514</v>
      </c>
      <c r="C10" s="8" t="s">
        <v>57</v>
      </c>
      <c r="D10" s="7" t="s">
        <v>37</v>
      </c>
      <c r="E10" s="14"/>
      <c r="F10" s="10">
        <v>17.61</v>
      </c>
      <c r="G10" s="11"/>
      <c r="H10" s="12">
        <f t="shared" ca="1" si="0"/>
        <v>443.9</v>
      </c>
      <c r="I10" s="44"/>
    </row>
    <row r="11" spans="1:13" s="13" customFormat="1" x14ac:dyDescent="0.2">
      <c r="A11" s="6">
        <v>42957</v>
      </c>
      <c r="B11" s="9">
        <v>1783</v>
      </c>
      <c r="C11" s="8" t="s">
        <v>119</v>
      </c>
      <c r="D11" s="7" t="s">
        <v>42</v>
      </c>
      <c r="E11" s="14" t="s">
        <v>132</v>
      </c>
      <c r="F11" s="10"/>
      <c r="G11" s="11">
        <v>10</v>
      </c>
      <c r="H11" s="12">
        <f t="shared" ca="1" si="0"/>
        <v>453.9</v>
      </c>
      <c r="I11" s="44"/>
    </row>
    <row r="12" spans="1:13" s="13" customFormat="1" x14ac:dyDescent="0.2">
      <c r="A12" s="6">
        <v>42957</v>
      </c>
      <c r="B12" s="9" t="s">
        <v>46</v>
      </c>
      <c r="C12" s="8" t="s">
        <v>133</v>
      </c>
      <c r="D12" s="7" t="s">
        <v>42</v>
      </c>
      <c r="E12" s="14" t="s">
        <v>132</v>
      </c>
      <c r="F12" s="10"/>
      <c r="G12" s="11">
        <v>10</v>
      </c>
      <c r="H12" s="12">
        <f t="shared" ca="1" si="0"/>
        <v>463.9</v>
      </c>
      <c r="I12" s="44"/>
    </row>
    <row r="13" spans="1:13" s="13" customFormat="1" x14ac:dyDescent="0.2">
      <c r="A13" s="6">
        <v>42977</v>
      </c>
      <c r="B13" s="9" t="s">
        <v>46</v>
      </c>
      <c r="C13" s="8" t="s">
        <v>134</v>
      </c>
      <c r="D13" s="7" t="s">
        <v>42</v>
      </c>
      <c r="E13" s="14" t="s">
        <v>29</v>
      </c>
      <c r="F13" s="10"/>
      <c r="G13" s="11">
        <v>19.12</v>
      </c>
      <c r="H13" s="12">
        <f t="shared" ca="1" si="0"/>
        <v>483.02</v>
      </c>
      <c r="I13" s="44"/>
    </row>
    <row r="14" spans="1:13" s="13" customFormat="1" x14ac:dyDescent="0.2">
      <c r="A14" s="6">
        <v>43010</v>
      </c>
      <c r="B14" s="9" t="s">
        <v>46</v>
      </c>
      <c r="C14" s="8" t="s">
        <v>135</v>
      </c>
      <c r="D14" s="7" t="s">
        <v>42</v>
      </c>
      <c r="E14" s="14" t="s">
        <v>29</v>
      </c>
      <c r="F14" s="10"/>
      <c r="G14" s="10">
        <v>20</v>
      </c>
      <c r="H14" s="43">
        <f t="shared" ca="1" si="0"/>
        <v>503.02</v>
      </c>
      <c r="I14" s="44"/>
    </row>
    <row r="15" spans="1:13" s="13" customFormat="1" x14ac:dyDescent="0.2">
      <c r="A15" s="6">
        <v>43010</v>
      </c>
      <c r="B15" s="9" t="s">
        <v>46</v>
      </c>
      <c r="C15" s="8" t="s">
        <v>136</v>
      </c>
      <c r="D15" s="7" t="s">
        <v>42</v>
      </c>
      <c r="E15" s="14"/>
      <c r="F15" s="10"/>
      <c r="G15" s="10">
        <v>0.88</v>
      </c>
      <c r="H15" s="43">
        <f t="shared" ca="1" si="0"/>
        <v>503.9</v>
      </c>
      <c r="I15" s="44"/>
    </row>
    <row r="16" spans="1:13" s="13" customFormat="1" x14ac:dyDescent="0.2">
      <c r="A16" s="6">
        <v>42985</v>
      </c>
      <c r="B16" s="9" t="s">
        <v>137</v>
      </c>
      <c r="C16" s="8" t="s">
        <v>138</v>
      </c>
      <c r="D16" s="7" t="s">
        <v>16</v>
      </c>
      <c r="E16" s="14"/>
      <c r="F16" s="10">
        <v>205</v>
      </c>
      <c r="G16" s="10"/>
      <c r="H16" s="43">
        <f t="shared" ca="1" si="0"/>
        <v>298.89999999999998</v>
      </c>
      <c r="I16" s="44"/>
    </row>
    <row r="17" spans="1:13" s="13" customFormat="1" x14ac:dyDescent="0.2">
      <c r="A17" s="6">
        <v>42997</v>
      </c>
      <c r="B17" s="9" t="s">
        <v>137</v>
      </c>
      <c r="C17" s="8" t="s">
        <v>139</v>
      </c>
      <c r="D17" s="7" t="s">
        <v>38</v>
      </c>
      <c r="E17" s="14"/>
      <c r="F17" s="10">
        <v>42.81</v>
      </c>
      <c r="G17" s="10"/>
      <c r="H17" s="43">
        <f t="shared" ca="1" si="0"/>
        <v>256.08999999999997</v>
      </c>
      <c r="I17" s="44"/>
    </row>
    <row r="18" spans="1:13" s="13" customFormat="1" x14ac:dyDescent="0.2">
      <c r="A18" s="6">
        <v>43005</v>
      </c>
      <c r="B18" s="9">
        <v>515</v>
      </c>
      <c r="C18" s="8" t="s">
        <v>140</v>
      </c>
      <c r="D18" s="7" t="s">
        <v>18</v>
      </c>
      <c r="E18" s="14"/>
      <c r="F18" s="10">
        <v>47.41</v>
      </c>
      <c r="G18" s="10"/>
      <c r="H18" s="43">
        <f t="shared" ca="1" si="0"/>
        <v>208.67999999999998</v>
      </c>
      <c r="I18" s="44"/>
    </row>
    <row r="19" spans="1:13" s="13" customFormat="1" x14ac:dyDescent="0.2">
      <c r="A19" s="6">
        <v>43010</v>
      </c>
      <c r="B19" s="9">
        <v>228</v>
      </c>
      <c r="C19" s="8" t="s">
        <v>111</v>
      </c>
      <c r="D19" s="7" t="s">
        <v>41</v>
      </c>
      <c r="E19" s="14" t="s">
        <v>4</v>
      </c>
      <c r="F19" s="10"/>
      <c r="G19" s="10">
        <v>20</v>
      </c>
      <c r="H19" s="43">
        <f t="shared" ca="1" si="0"/>
        <v>228.67999999999998</v>
      </c>
      <c r="I19" s="44"/>
    </row>
    <row r="20" spans="1:13" x14ac:dyDescent="0.2">
      <c r="A20" s="6">
        <v>43024</v>
      </c>
      <c r="B20" s="9" t="s">
        <v>46</v>
      </c>
      <c r="C20" s="8" t="s">
        <v>49</v>
      </c>
      <c r="D20" s="7" t="s">
        <v>42</v>
      </c>
      <c r="E20" s="14" t="s">
        <v>4</v>
      </c>
      <c r="F20" s="10"/>
      <c r="G20" s="10">
        <v>20</v>
      </c>
      <c r="H20" s="43">
        <f t="shared" ca="1" si="0"/>
        <v>248.67999999999998</v>
      </c>
      <c r="I20" s="45"/>
      <c r="M20" s="1"/>
    </row>
    <row r="21" spans="1:13" x14ac:dyDescent="0.2">
      <c r="A21" s="6">
        <v>43031</v>
      </c>
      <c r="B21" s="9">
        <v>311</v>
      </c>
      <c r="C21" s="8" t="s">
        <v>104</v>
      </c>
      <c r="D21" s="7" t="s">
        <v>41</v>
      </c>
      <c r="E21" s="14" t="s">
        <v>4</v>
      </c>
      <c r="F21" s="10"/>
      <c r="G21" s="10">
        <v>20</v>
      </c>
      <c r="H21" s="43">
        <f t="shared" ca="1" si="0"/>
        <v>268.67999999999995</v>
      </c>
      <c r="I21" s="45"/>
      <c r="M21" s="1"/>
    </row>
    <row r="22" spans="1:13" x14ac:dyDescent="0.2">
      <c r="A22" s="6">
        <v>43033</v>
      </c>
      <c r="B22" s="9" t="s">
        <v>46</v>
      </c>
      <c r="C22" s="8" t="s">
        <v>101</v>
      </c>
      <c r="D22" s="7" t="s">
        <v>42</v>
      </c>
      <c r="E22" s="14" t="s">
        <v>4</v>
      </c>
      <c r="F22" s="10"/>
      <c r="G22" s="10">
        <v>20</v>
      </c>
      <c r="H22" s="43">
        <f t="shared" ca="1" si="0"/>
        <v>288.67999999999995</v>
      </c>
      <c r="I22" s="45"/>
      <c r="M22" s="1"/>
    </row>
    <row r="23" spans="1:13" x14ac:dyDescent="0.2">
      <c r="A23" s="6">
        <v>43033</v>
      </c>
      <c r="B23" s="9" t="s">
        <v>46</v>
      </c>
      <c r="C23" s="8" t="s">
        <v>107</v>
      </c>
      <c r="D23" s="7" t="s">
        <v>42</v>
      </c>
      <c r="E23" s="14" t="s">
        <v>132</v>
      </c>
      <c r="F23" s="10"/>
      <c r="G23" s="10">
        <v>10</v>
      </c>
      <c r="H23" s="43">
        <f t="shared" ca="1" si="0"/>
        <v>298.67999999999995</v>
      </c>
      <c r="I23" s="45"/>
      <c r="M23" s="1"/>
    </row>
    <row r="24" spans="1:13" x14ac:dyDescent="0.2">
      <c r="A24" s="6">
        <v>43035</v>
      </c>
      <c r="B24" s="9">
        <v>1043</v>
      </c>
      <c r="C24" s="8" t="s">
        <v>141</v>
      </c>
      <c r="D24" s="7" t="s">
        <v>41</v>
      </c>
      <c r="E24" s="14" t="s">
        <v>29</v>
      </c>
      <c r="F24" s="10"/>
      <c r="G24" s="10">
        <v>20</v>
      </c>
      <c r="H24" s="43">
        <f t="shared" ca="1" si="0"/>
        <v>318.67999999999995</v>
      </c>
      <c r="I24" s="45"/>
      <c r="M24" s="1"/>
    </row>
    <row r="25" spans="1:13" x14ac:dyDescent="0.2">
      <c r="A25" s="6">
        <v>43035</v>
      </c>
      <c r="B25" s="9">
        <v>115</v>
      </c>
      <c r="C25" s="8" t="s">
        <v>142</v>
      </c>
      <c r="D25" s="7" t="s">
        <v>41</v>
      </c>
      <c r="E25" s="14" t="s">
        <v>29</v>
      </c>
      <c r="F25" s="10"/>
      <c r="G25" s="10">
        <v>20</v>
      </c>
      <c r="H25" s="43">
        <f t="shared" ca="1" si="0"/>
        <v>338.67999999999995</v>
      </c>
      <c r="I25" s="45"/>
      <c r="M25" s="1"/>
    </row>
    <row r="26" spans="1:13" ht="12.75" x14ac:dyDescent="0.2">
      <c r="A26" s="6">
        <v>43037</v>
      </c>
      <c r="B26" s="9" t="s">
        <v>46</v>
      </c>
      <c r="C26" s="8" t="s">
        <v>110</v>
      </c>
      <c r="D26" s="7" t="s">
        <v>42</v>
      </c>
      <c r="E26" s="9" t="s">
        <v>132</v>
      </c>
      <c r="F26" s="10"/>
      <c r="G26" s="10">
        <v>10</v>
      </c>
      <c r="H26" s="43">
        <f t="shared" ca="1" si="0"/>
        <v>348.67999999999995</v>
      </c>
      <c r="I26" s="45"/>
      <c r="M26" s="1"/>
    </row>
    <row r="27" spans="1:13" ht="12.75" x14ac:dyDescent="0.2">
      <c r="A27" s="6">
        <v>43051</v>
      </c>
      <c r="B27" s="9" t="s">
        <v>46</v>
      </c>
      <c r="C27" s="8" t="s">
        <v>143</v>
      </c>
      <c r="D27" s="7" t="s">
        <v>22</v>
      </c>
      <c r="E27" s="9"/>
      <c r="F27" s="10">
        <v>10.59</v>
      </c>
      <c r="G27" s="10"/>
      <c r="H27" s="43">
        <f t="shared" ca="1" si="0"/>
        <v>338.09</v>
      </c>
      <c r="I27" s="45"/>
      <c r="M27" s="1"/>
    </row>
    <row r="28" spans="1:13" ht="12.75" x14ac:dyDescent="0.2">
      <c r="A28" s="6">
        <v>43052</v>
      </c>
      <c r="B28" s="9" t="s">
        <v>46</v>
      </c>
      <c r="C28" s="8" t="s">
        <v>144</v>
      </c>
      <c r="D28" s="7" t="s">
        <v>42</v>
      </c>
      <c r="E28" s="9" t="s">
        <v>29</v>
      </c>
      <c r="F28" s="10"/>
      <c r="G28" s="10">
        <v>20</v>
      </c>
      <c r="H28" s="43">
        <f t="shared" ca="1" si="0"/>
        <v>358.09</v>
      </c>
      <c r="I28" s="45"/>
      <c r="M28" s="1"/>
    </row>
    <row r="29" spans="1:13" ht="12.75" x14ac:dyDescent="0.2">
      <c r="A29" s="6">
        <v>43059</v>
      </c>
      <c r="B29" s="9" t="s">
        <v>46</v>
      </c>
      <c r="C29" s="8" t="s">
        <v>109</v>
      </c>
      <c r="D29" s="7" t="s">
        <v>42</v>
      </c>
      <c r="E29" s="9" t="s">
        <v>4</v>
      </c>
      <c r="F29" s="10"/>
      <c r="G29" s="10">
        <v>20</v>
      </c>
      <c r="H29" s="43">
        <f t="shared" ca="1" si="0"/>
        <v>378.09</v>
      </c>
      <c r="I29" s="45"/>
      <c r="M29" s="1"/>
    </row>
    <row r="30" spans="1:13" ht="12.75" x14ac:dyDescent="0.2">
      <c r="A30" s="6">
        <v>43065</v>
      </c>
      <c r="B30" s="9" t="s">
        <v>46</v>
      </c>
      <c r="C30" s="8" t="s">
        <v>145</v>
      </c>
      <c r="D30" s="7" t="s">
        <v>42</v>
      </c>
      <c r="E30" s="9" t="s">
        <v>29</v>
      </c>
      <c r="F30" s="10"/>
      <c r="G30" s="10">
        <v>20</v>
      </c>
      <c r="H30" s="43">
        <f t="shared" ca="1" si="0"/>
        <v>398.09</v>
      </c>
      <c r="I30" s="45"/>
      <c r="M30" s="1"/>
    </row>
    <row r="31" spans="1:13" ht="12.75" x14ac:dyDescent="0.2">
      <c r="A31" s="6">
        <v>43067</v>
      </c>
      <c r="B31" s="9" t="s">
        <v>46</v>
      </c>
      <c r="C31" s="8" t="s">
        <v>146</v>
      </c>
      <c r="D31" s="7" t="s">
        <v>42</v>
      </c>
      <c r="E31" s="9" t="s">
        <v>29</v>
      </c>
      <c r="F31" s="10"/>
      <c r="G31" s="10">
        <v>19.12</v>
      </c>
      <c r="H31" s="43">
        <f t="shared" ca="1" si="0"/>
        <v>417.21</v>
      </c>
      <c r="I31" s="45"/>
      <c r="M31" s="1"/>
    </row>
    <row r="32" spans="1:13" ht="12.75" x14ac:dyDescent="0.2">
      <c r="A32" s="6">
        <v>43075</v>
      </c>
      <c r="B32" s="9" t="s">
        <v>46</v>
      </c>
      <c r="C32" s="8" t="s">
        <v>147</v>
      </c>
      <c r="D32" s="7" t="s">
        <v>42</v>
      </c>
      <c r="E32" s="9" t="s">
        <v>29</v>
      </c>
      <c r="F32" s="10"/>
      <c r="G32" s="10">
        <v>20</v>
      </c>
      <c r="H32" s="43">
        <f ca="1">IF(ISBLANK(A32)," - ",IFERROR(OFFSET(H32,-1,0,1,1)+G32-F32,G32-F32))</f>
        <v>437.21</v>
      </c>
      <c r="I32" s="45"/>
      <c r="M32" s="1"/>
    </row>
    <row r="33" spans="1:13" ht="12.75" x14ac:dyDescent="0.2">
      <c r="A33" s="6">
        <v>43080</v>
      </c>
      <c r="B33" s="9" t="s">
        <v>46</v>
      </c>
      <c r="C33" s="8" t="s">
        <v>148</v>
      </c>
      <c r="D33" s="7" t="s">
        <v>42</v>
      </c>
      <c r="E33" s="9" t="s">
        <v>29</v>
      </c>
      <c r="F33" s="10"/>
      <c r="G33" s="10">
        <v>20</v>
      </c>
      <c r="H33" s="43">
        <f ca="1">IF(ISBLANK(A33)," - ",IFERROR(OFFSET(H33,-1,0,1,1)+G33-F33,G33-F33))</f>
        <v>457.21</v>
      </c>
      <c r="I33" s="45"/>
      <c r="M33" s="1"/>
    </row>
    <row r="34" spans="1:13" ht="12.75" x14ac:dyDescent="0.2">
      <c r="A34" s="6">
        <v>43080</v>
      </c>
      <c r="B34" s="9" t="s">
        <v>46</v>
      </c>
      <c r="C34" s="8" t="s">
        <v>149</v>
      </c>
      <c r="D34" s="7" t="s">
        <v>42</v>
      </c>
      <c r="E34" s="9" t="s">
        <v>29</v>
      </c>
      <c r="F34" s="10"/>
      <c r="G34" s="10">
        <v>20</v>
      </c>
      <c r="H34" s="43">
        <f ca="1">IF(ISBLANK(A34)," - ",IFERROR(OFFSET(H34,-1,0,1,1)+G34-F34,G34-F34))</f>
        <v>477.21</v>
      </c>
      <c r="I34" s="45"/>
      <c r="M34" s="1"/>
    </row>
    <row r="35" spans="1:13" ht="12.75" x14ac:dyDescent="0.2">
      <c r="A35" s="6">
        <v>43081</v>
      </c>
      <c r="B35" s="9" t="s">
        <v>46</v>
      </c>
      <c r="C35" s="8" t="s">
        <v>136</v>
      </c>
      <c r="D35" s="7" t="s">
        <v>42</v>
      </c>
      <c r="E35" s="9"/>
      <c r="F35" s="10"/>
      <c r="G35" s="10">
        <v>0.88</v>
      </c>
      <c r="H35" s="43">
        <f ca="1">IF(ISBLANK(A35)," - ",IFERROR(OFFSET(H35,-1,0,1,1)+G35-F35,G35-F35))</f>
        <v>478.09</v>
      </c>
      <c r="I35" s="45"/>
      <c r="M35" s="1"/>
    </row>
    <row r="36" spans="1:13" ht="12.75" x14ac:dyDescent="0.2">
      <c r="A36" s="6">
        <v>43095</v>
      </c>
      <c r="B36" s="9" t="s">
        <v>150</v>
      </c>
      <c r="C36" s="8" t="s">
        <v>102</v>
      </c>
      <c r="D36" s="7" t="s">
        <v>41</v>
      </c>
      <c r="E36" s="9" t="s">
        <v>4</v>
      </c>
      <c r="F36" s="10"/>
      <c r="G36" s="10">
        <v>20</v>
      </c>
      <c r="H36" s="43">
        <f t="shared" ca="1" si="0"/>
        <v>498.09</v>
      </c>
      <c r="I36" s="45"/>
      <c r="M36" s="1"/>
    </row>
    <row r="37" spans="1:13" ht="12.75" x14ac:dyDescent="0.2">
      <c r="A37" s="6">
        <v>43081</v>
      </c>
      <c r="B37" s="9" t="s">
        <v>137</v>
      </c>
      <c r="C37" s="8" t="s">
        <v>139</v>
      </c>
      <c r="D37" s="7" t="s">
        <v>38</v>
      </c>
      <c r="E37" s="9"/>
      <c r="F37" s="10">
        <v>19.98</v>
      </c>
      <c r="G37" s="10"/>
      <c r="H37" s="43">
        <f t="shared" ca="1" si="0"/>
        <v>478.10999999999996</v>
      </c>
      <c r="I37" s="45"/>
      <c r="M37" s="1"/>
    </row>
    <row r="38" spans="1:13" ht="12.75" x14ac:dyDescent="0.2">
      <c r="A38" s="6">
        <v>43098</v>
      </c>
      <c r="B38" s="9" t="s">
        <v>46</v>
      </c>
      <c r="C38" s="8" t="s">
        <v>151</v>
      </c>
      <c r="D38" s="7" t="s">
        <v>42</v>
      </c>
      <c r="E38" s="9" t="s">
        <v>4</v>
      </c>
      <c r="F38" s="10"/>
      <c r="G38" s="10">
        <v>20</v>
      </c>
      <c r="H38" s="43">
        <f t="shared" ca="1" si="0"/>
        <v>498.10999999999996</v>
      </c>
      <c r="I38" s="45"/>
      <c r="M38" s="1"/>
    </row>
    <row r="39" spans="1:13" ht="12.75" x14ac:dyDescent="0.2">
      <c r="A39" s="6">
        <v>43098</v>
      </c>
      <c r="B39" s="9" t="s">
        <v>46</v>
      </c>
      <c r="C39" s="8" t="s">
        <v>152</v>
      </c>
      <c r="D39" s="7" t="s">
        <v>42</v>
      </c>
      <c r="E39" s="9" t="s">
        <v>4</v>
      </c>
      <c r="F39" s="10"/>
      <c r="G39" s="10">
        <v>20</v>
      </c>
      <c r="H39" s="43">
        <f t="shared" ca="1" si="0"/>
        <v>518.1099999999999</v>
      </c>
      <c r="I39" s="45"/>
      <c r="M39" s="1"/>
    </row>
    <row r="40" spans="1:13" ht="12.75" x14ac:dyDescent="0.2">
      <c r="A40" s="6">
        <v>43098</v>
      </c>
      <c r="B40" s="9" t="s">
        <v>46</v>
      </c>
      <c r="C40" s="8" t="s">
        <v>87</v>
      </c>
      <c r="D40" s="7" t="s">
        <v>42</v>
      </c>
      <c r="E40" s="9" t="s">
        <v>4</v>
      </c>
      <c r="F40" s="10"/>
      <c r="G40" s="10">
        <v>20</v>
      </c>
      <c r="H40" s="43">
        <f t="shared" ca="1" si="0"/>
        <v>538.1099999999999</v>
      </c>
      <c r="I40" s="45"/>
      <c r="M40" s="1"/>
    </row>
    <row r="41" spans="1:13" ht="25.5" x14ac:dyDescent="0.2">
      <c r="A41" s="6">
        <v>43060</v>
      </c>
      <c r="B41" s="9" t="s">
        <v>137</v>
      </c>
      <c r="C41" s="8" t="s">
        <v>153</v>
      </c>
      <c r="D41" s="7"/>
      <c r="E41" s="9"/>
      <c r="F41" s="10">
        <v>10</v>
      </c>
      <c r="G41" s="10"/>
      <c r="H41" s="43">
        <f t="shared" ca="1" si="0"/>
        <v>528.1099999999999</v>
      </c>
      <c r="I41" s="45" t="s">
        <v>154</v>
      </c>
      <c r="M41" s="1"/>
    </row>
    <row r="42" spans="1:13" ht="25.5" x14ac:dyDescent="0.2">
      <c r="A42" s="6">
        <v>43080</v>
      </c>
      <c r="B42" s="9" t="s">
        <v>137</v>
      </c>
      <c r="C42" s="8" t="s">
        <v>155</v>
      </c>
      <c r="D42" s="7"/>
      <c r="E42" s="9"/>
      <c r="F42" s="10"/>
      <c r="G42" s="10">
        <v>10</v>
      </c>
      <c r="H42" s="43">
        <f t="shared" ca="1" si="0"/>
        <v>538.1099999999999</v>
      </c>
      <c r="I42" s="45" t="s">
        <v>154</v>
      </c>
      <c r="M42" s="1"/>
    </row>
    <row r="43" spans="1:13" ht="25.5" x14ac:dyDescent="0.2">
      <c r="A43" s="6">
        <v>43052</v>
      </c>
      <c r="B43" s="9" t="s">
        <v>137</v>
      </c>
      <c r="C43" s="8" t="s">
        <v>156</v>
      </c>
      <c r="D43" s="7"/>
      <c r="E43" s="9"/>
      <c r="F43" s="10">
        <v>0.79</v>
      </c>
      <c r="G43" s="10"/>
      <c r="H43" s="43">
        <f t="shared" ca="1" si="0"/>
        <v>537.31999999999994</v>
      </c>
      <c r="I43" s="45" t="s">
        <v>154</v>
      </c>
      <c r="M43" s="1"/>
    </row>
    <row r="44" spans="1:13" ht="25.5" x14ac:dyDescent="0.2">
      <c r="A44" s="6">
        <v>43052</v>
      </c>
      <c r="B44" s="9" t="s">
        <v>137</v>
      </c>
      <c r="C44" s="8" t="s">
        <v>157</v>
      </c>
      <c r="D44" s="7"/>
      <c r="E44" s="9"/>
      <c r="F44" s="10">
        <v>0.02</v>
      </c>
      <c r="G44" s="10"/>
      <c r="H44" s="43">
        <f t="shared" ca="1" si="0"/>
        <v>537.29999999999995</v>
      </c>
      <c r="I44" s="45" t="s">
        <v>154</v>
      </c>
      <c r="M44" s="1"/>
    </row>
    <row r="45" spans="1:13" ht="12.75" x14ac:dyDescent="0.2">
      <c r="A45" s="6">
        <v>43098</v>
      </c>
      <c r="B45" s="9"/>
      <c r="C45" s="8" t="s">
        <v>158</v>
      </c>
      <c r="D45" s="7"/>
      <c r="E45" s="9"/>
      <c r="F45" s="10"/>
      <c r="G45" s="10">
        <v>0.45</v>
      </c>
      <c r="H45" s="43">
        <f t="shared" ca="1" si="0"/>
        <v>537.75</v>
      </c>
      <c r="I45" s="45"/>
      <c r="M45" s="1"/>
    </row>
    <row r="46" spans="1:13" ht="12.75" x14ac:dyDescent="0.2">
      <c r="A46" s="6">
        <v>43113</v>
      </c>
      <c r="B46" s="9">
        <v>1304</v>
      </c>
      <c r="C46" s="8" t="s">
        <v>88</v>
      </c>
      <c r="D46" s="7" t="s">
        <v>41</v>
      </c>
      <c r="E46" s="9" t="s">
        <v>4</v>
      </c>
      <c r="F46" s="10"/>
      <c r="G46" s="10">
        <v>20</v>
      </c>
      <c r="H46" s="43">
        <f t="shared" ca="1" si="0"/>
        <v>557.75</v>
      </c>
      <c r="I46" s="45"/>
      <c r="M46" s="1"/>
    </row>
    <row r="47" spans="1:13" ht="12.75" x14ac:dyDescent="0.2">
      <c r="A47" s="6">
        <v>43108</v>
      </c>
      <c r="B47" s="9" t="s">
        <v>137</v>
      </c>
      <c r="C47" s="8" t="s">
        <v>159</v>
      </c>
      <c r="D47" s="7" t="s">
        <v>20</v>
      </c>
      <c r="E47" s="9"/>
      <c r="F47" s="10">
        <v>5</v>
      </c>
      <c r="G47" s="10"/>
      <c r="H47" s="43">
        <f t="shared" ca="1" si="0"/>
        <v>552.75</v>
      </c>
      <c r="I47" s="45" t="s">
        <v>160</v>
      </c>
      <c r="M47" s="1"/>
    </row>
    <row r="48" spans="1:13" ht="12.75" x14ac:dyDescent="0.2">
      <c r="A48" s="6">
        <v>43116</v>
      </c>
      <c r="B48" s="9" t="s">
        <v>137</v>
      </c>
      <c r="C48" s="8" t="s">
        <v>161</v>
      </c>
      <c r="D48" s="7" t="s">
        <v>127</v>
      </c>
      <c r="E48" s="9"/>
      <c r="F48" s="10">
        <v>30.16</v>
      </c>
      <c r="G48" s="10"/>
      <c r="H48" s="43">
        <f t="shared" ca="1" si="0"/>
        <v>522.59</v>
      </c>
      <c r="I48" s="45"/>
      <c r="M48" s="1"/>
    </row>
    <row r="49" spans="1:13" ht="12.75" x14ac:dyDescent="0.2">
      <c r="A49" s="6">
        <v>43130</v>
      </c>
      <c r="B49" s="9" t="s">
        <v>137</v>
      </c>
      <c r="C49" s="8" t="s">
        <v>159</v>
      </c>
      <c r="D49" s="7" t="s">
        <v>20</v>
      </c>
      <c r="E49" s="9"/>
      <c r="F49" s="10"/>
      <c r="G49" s="10">
        <v>10</v>
      </c>
      <c r="H49" s="43">
        <f t="shared" ca="1" si="0"/>
        <v>532.59</v>
      </c>
      <c r="I49" s="45" t="s">
        <v>162</v>
      </c>
      <c r="M49" s="1"/>
    </row>
    <row r="50" spans="1:13" ht="12.75" x14ac:dyDescent="0.2">
      <c r="A50" s="6">
        <v>43138</v>
      </c>
      <c r="B50" s="9" t="s">
        <v>46</v>
      </c>
      <c r="C50" s="8" t="s">
        <v>163</v>
      </c>
      <c r="D50" s="7" t="s">
        <v>42</v>
      </c>
      <c r="E50" s="9" t="s">
        <v>4</v>
      </c>
      <c r="F50" s="10"/>
      <c r="G50" s="10">
        <v>20</v>
      </c>
      <c r="H50" s="43">
        <f t="shared" ca="1" si="0"/>
        <v>552.59</v>
      </c>
      <c r="I50" s="45"/>
      <c r="M50" s="1"/>
    </row>
    <row r="51" spans="1:13" ht="12.75" x14ac:dyDescent="0.2">
      <c r="A51" s="6">
        <v>43139</v>
      </c>
      <c r="B51" s="9" t="s">
        <v>137</v>
      </c>
      <c r="C51" s="8" t="s">
        <v>159</v>
      </c>
      <c r="D51" s="7" t="s">
        <v>22</v>
      </c>
      <c r="E51" s="9"/>
      <c r="F51" s="10"/>
      <c r="G51" s="10">
        <v>0.79</v>
      </c>
      <c r="H51" s="43">
        <f t="shared" ca="1" si="0"/>
        <v>553.38</v>
      </c>
      <c r="I51" s="45" t="s">
        <v>164</v>
      </c>
      <c r="M51" s="1"/>
    </row>
    <row r="52" spans="1:13" ht="12.75" x14ac:dyDescent="0.2">
      <c r="A52" s="6">
        <v>43139</v>
      </c>
      <c r="B52" s="9" t="s">
        <v>137</v>
      </c>
      <c r="C52" s="8" t="s">
        <v>159</v>
      </c>
      <c r="D52" s="7" t="s">
        <v>22</v>
      </c>
      <c r="E52" s="9"/>
      <c r="F52" s="10"/>
      <c r="G52" s="10">
        <v>0.02</v>
      </c>
      <c r="H52" s="43">
        <f t="shared" ca="1" si="0"/>
        <v>553.4</v>
      </c>
      <c r="I52" s="45" t="s">
        <v>164</v>
      </c>
      <c r="M52" s="1"/>
    </row>
    <row r="53" spans="1:13" ht="12.75" x14ac:dyDescent="0.2">
      <c r="A53" s="6">
        <v>43142</v>
      </c>
      <c r="B53" s="9" t="s">
        <v>46</v>
      </c>
      <c r="C53" s="8" t="s">
        <v>165</v>
      </c>
      <c r="D53" s="7" t="s">
        <v>42</v>
      </c>
      <c r="E53" s="9" t="s">
        <v>29</v>
      </c>
      <c r="F53" s="10"/>
      <c r="G53" s="10">
        <v>20</v>
      </c>
      <c r="H53" s="43">
        <f t="shared" ca="1" si="0"/>
        <v>573.4</v>
      </c>
      <c r="I53" s="45"/>
      <c r="M53" s="1"/>
    </row>
    <row r="54" spans="1:13" ht="12.75" x14ac:dyDescent="0.2">
      <c r="A54" s="6">
        <v>43142</v>
      </c>
      <c r="B54" s="9" t="s">
        <v>46</v>
      </c>
      <c r="C54" s="8" t="s">
        <v>82</v>
      </c>
      <c r="D54" s="7" t="s">
        <v>42</v>
      </c>
      <c r="E54" s="9" t="s">
        <v>132</v>
      </c>
      <c r="F54" s="10"/>
      <c r="G54" s="10">
        <v>10</v>
      </c>
      <c r="H54" s="43">
        <f t="shared" ca="1" si="0"/>
        <v>583.4</v>
      </c>
      <c r="I54" s="45"/>
      <c r="M54" s="1"/>
    </row>
    <row r="55" spans="1:13" ht="12.75" x14ac:dyDescent="0.2">
      <c r="A55" s="6">
        <v>43171</v>
      </c>
      <c r="B55" s="9" t="s">
        <v>46</v>
      </c>
      <c r="C55" s="8" t="s">
        <v>85</v>
      </c>
      <c r="D55" s="7" t="s">
        <v>42</v>
      </c>
      <c r="E55" s="9" t="s">
        <v>4</v>
      </c>
      <c r="F55" s="10"/>
      <c r="G55" s="10">
        <v>20</v>
      </c>
      <c r="H55" s="43">
        <f t="shared" ca="1" si="0"/>
        <v>603.4</v>
      </c>
      <c r="I55" s="45"/>
      <c r="M55" s="1"/>
    </row>
    <row r="56" spans="1:13" ht="12.75" x14ac:dyDescent="0.2">
      <c r="A56" s="6">
        <v>43171</v>
      </c>
      <c r="B56" s="9" t="s">
        <v>46</v>
      </c>
      <c r="C56" s="8" t="s">
        <v>77</v>
      </c>
      <c r="D56" s="7" t="s">
        <v>42</v>
      </c>
      <c r="E56" s="9" t="s">
        <v>4</v>
      </c>
      <c r="F56" s="10"/>
      <c r="G56" s="10">
        <v>20</v>
      </c>
      <c r="H56" s="43">
        <f t="shared" ca="1" si="0"/>
        <v>623.4</v>
      </c>
      <c r="I56" s="45"/>
      <c r="M56" s="1"/>
    </row>
    <row r="57" spans="1:13" ht="12.75" x14ac:dyDescent="0.2">
      <c r="A57" s="6">
        <v>43174</v>
      </c>
      <c r="B57" s="9" t="s">
        <v>137</v>
      </c>
      <c r="C57" s="8" t="s">
        <v>166</v>
      </c>
      <c r="D57" s="47" t="s">
        <v>74</v>
      </c>
      <c r="E57" s="9"/>
      <c r="F57" s="10">
        <v>215</v>
      </c>
      <c r="G57" s="10"/>
      <c r="H57" s="43">
        <f ca="1">IF(ISBLANK(A57)," - ",IFERROR(OFFSET(H57,-1,0,1,1)+G57-F57,G57-F57))</f>
        <v>408.4</v>
      </c>
      <c r="I57" s="45"/>
      <c r="M57" s="1"/>
    </row>
    <row r="58" spans="1:13" ht="12.75" x14ac:dyDescent="0.2">
      <c r="A58" s="6">
        <v>43176</v>
      </c>
      <c r="B58" s="9" t="s">
        <v>46</v>
      </c>
      <c r="C58" s="8" t="s">
        <v>70</v>
      </c>
      <c r="D58" s="7" t="s">
        <v>42</v>
      </c>
      <c r="E58" s="9" t="s">
        <v>4</v>
      </c>
      <c r="F58" s="10"/>
      <c r="G58" s="10">
        <v>20</v>
      </c>
      <c r="H58" s="43">
        <f t="shared" ca="1" si="0"/>
        <v>428.4</v>
      </c>
      <c r="I58" s="45"/>
      <c r="M58" s="1"/>
    </row>
    <row r="59" spans="1:13" ht="12.75" x14ac:dyDescent="0.2">
      <c r="A59" s="6">
        <v>43181</v>
      </c>
      <c r="B59" s="9" t="s">
        <v>46</v>
      </c>
      <c r="C59" s="8" t="s">
        <v>98</v>
      </c>
      <c r="D59" s="7" t="s">
        <v>42</v>
      </c>
      <c r="E59" s="9" t="s">
        <v>132</v>
      </c>
      <c r="F59" s="10"/>
      <c r="G59" s="10">
        <v>10</v>
      </c>
      <c r="H59" s="43">
        <f t="shared" ca="1" si="0"/>
        <v>438.4</v>
      </c>
      <c r="I59" s="45"/>
      <c r="M59" s="1"/>
    </row>
    <row r="60" spans="1:13" ht="12.75" x14ac:dyDescent="0.2">
      <c r="A60" s="6">
        <v>43183</v>
      </c>
      <c r="B60" s="9" t="s">
        <v>46</v>
      </c>
      <c r="C60" s="8" t="s">
        <v>76</v>
      </c>
      <c r="D60" s="7" t="s">
        <v>42</v>
      </c>
      <c r="E60" s="9" t="s">
        <v>4</v>
      </c>
      <c r="F60" s="10"/>
      <c r="G60" s="10">
        <v>20</v>
      </c>
      <c r="H60" s="43">
        <f t="shared" ca="1" si="0"/>
        <v>458.4</v>
      </c>
      <c r="I60" s="45"/>
      <c r="M60" s="1"/>
    </row>
    <row r="61" spans="1:13" ht="12.75" x14ac:dyDescent="0.2">
      <c r="A61" s="6">
        <v>43181</v>
      </c>
      <c r="B61" s="9" t="s">
        <v>46</v>
      </c>
      <c r="C61" s="8" t="s">
        <v>167</v>
      </c>
      <c r="D61" s="7" t="s">
        <v>42</v>
      </c>
      <c r="E61" s="9" t="s">
        <v>4</v>
      </c>
      <c r="F61" s="10"/>
      <c r="G61" s="10">
        <v>20</v>
      </c>
      <c r="H61" s="43">
        <f t="shared" ca="1" si="0"/>
        <v>478.4</v>
      </c>
      <c r="I61" s="45"/>
      <c r="M61" s="1"/>
    </row>
    <row r="62" spans="1:13" ht="12.75" x14ac:dyDescent="0.2">
      <c r="A62" s="6">
        <v>43194</v>
      </c>
      <c r="B62" s="9" t="s">
        <v>46</v>
      </c>
      <c r="C62" s="8" t="s">
        <v>168</v>
      </c>
      <c r="D62" s="7" t="s">
        <v>42</v>
      </c>
      <c r="E62" s="9" t="s">
        <v>29</v>
      </c>
      <c r="F62" s="10"/>
      <c r="G62" s="10">
        <v>20</v>
      </c>
      <c r="H62" s="43">
        <f t="shared" ca="1" si="0"/>
        <v>498.4</v>
      </c>
      <c r="I62" s="45"/>
      <c r="M62" s="1"/>
    </row>
    <row r="63" spans="1:13" ht="12.75" x14ac:dyDescent="0.2">
      <c r="A63" s="6">
        <v>43194</v>
      </c>
      <c r="B63" s="9" t="s">
        <v>46</v>
      </c>
      <c r="C63" s="8" t="s">
        <v>169</v>
      </c>
      <c r="D63" s="7" t="s">
        <v>42</v>
      </c>
      <c r="E63" s="9" t="s">
        <v>29</v>
      </c>
      <c r="F63" s="10"/>
      <c r="G63" s="10">
        <v>20</v>
      </c>
      <c r="H63" s="43">
        <f t="shared" ca="1" si="0"/>
        <v>518.4</v>
      </c>
      <c r="I63" s="45"/>
      <c r="M63" s="1"/>
    </row>
    <row r="64" spans="1:13" ht="12.75" x14ac:dyDescent="0.2">
      <c r="A64" s="6">
        <v>43196</v>
      </c>
      <c r="B64" s="9">
        <v>366</v>
      </c>
      <c r="C64" s="8" t="s">
        <v>170</v>
      </c>
      <c r="D64" s="7" t="s">
        <v>41</v>
      </c>
      <c r="E64" s="9" t="s">
        <v>4</v>
      </c>
      <c r="F64" s="10"/>
      <c r="G64" s="10">
        <v>20</v>
      </c>
      <c r="H64" s="43">
        <f t="shared" ca="1" si="0"/>
        <v>538.4</v>
      </c>
      <c r="I64" s="45" t="s">
        <v>171</v>
      </c>
      <c r="M64" s="1"/>
    </row>
    <row r="65" spans="1:13" ht="12.75" x14ac:dyDescent="0.2">
      <c r="A65" s="6">
        <v>43216</v>
      </c>
      <c r="B65" s="9" t="s">
        <v>137</v>
      </c>
      <c r="C65" s="8" t="s">
        <v>172</v>
      </c>
      <c r="D65" s="7" t="s">
        <v>16</v>
      </c>
      <c r="E65" s="9"/>
      <c r="F65" s="10">
        <v>103</v>
      </c>
      <c r="G65" s="10"/>
      <c r="H65" s="43">
        <f t="shared" ca="1" si="0"/>
        <v>435.4</v>
      </c>
      <c r="I65" s="45" t="s">
        <v>173</v>
      </c>
      <c r="M65" s="1"/>
    </row>
    <row r="66" spans="1:13" ht="12.75" x14ac:dyDescent="0.2">
      <c r="A66" s="6">
        <v>43243</v>
      </c>
      <c r="B66" s="9">
        <v>1161</v>
      </c>
      <c r="C66" s="8" t="s">
        <v>55</v>
      </c>
      <c r="D66" s="7" t="s">
        <v>41</v>
      </c>
      <c r="E66" s="9" t="s">
        <v>4</v>
      </c>
      <c r="F66" s="10"/>
      <c r="G66" s="10">
        <v>20</v>
      </c>
      <c r="H66" s="43">
        <f ca="1">IF(ISBLANK(A66)," - ",IFERROR(OFFSET(H66,-1,0,1,1)+G66-F66,G66-F66))</f>
        <v>455.4</v>
      </c>
      <c r="I66" s="45"/>
      <c r="M66" s="1"/>
    </row>
    <row r="67" spans="1:13" ht="12.75" x14ac:dyDescent="0.2">
      <c r="A67" s="6">
        <v>43255</v>
      </c>
      <c r="B67" s="9" t="s">
        <v>46</v>
      </c>
      <c r="C67" s="8" t="s">
        <v>69</v>
      </c>
      <c r="D67" s="7" t="s">
        <v>42</v>
      </c>
      <c r="E67" s="9" t="s">
        <v>4</v>
      </c>
      <c r="F67" s="10"/>
      <c r="G67" s="10">
        <v>20</v>
      </c>
      <c r="H67" s="43">
        <f ca="1">IF(ISBLANK(A67)," - ",IFERROR(OFFSET(H67,-1,0,1,1)+G67-F67,G67-F67))</f>
        <v>475.4</v>
      </c>
      <c r="I67" s="45"/>
      <c r="M67" s="1"/>
    </row>
    <row r="68" spans="1:13" ht="12.75" x14ac:dyDescent="0.2">
      <c r="A68" s="6">
        <v>43256</v>
      </c>
      <c r="B68" s="9" t="s">
        <v>46</v>
      </c>
      <c r="C68" s="8" t="s">
        <v>59</v>
      </c>
      <c r="D68" s="7" t="s">
        <v>42</v>
      </c>
      <c r="E68" s="9" t="s">
        <v>4</v>
      </c>
      <c r="F68" s="10"/>
      <c r="G68" s="10">
        <v>20</v>
      </c>
      <c r="H68" s="43">
        <f ca="1">IF(ISBLANK(A68)," - ",IFERROR(OFFSET(H68,-1,0,1,1)+G68-F68,G68-F68))</f>
        <v>495.4</v>
      </c>
      <c r="I68" s="45"/>
      <c r="M68" s="1"/>
    </row>
    <row r="69" spans="1:13" ht="12.75" x14ac:dyDescent="0.2">
      <c r="A69" s="6">
        <v>43257</v>
      </c>
      <c r="B69" s="9" t="s">
        <v>46</v>
      </c>
      <c r="C69" s="8" t="s">
        <v>174</v>
      </c>
      <c r="D69" s="7" t="s">
        <v>42</v>
      </c>
      <c r="E69" s="9" t="s">
        <v>4</v>
      </c>
      <c r="F69" s="10"/>
      <c r="G69" s="10">
        <v>20</v>
      </c>
      <c r="H69" s="43">
        <f ca="1">IF(ISBLANK(A69)," - ",IFERROR(OFFSET(H69,-1,0,1,1)+G69-F69,G69-F69))</f>
        <v>515.4</v>
      </c>
      <c r="I69" s="45"/>
      <c r="M69" s="1"/>
    </row>
    <row r="70" spans="1:13" ht="12.75" x14ac:dyDescent="0.2">
      <c r="A70" s="6">
        <v>43258</v>
      </c>
      <c r="B70" s="9" t="s">
        <v>46</v>
      </c>
      <c r="C70" s="8" t="s">
        <v>175</v>
      </c>
      <c r="D70" s="7" t="s">
        <v>42</v>
      </c>
      <c r="E70" s="9" t="s">
        <v>4</v>
      </c>
      <c r="F70" s="10"/>
      <c r="G70" s="10">
        <v>20</v>
      </c>
      <c r="H70" s="43">
        <f ca="1">IF(ISBLANK(A70)," - ",IFERROR(OFFSET(H70,-1,0,1,1)+G70-F70,G70-F70))</f>
        <v>535.4</v>
      </c>
      <c r="I70" s="45"/>
      <c r="M70" s="1"/>
    </row>
    <row r="71" spans="1:13" ht="12.75" x14ac:dyDescent="0.2">
      <c r="A71" s="6">
        <v>43256</v>
      </c>
      <c r="B71" s="9">
        <v>6961</v>
      </c>
      <c r="C71" s="8" t="s">
        <v>176</v>
      </c>
      <c r="D71" s="7" t="s">
        <v>41</v>
      </c>
      <c r="E71" s="9" t="s">
        <v>4</v>
      </c>
      <c r="F71" s="10"/>
      <c r="G71" s="10">
        <v>20</v>
      </c>
      <c r="H71" s="43">
        <f t="shared" ca="1" si="0"/>
        <v>555.4</v>
      </c>
      <c r="I71" s="45"/>
      <c r="M71" s="1"/>
    </row>
    <row r="72" spans="1:13" ht="12.75" x14ac:dyDescent="0.2">
      <c r="A72" s="48">
        <v>43270</v>
      </c>
      <c r="B72" s="49" t="s">
        <v>46</v>
      </c>
      <c r="C72" s="50" t="s">
        <v>57</v>
      </c>
      <c r="D72" s="7" t="s">
        <v>42</v>
      </c>
      <c r="E72" s="49" t="s">
        <v>4</v>
      </c>
      <c r="F72" s="10"/>
      <c r="G72" s="10">
        <v>20</v>
      </c>
      <c r="H72" s="43">
        <f ca="1">IF(ISBLANK(A72)," - ",IFERROR(OFFSET(H72,-1,0,1,1)+G72-F72,G72-F72))</f>
        <v>575.4</v>
      </c>
      <c r="M72" s="1"/>
    </row>
    <row r="73" spans="1:13" ht="12.75" x14ac:dyDescent="0.2">
      <c r="A73" s="48">
        <v>43279</v>
      </c>
      <c r="B73" s="49">
        <v>518</v>
      </c>
      <c r="C73" s="50" t="s">
        <v>177</v>
      </c>
      <c r="D73" s="7" t="s">
        <v>16</v>
      </c>
      <c r="E73" s="49"/>
      <c r="F73" s="10">
        <v>150</v>
      </c>
      <c r="G73" s="10"/>
      <c r="H73" s="43">
        <f ca="1">IF(ISBLANK(A73)," - ",IFERROR(OFFSET(H73,-1,0,1,1)+G73-F73,G73-F73))</f>
        <v>425.4</v>
      </c>
      <c r="I73" s="1" t="s">
        <v>178</v>
      </c>
      <c r="M73" s="1"/>
    </row>
    <row r="74" spans="1:13" ht="12.75" x14ac:dyDescent="0.2">
      <c r="A74" s="48">
        <v>43278</v>
      </c>
      <c r="B74" s="49" t="s">
        <v>46</v>
      </c>
      <c r="C74" s="50" t="s">
        <v>131</v>
      </c>
      <c r="D74" s="7" t="s">
        <v>42</v>
      </c>
      <c r="E74" s="49" t="s">
        <v>4</v>
      </c>
      <c r="F74" s="10"/>
      <c r="G74" s="10">
        <v>20</v>
      </c>
      <c r="H74" s="43">
        <f ca="1">IF(ISBLANK(A74)," - ",IFERROR(OFFSET(H74,-1,0,1,1)+G74-F74,G74-F74))</f>
        <v>445.4</v>
      </c>
      <c r="I74" s="1" t="s">
        <v>179</v>
      </c>
      <c r="M74" s="1"/>
    </row>
    <row r="75" spans="1:13" ht="12.75" x14ac:dyDescent="0.2">
      <c r="A75" s="48">
        <v>43281</v>
      </c>
      <c r="B75" s="49" t="s">
        <v>46</v>
      </c>
      <c r="C75" s="50" t="s">
        <v>180</v>
      </c>
      <c r="D75" s="7" t="s">
        <v>22</v>
      </c>
      <c r="E75" s="49"/>
      <c r="F75" s="10">
        <v>5.45</v>
      </c>
      <c r="G75" s="10"/>
      <c r="H75" s="43">
        <f ca="1">IF(ISBLANK(A75)," - ",IFERROR(OFFSET(H75,-1,0,1,1)+G75-F75,G75-F75))</f>
        <v>439.95</v>
      </c>
      <c r="M75" s="1"/>
    </row>
    <row r="76" spans="1:13" ht="12.75" x14ac:dyDescent="0.2">
      <c r="A76" s="48"/>
      <c r="B76" s="49"/>
      <c r="C76" s="50"/>
      <c r="D76" s="7"/>
      <c r="E76" s="49"/>
      <c r="F76" s="10"/>
      <c r="G76" s="10"/>
      <c r="H76" s="43" t="str">
        <f ca="1">IF(ISBLANK(A76)," - ",IFERROR(OFFSET(H76,-1,0,1,1)+G76-F76,G76-F76))</f>
        <v xml:space="preserve"> - </v>
      </c>
      <c r="M76" s="1"/>
    </row>
    <row r="77" spans="1:13" ht="12.75" x14ac:dyDescent="0.2">
      <c r="A77" s="6"/>
      <c r="B77" s="9"/>
      <c r="C77" s="8"/>
      <c r="D77" s="7"/>
      <c r="E77" s="9"/>
      <c r="F77" s="10"/>
      <c r="G77" s="10"/>
      <c r="H77" s="43" t="str">
        <f t="shared" ca="1" si="0"/>
        <v xml:space="preserve"> - </v>
      </c>
      <c r="M77" s="1"/>
    </row>
    <row r="78" spans="1:13" ht="12.75" x14ac:dyDescent="0.2">
      <c r="A78" s="6"/>
      <c r="B78" s="9"/>
      <c r="C78" s="8"/>
      <c r="D78" s="7"/>
      <c r="E78" s="9"/>
      <c r="F78" s="10"/>
      <c r="G78" s="10"/>
      <c r="H78" s="43" t="str">
        <f t="shared" ca="1" si="0"/>
        <v xml:space="preserve"> - </v>
      </c>
      <c r="M78" s="1"/>
    </row>
    <row r="79" spans="1:13" ht="12.75" x14ac:dyDescent="0.2">
      <c r="A79" s="6"/>
      <c r="B79" s="9"/>
      <c r="C79" s="8"/>
      <c r="D79" s="7"/>
      <c r="E79" s="9"/>
      <c r="F79" s="10"/>
      <c r="G79" s="10"/>
      <c r="H79" s="43" t="str">
        <f t="shared" ca="1" si="0"/>
        <v xml:space="preserve"> - </v>
      </c>
      <c r="M79" s="1"/>
    </row>
    <row r="80" spans="1:13" ht="12.75" x14ac:dyDescent="0.2">
      <c r="A80" s="6"/>
      <c r="B80" s="9"/>
      <c r="C80" s="8"/>
      <c r="D80" s="7"/>
      <c r="E80" s="9"/>
      <c r="F80" s="10"/>
      <c r="G80" s="10"/>
      <c r="H80" s="43" t="str">
        <f t="shared" ca="1" si="0"/>
        <v xml:space="preserve"> - </v>
      </c>
      <c r="M80" s="1"/>
    </row>
    <row r="81" spans="1:13" ht="12.75" x14ac:dyDescent="0.2">
      <c r="A81" s="51"/>
      <c r="B81" s="52"/>
      <c r="C81" s="53"/>
      <c r="D81" s="54"/>
      <c r="E81" s="52"/>
      <c r="F81" s="54"/>
      <c r="G81" s="55"/>
      <c r="H81" s="56"/>
      <c r="I81" s="57"/>
      <c r="M81" s="1"/>
    </row>
    <row r="82" spans="1:13" ht="12.75" x14ac:dyDescent="0.2">
      <c r="M82" s="1"/>
    </row>
    <row r="83" spans="1:13" ht="12.75" x14ac:dyDescent="0.2">
      <c r="M83" s="1"/>
    </row>
    <row r="84" spans="1:13" ht="12.75" x14ac:dyDescent="0.2">
      <c r="M84" s="1"/>
    </row>
    <row r="85" spans="1:13" ht="12.75" x14ac:dyDescent="0.2">
      <c r="M85" s="1"/>
    </row>
    <row r="86" spans="1:13" ht="12.75" x14ac:dyDescent="0.2">
      <c r="M86" s="1"/>
    </row>
    <row r="87" spans="1:13" ht="12.75" x14ac:dyDescent="0.2">
      <c r="M87" s="1"/>
    </row>
    <row r="88" spans="1:13" ht="12.75" x14ac:dyDescent="0.2">
      <c r="M88" s="1"/>
    </row>
    <row r="89" spans="1:13" ht="12.75" x14ac:dyDescent="0.2">
      <c r="M89" s="1"/>
    </row>
    <row r="90" spans="1:13" ht="12.75" x14ac:dyDescent="0.2">
      <c r="M90" s="1"/>
    </row>
    <row r="91" spans="1:13" ht="12.75" x14ac:dyDescent="0.2">
      <c r="M91" s="1"/>
    </row>
    <row r="92" spans="1:13" ht="12.75" x14ac:dyDescent="0.2">
      <c r="M92" s="1"/>
    </row>
    <row r="93" spans="1:13" ht="12.75" x14ac:dyDescent="0.2">
      <c r="M93" s="1"/>
    </row>
    <row r="94" spans="1:13" ht="12.75" x14ac:dyDescent="0.2">
      <c r="M94" s="1"/>
    </row>
    <row r="95" spans="1:13" ht="12.75" x14ac:dyDescent="0.2">
      <c r="M95" s="1"/>
    </row>
    <row r="96" spans="1:13" ht="12.75" x14ac:dyDescent="0.2">
      <c r="M96" s="1"/>
    </row>
    <row r="97" spans="13:13" ht="12.75" x14ac:dyDescent="0.2">
      <c r="M97" s="1"/>
    </row>
    <row r="98" spans="13:13" ht="12.75" x14ac:dyDescent="0.2">
      <c r="M98" s="1"/>
    </row>
    <row r="99" spans="13:13" ht="12.75" x14ac:dyDescent="0.2">
      <c r="M99" s="1"/>
    </row>
    <row r="100" spans="13:13" ht="12.75" x14ac:dyDescent="0.2">
      <c r="M100" s="1"/>
    </row>
    <row r="101" spans="13:13" ht="12.75" x14ac:dyDescent="0.2">
      <c r="M101" s="1"/>
    </row>
    <row r="102" spans="13:13" ht="12.75" x14ac:dyDescent="0.2">
      <c r="M102" s="1"/>
    </row>
    <row r="103" spans="13:13" ht="12.75" x14ac:dyDescent="0.2">
      <c r="M103" s="1"/>
    </row>
    <row r="104" spans="13:13" ht="12.75" x14ac:dyDescent="0.2">
      <c r="M104" s="1"/>
    </row>
    <row r="105" spans="13:13" ht="12.75" x14ac:dyDescent="0.2">
      <c r="M105" s="1"/>
    </row>
    <row r="106" spans="13:13" ht="12.75" x14ac:dyDescent="0.2">
      <c r="M106" s="1"/>
    </row>
    <row r="107" spans="13:13" ht="12.75" x14ac:dyDescent="0.2">
      <c r="M107" s="1"/>
    </row>
    <row r="108" spans="13:13" ht="12.75" x14ac:dyDescent="0.2">
      <c r="M108" s="1"/>
    </row>
    <row r="109" spans="13:13" ht="12.75" x14ac:dyDescent="0.2">
      <c r="M109" s="1"/>
    </row>
    <row r="110" spans="13:13" ht="12.75" x14ac:dyDescent="0.2">
      <c r="M110" s="1"/>
    </row>
    <row r="111" spans="13:13" ht="12.75" x14ac:dyDescent="0.2">
      <c r="M111" s="1"/>
    </row>
    <row r="112" spans="13:13" ht="12.75" x14ac:dyDescent="0.2">
      <c r="M112" s="1"/>
    </row>
    <row r="113" spans="13:13" ht="12.75" x14ac:dyDescent="0.2">
      <c r="M113" s="1"/>
    </row>
  </sheetData>
  <mergeCells count="1">
    <mergeCell ref="F1:H1"/>
  </mergeCells>
  <conditionalFormatting sqref="I3">
    <cfRule type="cellIs" dxfId="11" priority="1" stopIfTrue="1" operator="lessThan">
      <formula>0</formula>
    </cfRule>
  </conditionalFormatting>
  <conditionalFormatting sqref="I5:I80">
    <cfRule type="cellIs" dxfId="10" priority="2" stopIfTrue="1" operator="lessThan">
      <formula>0</formula>
    </cfRule>
  </conditionalFormatting>
  <dataValidations count="5">
    <dataValidation type="list" allowBlank="1" showInputMessage="1" showErrorMessage="1" sqref="C5:C80" xr:uid="{E2122F97-540E-4C08-B1DF-64C631CA0E54}">
      <formula1>payeeList</formula1>
    </dataValidation>
    <dataValidation type="list" allowBlank="1" showInputMessage="1" showErrorMessage="1" sqref="B5:B80" xr:uid="{A2DA19C3-F624-43EF-9372-645259D1930F}">
      <formula1>numList</formula1>
    </dataValidation>
    <dataValidation type="list" allowBlank="1" showInputMessage="1" showErrorMessage="1" sqref="A5:A80" xr:uid="{2A32890C-E658-4D44-9CB8-6D669BE28177}">
      <formula1>dateList</formula1>
    </dataValidation>
    <dataValidation type="list" allowBlank="1" showInputMessage="1" showErrorMessage="1" sqref="F5:F80" xr:uid="{DEC55FDB-59BC-4682-A4EA-5FF0F387523F}">
      <formula1>reconcileList</formula1>
    </dataValidation>
    <dataValidation type="list" allowBlank="1" showInputMessage="1" showErrorMessage="1" sqref="D5:D56 D58:D80 E5:E80" xr:uid="{7B1E6E2B-C958-4C72-8916-186ADB7895C6}">
      <formula1>categoryList</formula1>
    </dataValidation>
  </dataValidations>
  <printOptions horizontalCentered="1"/>
  <pageMargins left="0.5" right="0.5" top="0.5" bottom="0.5" header="0.25" footer="0.25"/>
  <pageSetup scale="96" fitToHeight="0" orientation="portrait" r:id="rId1"/>
  <headerFooter>
    <oddFooter>&amp;L&amp;8&amp;K01+049Checkbook Register Template by Vertex42.com&amp;R&amp;8&amp;K01+049© 2008-2017 Vertex42 LLC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F4FED24-D3D8-456C-9444-90320E44BEDF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I3</xm:sqref>
        </x14:conditionalFormatting>
        <x14:conditionalFormatting xmlns:xm="http://schemas.microsoft.com/office/excel/2006/main">
          <x14:cfRule type="iconSet" priority="4" id="{F02723B2-BB9D-4C50-A314-08916D1D18C4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I5:I80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10"/>
  <sheetViews>
    <sheetView showGridLines="0" topLeftCell="D1" workbookViewId="0">
      <pane ySplit="4" topLeftCell="A48" activePane="bottomLeft" state="frozen"/>
      <selection pane="bottomLeft" activeCell="I58" sqref="I58"/>
    </sheetView>
  </sheetViews>
  <sheetFormatPr defaultColWidth="9" defaultRowHeight="14.25" x14ac:dyDescent="0.2"/>
  <cols>
    <col min="1" max="1" width="8" style="1" customWidth="1"/>
    <col min="2" max="2" width="8.125" style="1" customWidth="1"/>
    <col min="3" max="3" width="40.125" style="1" customWidth="1"/>
    <col min="4" max="4" width="24.875" style="1" customWidth="1"/>
    <col min="5" max="5" width="9.125" style="1" customWidth="1"/>
    <col min="6" max="7" width="10.5" style="1" customWidth="1"/>
    <col min="8" max="8" width="10.875" style="1" customWidth="1"/>
    <col min="9" max="9" width="46" style="1" customWidth="1"/>
    <col min="10" max="10" width="20.875" style="1" customWidth="1"/>
    <col min="11" max="12" width="9" style="1"/>
    <col min="13" max="13" width="8.625" customWidth="1"/>
    <col min="14" max="16384" width="9" style="1"/>
  </cols>
  <sheetData>
    <row r="1" spans="1:13" ht="23.25" x14ac:dyDescent="0.25">
      <c r="A1" s="5" t="s">
        <v>7</v>
      </c>
      <c r="B1" s="4"/>
      <c r="C1" s="4"/>
      <c r="D1" s="4"/>
      <c r="E1" s="3" t="s">
        <v>9</v>
      </c>
      <c r="F1" s="75" t="s">
        <v>34</v>
      </c>
      <c r="G1" s="75"/>
      <c r="H1" s="75"/>
      <c r="M1" s="1"/>
    </row>
    <row r="2" spans="1:13" ht="12.75" x14ac:dyDescent="0.2">
      <c r="M2" s="1"/>
    </row>
    <row r="3" spans="1:13" ht="15" x14ac:dyDescent="0.25">
      <c r="G3" s="23" t="s">
        <v>10</v>
      </c>
      <c r="H3" s="42">
        <f ca="1">VLOOKUP(9E+100,Table1[Balance],1)</f>
        <v>413.6</v>
      </c>
      <c r="M3" s="1"/>
    </row>
    <row r="4" spans="1:13" ht="24" x14ac:dyDescent="0.2">
      <c r="A4" s="15" t="s">
        <v>0</v>
      </c>
      <c r="B4" s="15" t="s">
        <v>3</v>
      </c>
      <c r="C4" s="16" t="s">
        <v>8</v>
      </c>
      <c r="D4" s="16" t="s">
        <v>1</v>
      </c>
      <c r="E4" s="15" t="s">
        <v>28</v>
      </c>
      <c r="F4" s="21" t="s">
        <v>6</v>
      </c>
      <c r="G4" s="21" t="s">
        <v>5</v>
      </c>
      <c r="H4" s="15" t="s">
        <v>2</v>
      </c>
      <c r="I4" s="46" t="s">
        <v>128</v>
      </c>
      <c r="M4" s="1"/>
    </row>
    <row r="5" spans="1:13" s="13" customFormat="1" x14ac:dyDescent="0.2">
      <c r="A5" s="6">
        <v>43282</v>
      </c>
      <c r="B5" s="7"/>
      <c r="C5" s="8" t="s">
        <v>27</v>
      </c>
      <c r="D5" s="7"/>
      <c r="E5" s="14"/>
      <c r="F5" s="10"/>
      <c r="G5" s="11">
        <v>445.4</v>
      </c>
      <c r="H5" s="12">
        <f t="shared" ref="H5:H79" ca="1" si="0">IF(ISBLANK(A5)," - ",IFERROR(OFFSET(H5,-1,0,1,1)+G5-F5,G5-F5))</f>
        <v>445.4</v>
      </c>
      <c r="I5" s="44" t="s">
        <v>219</v>
      </c>
    </row>
    <row r="6" spans="1:13" s="13" customFormat="1" x14ac:dyDescent="0.2">
      <c r="A6" s="6">
        <v>43296</v>
      </c>
      <c r="B6" s="9"/>
      <c r="C6" s="8" t="s">
        <v>130</v>
      </c>
      <c r="D6" s="7" t="s">
        <v>42</v>
      </c>
      <c r="E6" s="14" t="s">
        <v>29</v>
      </c>
      <c r="F6" s="10"/>
      <c r="G6" s="11">
        <v>20</v>
      </c>
      <c r="H6" s="12">
        <f t="shared" ca="1" si="0"/>
        <v>465.4</v>
      </c>
      <c r="I6" s="44" t="s">
        <v>183</v>
      </c>
    </row>
    <row r="7" spans="1:13" s="13" customFormat="1" x14ac:dyDescent="0.2">
      <c r="A7" s="6">
        <v>43307</v>
      </c>
      <c r="B7" s="9"/>
      <c r="C7" s="8" t="s">
        <v>129</v>
      </c>
      <c r="D7" s="7" t="s">
        <v>42</v>
      </c>
      <c r="E7" s="14" t="s">
        <v>4</v>
      </c>
      <c r="F7" s="10"/>
      <c r="G7" s="11">
        <v>20</v>
      </c>
      <c r="H7" s="12">
        <f t="shared" ca="1" si="0"/>
        <v>485.4</v>
      </c>
      <c r="I7" s="44" t="s">
        <v>184</v>
      </c>
    </row>
    <row r="8" spans="1:13" s="13" customFormat="1" x14ac:dyDescent="0.2">
      <c r="A8" s="6">
        <v>43311</v>
      </c>
      <c r="B8" s="9"/>
      <c r="C8" s="8" t="s">
        <v>186</v>
      </c>
      <c r="D8" s="7" t="s">
        <v>42</v>
      </c>
      <c r="E8" s="14" t="s">
        <v>4</v>
      </c>
      <c r="F8" s="10"/>
      <c r="G8" s="11">
        <v>20</v>
      </c>
      <c r="H8" s="12">
        <f t="shared" ca="1" si="0"/>
        <v>505.4</v>
      </c>
      <c r="I8" s="44" t="s">
        <v>187</v>
      </c>
    </row>
    <row r="9" spans="1:13" s="13" customFormat="1" x14ac:dyDescent="0.2">
      <c r="A9" s="6">
        <v>43311</v>
      </c>
      <c r="B9" s="9"/>
      <c r="C9" s="8" t="s">
        <v>135</v>
      </c>
      <c r="D9" s="7" t="s">
        <v>42</v>
      </c>
      <c r="E9" s="14" t="s">
        <v>4</v>
      </c>
      <c r="F9" s="10"/>
      <c r="G9" s="11">
        <v>20</v>
      </c>
      <c r="H9" s="12">
        <f t="shared" ca="1" si="0"/>
        <v>525.4</v>
      </c>
      <c r="I9" s="44"/>
    </row>
    <row r="10" spans="1:13" s="13" customFormat="1" x14ac:dyDescent="0.2">
      <c r="A10" s="6">
        <v>43313</v>
      </c>
      <c r="B10" s="9"/>
      <c r="C10" s="8" t="s">
        <v>117</v>
      </c>
      <c r="D10" s="7" t="s">
        <v>42</v>
      </c>
      <c r="E10" s="14" t="s">
        <v>29</v>
      </c>
      <c r="F10" s="10"/>
      <c r="G10" s="11">
        <v>20</v>
      </c>
      <c r="H10" s="12">
        <f t="shared" ca="1" si="0"/>
        <v>545.4</v>
      </c>
      <c r="I10" s="44"/>
    </row>
    <row r="11" spans="1:13" s="13" customFormat="1" x14ac:dyDescent="0.2">
      <c r="A11" s="6">
        <v>43321</v>
      </c>
      <c r="B11" s="9"/>
      <c r="C11" s="8" t="s">
        <v>104</v>
      </c>
      <c r="D11" s="7" t="s">
        <v>42</v>
      </c>
      <c r="E11" s="14" t="s">
        <v>4</v>
      </c>
      <c r="F11" s="10"/>
      <c r="G11" s="11">
        <v>20</v>
      </c>
      <c r="H11" s="12">
        <f t="shared" ca="1" si="0"/>
        <v>565.4</v>
      </c>
      <c r="I11" s="44" t="s">
        <v>185</v>
      </c>
    </row>
    <row r="12" spans="1:13" s="13" customFormat="1" x14ac:dyDescent="0.2">
      <c r="A12" s="6">
        <v>43324</v>
      </c>
      <c r="B12" s="9"/>
      <c r="C12" s="8" t="s">
        <v>133</v>
      </c>
      <c r="D12" s="7" t="s">
        <v>42</v>
      </c>
      <c r="E12" s="14"/>
      <c r="F12" s="10"/>
      <c r="G12" s="11">
        <v>10</v>
      </c>
      <c r="H12" s="12">
        <f t="shared" ca="1" si="0"/>
        <v>575.4</v>
      </c>
      <c r="I12" s="44"/>
    </row>
    <row r="13" spans="1:13" s="13" customFormat="1" x14ac:dyDescent="0.2">
      <c r="A13" s="6">
        <v>43324</v>
      </c>
      <c r="B13" s="9"/>
      <c r="C13" s="8" t="s">
        <v>133</v>
      </c>
      <c r="D13" s="7" t="s">
        <v>42</v>
      </c>
      <c r="E13" s="14" t="s">
        <v>4</v>
      </c>
      <c r="F13" s="10"/>
      <c r="G13" s="11">
        <v>10</v>
      </c>
      <c r="H13" s="12">
        <f t="shared" ca="1" si="0"/>
        <v>585.4</v>
      </c>
      <c r="I13" s="44" t="s">
        <v>181</v>
      </c>
    </row>
    <row r="14" spans="1:13" s="13" customFormat="1" x14ac:dyDescent="0.2">
      <c r="A14" s="6">
        <v>43324</v>
      </c>
      <c r="B14" s="9"/>
      <c r="C14" s="8" t="s">
        <v>188</v>
      </c>
      <c r="D14" s="7" t="s">
        <v>42</v>
      </c>
      <c r="E14" s="14" t="s">
        <v>29</v>
      </c>
      <c r="F14" s="10"/>
      <c r="G14" s="10">
        <v>20</v>
      </c>
      <c r="H14" s="12">
        <f t="shared" ca="1" si="0"/>
        <v>605.4</v>
      </c>
      <c r="I14" s="44" t="s">
        <v>182</v>
      </c>
    </row>
    <row r="15" spans="1:13" s="13" customFormat="1" x14ac:dyDescent="0.2">
      <c r="A15" s="6">
        <v>43349</v>
      </c>
      <c r="B15" s="9"/>
      <c r="C15" s="8" t="s">
        <v>57</v>
      </c>
      <c r="D15" s="7" t="s">
        <v>22</v>
      </c>
      <c r="E15" s="14"/>
      <c r="F15" s="10">
        <v>136.38999999999999</v>
      </c>
      <c r="G15" s="10"/>
      <c r="H15" s="12">
        <f t="shared" ca="1" si="0"/>
        <v>469.01</v>
      </c>
      <c r="I15" s="44" t="s">
        <v>189</v>
      </c>
    </row>
    <row r="16" spans="1:13" s="13" customFormat="1" x14ac:dyDescent="0.2">
      <c r="A16" s="6">
        <v>43350</v>
      </c>
      <c r="B16" s="9"/>
      <c r="C16" s="8" t="s">
        <v>111</v>
      </c>
      <c r="D16" s="7" t="s">
        <v>42</v>
      </c>
      <c r="E16" s="14" t="s">
        <v>4</v>
      </c>
      <c r="F16" s="10"/>
      <c r="G16" s="10">
        <v>20</v>
      </c>
      <c r="H16" s="12">
        <f t="shared" ca="1" si="0"/>
        <v>489.01</v>
      </c>
      <c r="I16" s="44"/>
    </row>
    <row r="17" spans="1:13" s="13" customFormat="1" x14ac:dyDescent="0.2">
      <c r="A17" s="6">
        <v>43355</v>
      </c>
      <c r="B17" s="9"/>
      <c r="C17" s="8" t="s">
        <v>190</v>
      </c>
      <c r="D17" s="7" t="s">
        <v>42</v>
      </c>
      <c r="E17" s="14" t="s">
        <v>29</v>
      </c>
      <c r="F17" s="10"/>
      <c r="G17" s="10">
        <v>20</v>
      </c>
      <c r="H17" s="12">
        <f t="shared" ca="1" si="0"/>
        <v>509.01</v>
      </c>
      <c r="I17" s="44"/>
    </row>
    <row r="18" spans="1:13" s="13" customFormat="1" x14ac:dyDescent="0.2">
      <c r="A18" s="6">
        <v>43365</v>
      </c>
      <c r="B18" s="9"/>
      <c r="C18" s="8" t="s">
        <v>192</v>
      </c>
      <c r="D18" s="7" t="s">
        <v>42</v>
      </c>
      <c r="E18" s="14" t="s">
        <v>29</v>
      </c>
      <c r="F18" s="10"/>
      <c r="G18" s="10">
        <v>20</v>
      </c>
      <c r="H18" s="12">
        <f t="shared" ca="1" si="0"/>
        <v>529.01</v>
      </c>
      <c r="I18" s="44" t="s">
        <v>191</v>
      </c>
    </row>
    <row r="19" spans="1:13" s="13" customFormat="1" x14ac:dyDescent="0.2">
      <c r="A19" s="6">
        <v>43736</v>
      </c>
      <c r="B19" s="9">
        <v>1371</v>
      </c>
      <c r="C19" s="8" t="s">
        <v>49</v>
      </c>
      <c r="D19" s="7" t="s">
        <v>41</v>
      </c>
      <c r="E19" s="14" t="s">
        <v>4</v>
      </c>
      <c r="F19" s="10"/>
      <c r="G19" s="10">
        <v>20</v>
      </c>
      <c r="H19" s="12">
        <f ca="1">IF(ISBLANK(A19)," - ",IFERROR(OFFSET(H19,-1,0,1,1)+G19-F19,G19-F19))</f>
        <v>549.01</v>
      </c>
      <c r="I19" s="44"/>
    </row>
    <row r="20" spans="1:13" s="13" customFormat="1" x14ac:dyDescent="0.2">
      <c r="A20" s="6">
        <v>43374</v>
      </c>
      <c r="B20" s="9"/>
      <c r="C20" s="8" t="s">
        <v>87</v>
      </c>
      <c r="D20" s="7" t="s">
        <v>42</v>
      </c>
      <c r="E20" s="14" t="s">
        <v>4</v>
      </c>
      <c r="F20" s="10"/>
      <c r="G20" s="10">
        <v>20</v>
      </c>
      <c r="H20" s="12">
        <f t="shared" ca="1" si="0"/>
        <v>569.01</v>
      </c>
      <c r="I20" s="44"/>
    </row>
    <row r="21" spans="1:13" x14ac:dyDescent="0.2">
      <c r="A21" s="6">
        <v>43376</v>
      </c>
      <c r="B21" s="9"/>
      <c r="C21" s="8" t="s">
        <v>109</v>
      </c>
      <c r="D21" s="7" t="s">
        <v>42</v>
      </c>
      <c r="E21" s="14" t="s">
        <v>4</v>
      </c>
      <c r="F21" s="10"/>
      <c r="G21" s="10">
        <v>20</v>
      </c>
      <c r="H21" s="12">
        <f t="shared" ca="1" si="0"/>
        <v>589.01</v>
      </c>
      <c r="I21" s="45" t="s">
        <v>193</v>
      </c>
      <c r="M21" s="1"/>
    </row>
    <row r="22" spans="1:13" x14ac:dyDescent="0.2">
      <c r="A22" s="6">
        <v>43377</v>
      </c>
      <c r="B22" s="9"/>
      <c r="C22" s="8" t="s">
        <v>107</v>
      </c>
      <c r="D22" s="7" t="s">
        <v>42</v>
      </c>
      <c r="E22" s="14" t="s">
        <v>30</v>
      </c>
      <c r="F22" s="10"/>
      <c r="G22" s="10">
        <v>10</v>
      </c>
      <c r="H22" s="12">
        <f t="shared" ca="1" si="0"/>
        <v>599.01</v>
      </c>
      <c r="I22" s="45"/>
      <c r="M22" s="1"/>
    </row>
    <row r="23" spans="1:13" x14ac:dyDescent="0.2">
      <c r="A23" s="6">
        <v>43390</v>
      </c>
      <c r="B23" s="9"/>
      <c r="C23" s="8" t="s">
        <v>194</v>
      </c>
      <c r="D23" s="7" t="s">
        <v>42</v>
      </c>
      <c r="E23" s="14" t="s">
        <v>29</v>
      </c>
      <c r="F23" s="10"/>
      <c r="G23" s="10">
        <v>20</v>
      </c>
      <c r="H23" s="12">
        <f t="shared" ca="1" si="0"/>
        <v>619.01</v>
      </c>
      <c r="I23" s="45" t="s">
        <v>195</v>
      </c>
      <c r="M23" s="1"/>
    </row>
    <row r="24" spans="1:13" x14ac:dyDescent="0.2">
      <c r="A24" s="6">
        <v>43391</v>
      </c>
      <c r="B24" s="9"/>
      <c r="C24" s="8" t="s">
        <v>144</v>
      </c>
      <c r="D24" s="7" t="s">
        <v>42</v>
      </c>
      <c r="E24" s="14" t="s">
        <v>4</v>
      </c>
      <c r="F24" s="10"/>
      <c r="G24" s="10">
        <v>20</v>
      </c>
      <c r="H24" s="12">
        <f t="shared" ca="1" si="0"/>
        <v>639.01</v>
      </c>
      <c r="I24" s="45" t="s">
        <v>196</v>
      </c>
      <c r="M24" s="1"/>
    </row>
    <row r="25" spans="1:13" x14ac:dyDescent="0.2">
      <c r="A25" s="6">
        <v>43402</v>
      </c>
      <c r="B25" s="9"/>
      <c r="C25" s="8" t="s">
        <v>107</v>
      </c>
      <c r="D25" s="7" t="s">
        <v>22</v>
      </c>
      <c r="E25" s="14"/>
      <c r="F25" s="10">
        <v>10</v>
      </c>
      <c r="G25" s="10"/>
      <c r="H25" s="12">
        <f t="shared" ca="1" si="0"/>
        <v>629.01</v>
      </c>
      <c r="I25" s="45" t="s">
        <v>197</v>
      </c>
      <c r="M25" s="1"/>
    </row>
    <row r="26" spans="1:13" x14ac:dyDescent="0.2">
      <c r="A26" s="6">
        <v>43402</v>
      </c>
      <c r="B26" s="9"/>
      <c r="C26" s="8" t="s">
        <v>142</v>
      </c>
      <c r="D26" s="7" t="s">
        <v>42</v>
      </c>
      <c r="E26" s="14" t="s">
        <v>4</v>
      </c>
      <c r="F26" s="10"/>
      <c r="G26" s="10">
        <v>20</v>
      </c>
      <c r="H26" s="12">
        <f t="shared" ca="1" si="0"/>
        <v>649.01</v>
      </c>
      <c r="I26" s="45"/>
      <c r="M26" s="1"/>
    </row>
    <row r="27" spans="1:13" x14ac:dyDescent="0.2">
      <c r="A27" s="6">
        <v>43404</v>
      </c>
      <c r="B27" s="9"/>
      <c r="C27" s="8" t="s">
        <v>138</v>
      </c>
      <c r="D27" s="7" t="s">
        <v>16</v>
      </c>
      <c r="E27" s="14"/>
      <c r="F27" s="10">
        <v>105</v>
      </c>
      <c r="G27" s="10"/>
      <c r="H27" s="12">
        <f ca="1">IF(ISBLANK(A27)," - ",IFERROR(OFFSET(H27,-1,0,1,1)+G27-F27,G27-F27))</f>
        <v>544.01</v>
      </c>
      <c r="I27" s="45"/>
      <c r="M27" s="1"/>
    </row>
    <row r="28" spans="1:13" ht="12.75" x14ac:dyDescent="0.2">
      <c r="A28" s="6">
        <v>43413</v>
      </c>
      <c r="B28" s="9"/>
      <c r="C28" s="8" t="s">
        <v>145</v>
      </c>
      <c r="D28" s="7" t="s">
        <v>42</v>
      </c>
      <c r="E28" s="9" t="s">
        <v>4</v>
      </c>
      <c r="F28" s="10"/>
      <c r="G28" s="10"/>
      <c r="H28" s="12">
        <f t="shared" ca="1" si="0"/>
        <v>544.01</v>
      </c>
      <c r="I28" s="45" t="s">
        <v>198</v>
      </c>
      <c r="M28" s="1"/>
    </row>
    <row r="29" spans="1:13" ht="12.75" x14ac:dyDescent="0.2">
      <c r="A29" s="6">
        <v>43431</v>
      </c>
      <c r="B29" s="9"/>
      <c r="C29" s="8" t="s">
        <v>102</v>
      </c>
      <c r="D29" s="7" t="s">
        <v>42</v>
      </c>
      <c r="E29" s="9" t="s">
        <v>4</v>
      </c>
      <c r="F29" s="10"/>
      <c r="G29" s="10">
        <v>20</v>
      </c>
      <c r="H29" s="12">
        <f t="shared" ca="1" si="0"/>
        <v>564.01</v>
      </c>
      <c r="I29" s="45"/>
      <c r="M29" s="1"/>
    </row>
    <row r="30" spans="1:13" ht="12.75" x14ac:dyDescent="0.2">
      <c r="A30" s="6">
        <v>43467</v>
      </c>
      <c r="B30" s="9"/>
      <c r="C30" s="8" t="s">
        <v>88</v>
      </c>
      <c r="D30" s="7" t="s">
        <v>42</v>
      </c>
      <c r="E30" s="9" t="s">
        <v>4</v>
      </c>
      <c r="F30" s="10"/>
      <c r="G30" s="10">
        <v>20</v>
      </c>
      <c r="H30" s="12">
        <f t="shared" ca="1" si="0"/>
        <v>584.01</v>
      </c>
      <c r="I30" s="45"/>
      <c r="M30" s="1"/>
    </row>
    <row r="31" spans="1:13" ht="12.75" x14ac:dyDescent="0.2">
      <c r="A31" s="6">
        <v>43468</v>
      </c>
      <c r="B31" s="9"/>
      <c r="C31" s="8" t="s">
        <v>199</v>
      </c>
      <c r="D31" s="7" t="s">
        <v>42</v>
      </c>
      <c r="E31" s="9" t="s">
        <v>29</v>
      </c>
      <c r="F31" s="10"/>
      <c r="G31" s="10">
        <v>20</v>
      </c>
      <c r="H31" s="12">
        <f t="shared" ca="1" si="0"/>
        <v>604.01</v>
      </c>
      <c r="I31" s="45" t="s">
        <v>200</v>
      </c>
      <c r="M31" s="1"/>
    </row>
    <row r="32" spans="1:13" ht="12.75" x14ac:dyDescent="0.2">
      <c r="A32" s="6">
        <v>43471</v>
      </c>
      <c r="B32" s="9"/>
      <c r="C32" s="8" t="s">
        <v>81</v>
      </c>
      <c r="D32" s="7" t="s">
        <v>42</v>
      </c>
      <c r="E32" s="9" t="s">
        <v>4</v>
      </c>
      <c r="F32" s="10"/>
      <c r="G32" s="10">
        <v>20</v>
      </c>
      <c r="H32" s="12">
        <f t="shared" ca="1" si="0"/>
        <v>624.01</v>
      </c>
      <c r="I32" s="45" t="s">
        <v>201</v>
      </c>
      <c r="M32" s="1"/>
    </row>
    <row r="33" spans="1:13" ht="12.75" x14ac:dyDescent="0.2">
      <c r="A33" s="6">
        <v>43476</v>
      </c>
      <c r="B33" s="9"/>
      <c r="C33" s="8" t="s">
        <v>152</v>
      </c>
      <c r="D33" s="7" t="s">
        <v>42</v>
      </c>
      <c r="E33" s="9" t="s">
        <v>4</v>
      </c>
      <c r="F33" s="10"/>
      <c r="G33" s="10">
        <v>20</v>
      </c>
      <c r="H33" s="12">
        <f t="shared" ca="1" si="0"/>
        <v>644.01</v>
      </c>
      <c r="I33" s="45"/>
      <c r="M33" s="1"/>
    </row>
    <row r="34" spans="1:13" ht="12.75" x14ac:dyDescent="0.2">
      <c r="A34" s="6">
        <v>43481</v>
      </c>
      <c r="B34" s="9"/>
      <c r="C34" s="8" t="s">
        <v>203</v>
      </c>
      <c r="D34" s="7" t="s">
        <v>42</v>
      </c>
      <c r="E34" s="9" t="s">
        <v>29</v>
      </c>
      <c r="F34" s="10"/>
      <c r="G34" s="10">
        <v>20</v>
      </c>
      <c r="H34" s="12">
        <f t="shared" ca="1" si="0"/>
        <v>664.01</v>
      </c>
      <c r="I34" s="45" t="s">
        <v>202</v>
      </c>
      <c r="M34" s="1"/>
    </row>
    <row r="35" spans="1:13" ht="12.75" x14ac:dyDescent="0.2">
      <c r="A35" s="6">
        <v>43496</v>
      </c>
      <c r="B35" s="9"/>
      <c r="C35" s="8" t="s">
        <v>204</v>
      </c>
      <c r="D35" s="7" t="s">
        <v>42</v>
      </c>
      <c r="E35" s="9" t="s">
        <v>4</v>
      </c>
      <c r="F35" s="10"/>
      <c r="G35" s="10">
        <v>20</v>
      </c>
      <c r="H35" s="12">
        <f t="shared" ca="1" si="0"/>
        <v>684.01</v>
      </c>
      <c r="I35" s="45"/>
      <c r="M35" s="1"/>
    </row>
    <row r="36" spans="1:13" ht="12.75" x14ac:dyDescent="0.2">
      <c r="A36" s="6">
        <v>43507</v>
      </c>
      <c r="B36" s="9"/>
      <c r="C36" s="8" t="s">
        <v>76</v>
      </c>
      <c r="D36" s="7" t="s">
        <v>42</v>
      </c>
      <c r="E36" s="9" t="s">
        <v>4</v>
      </c>
      <c r="F36" s="10"/>
      <c r="G36" s="10">
        <v>20</v>
      </c>
      <c r="H36" s="12">
        <f t="shared" ca="1" si="0"/>
        <v>704.01</v>
      </c>
      <c r="I36" s="45"/>
      <c r="M36" s="1"/>
    </row>
    <row r="37" spans="1:13" ht="12.75" x14ac:dyDescent="0.2">
      <c r="A37" s="6">
        <v>43507</v>
      </c>
      <c r="B37" s="9"/>
      <c r="C37" s="8" t="s">
        <v>77</v>
      </c>
      <c r="D37" s="7" t="s">
        <v>42</v>
      </c>
      <c r="E37" s="9" t="s">
        <v>4</v>
      </c>
      <c r="F37" s="10"/>
      <c r="G37" s="10">
        <v>20</v>
      </c>
      <c r="H37" s="12">
        <f t="shared" ca="1" si="0"/>
        <v>724.01</v>
      </c>
      <c r="I37" s="45"/>
      <c r="M37" s="1"/>
    </row>
    <row r="38" spans="1:13" ht="12.75" x14ac:dyDescent="0.2">
      <c r="A38" s="6">
        <v>43507</v>
      </c>
      <c r="B38" s="9"/>
      <c r="C38" s="8" t="s">
        <v>85</v>
      </c>
      <c r="D38" s="7" t="s">
        <v>42</v>
      </c>
      <c r="E38" s="9" t="s">
        <v>4</v>
      </c>
      <c r="F38" s="10"/>
      <c r="G38" s="10">
        <v>20</v>
      </c>
      <c r="H38" s="12">
        <f t="shared" ca="1" si="0"/>
        <v>744.01</v>
      </c>
      <c r="I38" s="45"/>
      <c r="M38" s="1"/>
    </row>
    <row r="39" spans="1:13" ht="12.75" x14ac:dyDescent="0.2">
      <c r="A39" s="6">
        <v>43509</v>
      </c>
      <c r="B39" s="9"/>
      <c r="C39" s="8" t="s">
        <v>161</v>
      </c>
      <c r="D39" s="7" t="s">
        <v>127</v>
      </c>
      <c r="E39" s="9"/>
      <c r="F39" s="10">
        <v>111.16</v>
      </c>
      <c r="G39" s="10"/>
      <c r="H39" s="12">
        <f t="shared" ca="1" si="0"/>
        <v>632.85</v>
      </c>
      <c r="I39" s="45" t="s">
        <v>207</v>
      </c>
      <c r="M39" s="1"/>
    </row>
    <row r="40" spans="1:13" ht="12.75" x14ac:dyDescent="0.2">
      <c r="A40" s="6">
        <v>43509</v>
      </c>
      <c r="B40" s="9"/>
      <c r="C40" s="8" t="s">
        <v>205</v>
      </c>
      <c r="D40" s="7" t="s">
        <v>16</v>
      </c>
      <c r="E40" s="9"/>
      <c r="F40" s="10">
        <v>54.25</v>
      </c>
      <c r="G40" s="10"/>
      <c r="H40" s="12">
        <f t="shared" ca="1" si="0"/>
        <v>578.6</v>
      </c>
      <c r="I40" s="45"/>
      <c r="M40" s="1"/>
    </row>
    <row r="41" spans="1:13" ht="12.75" x14ac:dyDescent="0.2">
      <c r="A41" s="6">
        <v>43518</v>
      </c>
      <c r="B41" s="9">
        <v>164</v>
      </c>
      <c r="C41" s="8" t="s">
        <v>206</v>
      </c>
      <c r="D41" s="7" t="s">
        <v>41</v>
      </c>
      <c r="E41" s="9" t="s">
        <v>29</v>
      </c>
      <c r="F41" s="10"/>
      <c r="G41" s="10">
        <v>20</v>
      </c>
      <c r="H41" s="12">
        <f t="shared" ca="1" si="0"/>
        <v>598.6</v>
      </c>
      <c r="I41" s="45"/>
      <c r="M41" s="1"/>
    </row>
    <row r="42" spans="1:13" ht="12.75" x14ac:dyDescent="0.2">
      <c r="A42" s="6">
        <v>43527</v>
      </c>
      <c r="B42" s="9"/>
      <c r="C42" s="8" t="s">
        <v>70</v>
      </c>
      <c r="D42" s="7" t="s">
        <v>42</v>
      </c>
      <c r="E42" s="9" t="s">
        <v>4</v>
      </c>
      <c r="F42" s="10"/>
      <c r="G42" s="10">
        <v>20</v>
      </c>
      <c r="H42" s="12">
        <f t="shared" ca="1" si="0"/>
        <v>618.6</v>
      </c>
      <c r="I42" s="45"/>
      <c r="M42" s="1"/>
    </row>
    <row r="43" spans="1:13" ht="12.75" x14ac:dyDescent="0.2">
      <c r="A43" s="6">
        <v>43527</v>
      </c>
      <c r="B43" s="9"/>
      <c r="C43" s="8" t="s">
        <v>94</v>
      </c>
      <c r="D43" s="7" t="s">
        <v>42</v>
      </c>
      <c r="E43" s="9" t="s">
        <v>4</v>
      </c>
      <c r="F43" s="10"/>
      <c r="G43" s="10">
        <v>20</v>
      </c>
      <c r="H43" s="12">
        <f t="shared" ca="1" si="0"/>
        <v>638.6</v>
      </c>
      <c r="I43" s="45" t="s">
        <v>208</v>
      </c>
      <c r="M43" s="1"/>
    </row>
    <row r="44" spans="1:13" ht="12.75" x14ac:dyDescent="0.2">
      <c r="A44" s="6">
        <v>43547</v>
      </c>
      <c r="B44" s="9"/>
      <c r="C44" s="8" t="s">
        <v>167</v>
      </c>
      <c r="D44" s="7" t="s">
        <v>42</v>
      </c>
      <c r="E44" s="9" t="s">
        <v>4</v>
      </c>
      <c r="F44" s="10"/>
      <c r="G44" s="10">
        <v>20</v>
      </c>
      <c r="H44" s="12">
        <f t="shared" ca="1" si="0"/>
        <v>658.6</v>
      </c>
      <c r="I44" s="45"/>
      <c r="M44" s="1"/>
    </row>
    <row r="45" spans="1:13" ht="12.75" x14ac:dyDescent="0.2">
      <c r="A45" s="6">
        <v>43559</v>
      </c>
      <c r="B45" s="9"/>
      <c r="C45" s="8" t="s">
        <v>59</v>
      </c>
      <c r="D45" s="7" t="s">
        <v>42</v>
      </c>
      <c r="E45" s="9" t="s">
        <v>4</v>
      </c>
      <c r="F45" s="10"/>
      <c r="G45" s="10">
        <v>20</v>
      </c>
      <c r="H45" s="12">
        <f t="shared" ca="1" si="0"/>
        <v>678.6</v>
      </c>
      <c r="I45" s="45"/>
      <c r="M45" s="1"/>
    </row>
    <row r="46" spans="1:13" ht="12.75" x14ac:dyDescent="0.2">
      <c r="A46" s="6">
        <v>43560</v>
      </c>
      <c r="B46" s="9"/>
      <c r="C46" s="8" t="s">
        <v>98</v>
      </c>
      <c r="D46" s="7" t="s">
        <v>42</v>
      </c>
      <c r="E46" s="9" t="s">
        <v>4</v>
      </c>
      <c r="F46" s="10"/>
      <c r="G46" s="10">
        <v>20</v>
      </c>
      <c r="H46" s="12">
        <f t="shared" ca="1" si="0"/>
        <v>698.6</v>
      </c>
      <c r="I46" s="45" t="s">
        <v>209</v>
      </c>
      <c r="M46" s="1"/>
    </row>
    <row r="47" spans="1:13" ht="12.75" x14ac:dyDescent="0.2">
      <c r="A47" s="6">
        <v>43589</v>
      </c>
      <c r="B47" s="9"/>
      <c r="C47" s="8" t="s">
        <v>168</v>
      </c>
      <c r="D47" s="7" t="s">
        <v>42</v>
      </c>
      <c r="E47" s="9" t="s">
        <v>4</v>
      </c>
      <c r="F47" s="10"/>
      <c r="G47" s="10">
        <v>20</v>
      </c>
      <c r="H47" s="12">
        <f t="shared" ca="1" si="0"/>
        <v>718.6</v>
      </c>
      <c r="I47" s="45"/>
      <c r="M47" s="1"/>
    </row>
    <row r="48" spans="1:13" ht="12.75" x14ac:dyDescent="0.2">
      <c r="A48" s="6">
        <v>43591</v>
      </c>
      <c r="B48" s="9"/>
      <c r="C48" s="8" t="s">
        <v>210</v>
      </c>
      <c r="D48" s="7" t="s">
        <v>42</v>
      </c>
      <c r="E48" s="9" t="s">
        <v>29</v>
      </c>
      <c r="F48" s="10"/>
      <c r="G48" s="10">
        <v>20</v>
      </c>
      <c r="H48" s="12">
        <f t="shared" ca="1" si="0"/>
        <v>738.6</v>
      </c>
      <c r="I48" s="45"/>
      <c r="M48" s="1"/>
    </row>
    <row r="49" spans="1:13" ht="12.75" x14ac:dyDescent="0.2">
      <c r="A49" s="6">
        <v>43598</v>
      </c>
      <c r="B49" s="9"/>
      <c r="C49" s="8" t="s">
        <v>69</v>
      </c>
      <c r="D49" s="7" t="s">
        <v>42</v>
      </c>
      <c r="E49" s="9" t="s">
        <v>4</v>
      </c>
      <c r="F49" s="10"/>
      <c r="G49" s="10">
        <v>20</v>
      </c>
      <c r="H49" s="12">
        <f t="shared" ca="1" si="0"/>
        <v>758.6</v>
      </c>
      <c r="I49" s="45"/>
      <c r="M49" s="1"/>
    </row>
    <row r="50" spans="1:13" ht="12.75" x14ac:dyDescent="0.2">
      <c r="A50" s="6">
        <v>43601</v>
      </c>
      <c r="B50" s="9"/>
      <c r="C50" s="8" t="s">
        <v>211</v>
      </c>
      <c r="D50" s="7" t="s">
        <v>42</v>
      </c>
      <c r="E50" s="9" t="s">
        <v>29</v>
      </c>
      <c r="F50" s="10"/>
      <c r="G50" s="10">
        <v>20</v>
      </c>
      <c r="H50" s="12">
        <f t="shared" ca="1" si="0"/>
        <v>778.6</v>
      </c>
      <c r="I50" s="45"/>
      <c r="M50" s="1"/>
    </row>
    <row r="51" spans="1:13" ht="12.75" x14ac:dyDescent="0.2">
      <c r="A51" s="6">
        <v>43601</v>
      </c>
      <c r="B51" s="9"/>
      <c r="C51" s="8" t="s">
        <v>175</v>
      </c>
      <c r="D51" s="7" t="s">
        <v>42</v>
      </c>
      <c r="E51" s="9" t="s">
        <v>4</v>
      </c>
      <c r="F51" s="10"/>
      <c r="G51" s="10">
        <v>20</v>
      </c>
      <c r="H51" s="12">
        <f t="shared" ca="1" si="0"/>
        <v>798.6</v>
      </c>
      <c r="I51" s="45" t="s">
        <v>213</v>
      </c>
      <c r="M51" s="1"/>
    </row>
    <row r="52" spans="1:13" ht="12.75" x14ac:dyDescent="0.2">
      <c r="A52" s="6">
        <v>43617</v>
      </c>
      <c r="B52" s="9"/>
      <c r="C52" s="8" t="s">
        <v>57</v>
      </c>
      <c r="D52" s="7" t="s">
        <v>42</v>
      </c>
      <c r="E52" s="9" t="s">
        <v>4</v>
      </c>
      <c r="F52" s="10"/>
      <c r="G52" s="10">
        <v>20</v>
      </c>
      <c r="H52" s="12">
        <f t="shared" ca="1" si="0"/>
        <v>818.6</v>
      </c>
      <c r="I52" s="45" t="s">
        <v>212</v>
      </c>
      <c r="M52" s="1"/>
    </row>
    <row r="53" spans="1:13" ht="12.75" x14ac:dyDescent="0.2">
      <c r="A53" s="6">
        <v>43617</v>
      </c>
      <c r="B53" s="9"/>
      <c r="C53" s="8" t="s">
        <v>174</v>
      </c>
      <c r="D53" s="7" t="s">
        <v>42</v>
      </c>
      <c r="E53" s="9" t="s">
        <v>4</v>
      </c>
      <c r="F53" s="10"/>
      <c r="G53" s="10">
        <v>20</v>
      </c>
      <c r="H53" s="12">
        <f t="shared" ca="1" si="0"/>
        <v>838.6</v>
      </c>
      <c r="I53" s="45"/>
      <c r="M53" s="1"/>
    </row>
    <row r="54" spans="1:13" ht="12.75" x14ac:dyDescent="0.2">
      <c r="A54" s="6">
        <v>43617</v>
      </c>
      <c r="B54" s="9"/>
      <c r="C54" s="8" t="s">
        <v>176</v>
      </c>
      <c r="D54" s="7" t="s">
        <v>42</v>
      </c>
      <c r="E54" s="9" t="s">
        <v>4</v>
      </c>
      <c r="F54" s="10"/>
      <c r="G54" s="10">
        <v>20</v>
      </c>
      <c r="H54" s="12">
        <f t="shared" ca="1" si="0"/>
        <v>858.6</v>
      </c>
      <c r="I54" s="45" t="s">
        <v>214</v>
      </c>
      <c r="M54" s="1"/>
    </row>
    <row r="55" spans="1:13" ht="12.75" x14ac:dyDescent="0.2">
      <c r="A55" s="6">
        <v>43549</v>
      </c>
      <c r="B55" s="9">
        <v>519</v>
      </c>
      <c r="C55" s="8" t="s">
        <v>215</v>
      </c>
      <c r="D55" s="7" t="s">
        <v>39</v>
      </c>
      <c r="E55" s="9"/>
      <c r="F55" s="10">
        <v>215</v>
      </c>
      <c r="G55" s="10"/>
      <c r="H55" s="12">
        <f t="shared" ca="1" si="0"/>
        <v>643.6</v>
      </c>
      <c r="I55" s="45" t="s">
        <v>217</v>
      </c>
      <c r="M55" s="1"/>
    </row>
    <row r="56" spans="1:13" ht="12.75" x14ac:dyDescent="0.2">
      <c r="A56" s="6">
        <v>43549</v>
      </c>
      <c r="B56" s="9">
        <v>519</v>
      </c>
      <c r="C56" s="8" t="s">
        <v>216</v>
      </c>
      <c r="D56" s="7" t="s">
        <v>16</v>
      </c>
      <c r="E56" s="9"/>
      <c r="F56" s="10">
        <v>100</v>
      </c>
      <c r="G56" s="10"/>
      <c r="H56" s="12">
        <f ca="1">IF(ISBLANK(A56)," - ",IFERROR(OFFSET(H56,-1,0,1,1)+G56-F56,G56-F56))</f>
        <v>543.6</v>
      </c>
      <c r="I56" s="45" t="s">
        <v>218</v>
      </c>
      <c r="M56" s="1"/>
    </row>
    <row r="57" spans="1:13" ht="12.75" x14ac:dyDescent="0.2">
      <c r="A57" s="6">
        <v>43640</v>
      </c>
      <c r="B57" s="9">
        <v>520</v>
      </c>
      <c r="C57" s="8" t="s">
        <v>53</v>
      </c>
      <c r="D57" s="7" t="s">
        <v>16</v>
      </c>
      <c r="E57" s="9"/>
      <c r="F57" s="10">
        <v>150</v>
      </c>
      <c r="G57" s="10"/>
      <c r="H57" s="12">
        <f t="shared" ca="1" si="0"/>
        <v>393.6</v>
      </c>
      <c r="I57" s="45"/>
      <c r="M57" s="1"/>
    </row>
    <row r="58" spans="1:13" ht="12.75" x14ac:dyDescent="0.2">
      <c r="A58" s="6">
        <v>43663</v>
      </c>
      <c r="B58" s="9"/>
      <c r="C58" s="8" t="s">
        <v>220</v>
      </c>
      <c r="D58" s="7"/>
      <c r="E58" s="9"/>
      <c r="F58" s="10"/>
      <c r="G58" s="10">
        <v>20</v>
      </c>
      <c r="H58" s="12">
        <f t="shared" ca="1" si="0"/>
        <v>413.6</v>
      </c>
      <c r="I58" s="45" t="s">
        <v>221</v>
      </c>
      <c r="M58" s="1"/>
    </row>
    <row r="59" spans="1:13" ht="12.75" x14ac:dyDescent="0.2">
      <c r="A59" s="6"/>
      <c r="B59" s="9"/>
      <c r="C59" s="8"/>
      <c r="D59" s="7"/>
      <c r="E59" s="9"/>
      <c r="F59" s="10"/>
      <c r="G59" s="10"/>
      <c r="H59" s="12" t="str">
        <f t="shared" ca="1" si="0"/>
        <v xml:space="preserve"> - </v>
      </c>
      <c r="I59" s="45"/>
      <c r="M59" s="1"/>
    </row>
    <row r="60" spans="1:13" ht="12.75" x14ac:dyDescent="0.2">
      <c r="A60" s="6"/>
      <c r="B60" s="9"/>
      <c r="C60" s="8"/>
      <c r="D60" s="7"/>
      <c r="E60" s="9"/>
      <c r="F60" s="10"/>
      <c r="G60" s="10"/>
      <c r="H60" s="12" t="str">
        <f t="shared" ca="1" si="0"/>
        <v xml:space="preserve"> - </v>
      </c>
      <c r="I60" s="45"/>
      <c r="M60" s="1"/>
    </row>
    <row r="61" spans="1:13" ht="12.75" x14ac:dyDescent="0.2">
      <c r="A61" s="6"/>
      <c r="B61" s="9"/>
      <c r="C61" s="8"/>
      <c r="D61" s="7"/>
      <c r="E61" s="9"/>
      <c r="F61" s="10"/>
      <c r="G61" s="10"/>
      <c r="H61" s="12" t="str">
        <f t="shared" ca="1" si="0"/>
        <v xml:space="preserve"> - </v>
      </c>
      <c r="I61" s="45"/>
      <c r="M61" s="1"/>
    </row>
    <row r="62" spans="1:13" ht="12.75" x14ac:dyDescent="0.2">
      <c r="A62" s="6"/>
      <c r="B62" s="9"/>
      <c r="C62" s="8"/>
      <c r="D62" s="7"/>
      <c r="E62" s="9"/>
      <c r="F62" s="10"/>
      <c r="G62" s="10"/>
      <c r="H62" s="12" t="str">
        <f t="shared" ca="1" si="0"/>
        <v xml:space="preserve"> - </v>
      </c>
      <c r="I62" s="45"/>
      <c r="M62" s="1"/>
    </row>
    <row r="63" spans="1:13" ht="12.75" x14ac:dyDescent="0.2">
      <c r="A63" s="6"/>
      <c r="B63" s="9"/>
      <c r="C63" s="8"/>
      <c r="D63" s="7"/>
      <c r="E63" s="9"/>
      <c r="F63" s="10"/>
      <c r="G63" s="10"/>
      <c r="H63" s="12" t="str">
        <f t="shared" ca="1" si="0"/>
        <v xml:space="preserve"> - </v>
      </c>
      <c r="I63" s="45"/>
      <c r="M63" s="1"/>
    </row>
    <row r="64" spans="1:13" ht="12.75" x14ac:dyDescent="0.2">
      <c r="A64" s="6"/>
      <c r="B64" s="9"/>
      <c r="C64" s="8"/>
      <c r="D64" s="7"/>
      <c r="E64" s="9"/>
      <c r="F64" s="10"/>
      <c r="G64" s="10"/>
      <c r="H64" s="12" t="str">
        <f t="shared" ca="1" si="0"/>
        <v xml:space="preserve"> - </v>
      </c>
      <c r="I64" s="45"/>
      <c r="M64" s="1"/>
    </row>
    <row r="65" spans="1:13" ht="12.75" x14ac:dyDescent="0.2">
      <c r="A65" s="6"/>
      <c r="B65" s="9"/>
      <c r="C65" s="8"/>
      <c r="D65" s="7"/>
      <c r="E65" s="9"/>
      <c r="F65" s="10"/>
      <c r="G65" s="10"/>
      <c r="H65" s="12" t="str">
        <f t="shared" ca="1" si="0"/>
        <v xml:space="preserve"> - </v>
      </c>
      <c r="I65" s="45"/>
      <c r="M65" s="1"/>
    </row>
    <row r="66" spans="1:13" ht="12.75" x14ac:dyDescent="0.2">
      <c r="A66" s="6"/>
      <c r="B66" s="9"/>
      <c r="C66" s="8"/>
      <c r="D66" s="7"/>
      <c r="E66" s="9"/>
      <c r="F66" s="10"/>
      <c r="G66" s="10"/>
      <c r="H66" s="12" t="str">
        <f t="shared" ca="1" si="0"/>
        <v xml:space="preserve"> - </v>
      </c>
      <c r="I66" s="45"/>
      <c r="M66" s="1"/>
    </row>
    <row r="67" spans="1:13" ht="12.75" x14ac:dyDescent="0.2">
      <c r="A67" s="6"/>
      <c r="B67" s="9"/>
      <c r="C67" s="8"/>
      <c r="D67" s="7"/>
      <c r="E67" s="9"/>
      <c r="F67" s="10"/>
      <c r="G67" s="10"/>
      <c r="H67" s="12" t="str">
        <f t="shared" ca="1" si="0"/>
        <v xml:space="preserve"> - </v>
      </c>
      <c r="I67" s="45"/>
      <c r="M67" s="1"/>
    </row>
    <row r="68" spans="1:13" ht="12.75" x14ac:dyDescent="0.2">
      <c r="A68" s="6"/>
      <c r="B68" s="9"/>
      <c r="C68" s="8"/>
      <c r="D68" s="7"/>
      <c r="E68" s="9"/>
      <c r="F68" s="10"/>
      <c r="G68" s="10"/>
      <c r="H68" s="12" t="str">
        <f t="shared" ca="1" si="0"/>
        <v xml:space="preserve"> - </v>
      </c>
      <c r="I68" s="45"/>
      <c r="M68" s="1"/>
    </row>
    <row r="69" spans="1:13" ht="12.75" x14ac:dyDescent="0.2">
      <c r="A69" s="6"/>
      <c r="B69" s="9"/>
      <c r="C69" s="8"/>
      <c r="D69" s="7"/>
      <c r="E69" s="9"/>
      <c r="F69" s="10"/>
      <c r="G69" s="10"/>
      <c r="H69" s="12" t="str">
        <f t="shared" ca="1" si="0"/>
        <v xml:space="preserve"> - </v>
      </c>
      <c r="I69" s="45"/>
      <c r="M69" s="1"/>
    </row>
    <row r="70" spans="1:13" ht="12.75" x14ac:dyDescent="0.2">
      <c r="A70" s="48"/>
      <c r="B70" s="49"/>
      <c r="C70" s="50"/>
      <c r="D70" s="7"/>
      <c r="E70" s="49"/>
      <c r="F70" s="10"/>
      <c r="G70" s="10"/>
      <c r="H70" s="12" t="str">
        <f t="shared" ca="1" si="0"/>
        <v xml:space="preserve"> - </v>
      </c>
      <c r="M70" s="1"/>
    </row>
    <row r="71" spans="1:13" ht="12.75" x14ac:dyDescent="0.2">
      <c r="A71" s="48"/>
      <c r="B71" s="49"/>
      <c r="C71" s="50"/>
      <c r="D71" s="7"/>
      <c r="E71" s="49"/>
      <c r="F71" s="10"/>
      <c r="G71" s="10"/>
      <c r="H71" s="12" t="str">
        <f t="shared" ca="1" si="0"/>
        <v xml:space="preserve"> - </v>
      </c>
      <c r="M71" s="1"/>
    </row>
    <row r="72" spans="1:13" ht="12.75" x14ac:dyDescent="0.2">
      <c r="A72" s="48"/>
      <c r="B72" s="49"/>
      <c r="C72" s="50"/>
      <c r="D72" s="7"/>
      <c r="E72" s="49"/>
      <c r="F72" s="10"/>
      <c r="G72" s="10"/>
      <c r="H72" s="12" t="str">
        <f t="shared" ca="1" si="0"/>
        <v xml:space="preserve"> - </v>
      </c>
      <c r="M72" s="1"/>
    </row>
    <row r="73" spans="1:13" ht="12.75" x14ac:dyDescent="0.2">
      <c r="A73" s="48"/>
      <c r="B73" s="49"/>
      <c r="C73" s="50"/>
      <c r="D73" s="7"/>
      <c r="E73" s="49"/>
      <c r="F73" s="10"/>
      <c r="G73" s="10"/>
      <c r="H73" s="12" t="str">
        <f t="shared" ca="1" si="0"/>
        <v xml:space="preserve"> - </v>
      </c>
      <c r="M73" s="1"/>
    </row>
    <row r="74" spans="1:13" ht="12.75" x14ac:dyDescent="0.2">
      <c r="A74" s="48"/>
      <c r="B74" s="49"/>
      <c r="C74" s="50"/>
      <c r="D74" s="7"/>
      <c r="E74" s="49"/>
      <c r="F74" s="10"/>
      <c r="G74" s="10"/>
      <c r="H74" s="12" t="str">
        <f t="shared" ca="1" si="0"/>
        <v xml:space="preserve"> - </v>
      </c>
      <c r="M74" s="1"/>
    </row>
    <row r="75" spans="1:13" ht="12.75" x14ac:dyDescent="0.2">
      <c r="A75" s="6"/>
      <c r="B75" s="9"/>
      <c r="C75" s="8"/>
      <c r="D75" s="7"/>
      <c r="E75" s="9"/>
      <c r="F75" s="10"/>
      <c r="G75" s="10"/>
      <c r="H75" s="12" t="str">
        <f t="shared" ca="1" si="0"/>
        <v xml:space="preserve"> - </v>
      </c>
      <c r="M75" s="1"/>
    </row>
    <row r="76" spans="1:13" ht="12.75" x14ac:dyDescent="0.2">
      <c r="A76" s="6"/>
      <c r="B76" s="9"/>
      <c r="C76" s="8"/>
      <c r="D76" s="7"/>
      <c r="E76" s="9"/>
      <c r="F76" s="10"/>
      <c r="G76" s="10"/>
      <c r="H76" s="12" t="str">
        <f t="shared" ca="1" si="0"/>
        <v xml:space="preserve"> - </v>
      </c>
      <c r="M76" s="1"/>
    </row>
    <row r="77" spans="1:13" ht="12.75" x14ac:dyDescent="0.2">
      <c r="A77" s="6"/>
      <c r="B77" s="9"/>
      <c r="C77" s="8"/>
      <c r="D77" s="7"/>
      <c r="E77" s="9"/>
      <c r="F77" s="10"/>
      <c r="G77" s="10"/>
      <c r="H77" s="12" t="str">
        <f t="shared" ca="1" si="0"/>
        <v xml:space="preserve"> - </v>
      </c>
      <c r="M77" s="1"/>
    </row>
    <row r="78" spans="1:13" ht="12.75" x14ac:dyDescent="0.2">
      <c r="A78" s="6"/>
      <c r="B78" s="9"/>
      <c r="C78" s="8"/>
      <c r="D78" s="7"/>
      <c r="E78" s="9"/>
      <c r="F78" s="10"/>
      <c r="G78" s="10"/>
      <c r="H78" s="12" t="str">
        <f t="shared" ca="1" si="0"/>
        <v xml:space="preserve"> - </v>
      </c>
      <c r="M78" s="1"/>
    </row>
    <row r="79" spans="1:13" ht="12.75" x14ac:dyDescent="0.2">
      <c r="A79" s="58"/>
      <c r="B79" s="59"/>
      <c r="C79" s="60"/>
      <c r="D79" s="61"/>
      <c r="E79" s="59"/>
      <c r="F79" s="62"/>
      <c r="G79" s="63"/>
      <c r="H79" s="12" t="str">
        <f t="shared" ca="1" si="0"/>
        <v xml:space="preserve"> - </v>
      </c>
      <c r="I79" s="57"/>
      <c r="M79" s="1"/>
    </row>
    <row r="80" spans="1:13" ht="12.75" x14ac:dyDescent="0.2">
      <c r="A80" s="51"/>
      <c r="B80" s="52"/>
      <c r="C80" s="53"/>
      <c r="D80" s="54"/>
      <c r="E80" s="52"/>
      <c r="F80" s="54"/>
      <c r="G80" s="55"/>
      <c r="H80" s="56"/>
      <c r="I80" s="57"/>
      <c r="M80" s="1"/>
    </row>
    <row r="81" spans="13:13" ht="12.75" x14ac:dyDescent="0.2">
      <c r="M81" s="1"/>
    </row>
    <row r="82" spans="13:13" ht="12.75" x14ac:dyDescent="0.2">
      <c r="M82" s="1"/>
    </row>
    <row r="83" spans="13:13" ht="12.75" x14ac:dyDescent="0.2">
      <c r="M83" s="1"/>
    </row>
    <row r="84" spans="13:13" ht="12.75" x14ac:dyDescent="0.2">
      <c r="M84" s="1"/>
    </row>
    <row r="85" spans="13:13" ht="12.75" x14ac:dyDescent="0.2">
      <c r="M85" s="1"/>
    </row>
    <row r="86" spans="13:13" ht="12.75" x14ac:dyDescent="0.2">
      <c r="M86" s="1"/>
    </row>
    <row r="87" spans="13:13" ht="12.75" x14ac:dyDescent="0.2">
      <c r="M87" s="1"/>
    </row>
    <row r="88" spans="13:13" ht="12.75" x14ac:dyDescent="0.2">
      <c r="M88" s="1"/>
    </row>
    <row r="89" spans="13:13" ht="12.75" x14ac:dyDescent="0.2">
      <c r="M89" s="1"/>
    </row>
    <row r="90" spans="13:13" ht="12.75" x14ac:dyDescent="0.2">
      <c r="M90" s="1"/>
    </row>
    <row r="91" spans="13:13" ht="12.75" x14ac:dyDescent="0.2">
      <c r="M91" s="1"/>
    </row>
    <row r="92" spans="13:13" ht="12.75" x14ac:dyDescent="0.2">
      <c r="M92" s="1"/>
    </row>
    <row r="93" spans="13:13" ht="12.75" x14ac:dyDescent="0.2">
      <c r="M93" s="1"/>
    </row>
    <row r="94" spans="13:13" ht="12.75" x14ac:dyDescent="0.2">
      <c r="M94" s="1"/>
    </row>
    <row r="95" spans="13:13" ht="12.75" x14ac:dyDescent="0.2">
      <c r="M95" s="1"/>
    </row>
    <row r="96" spans="13:13" ht="12.75" x14ac:dyDescent="0.2">
      <c r="M96" s="1"/>
    </row>
    <row r="97" spans="13:13" ht="12.75" x14ac:dyDescent="0.2">
      <c r="M97" s="1"/>
    </row>
    <row r="98" spans="13:13" ht="12.75" x14ac:dyDescent="0.2">
      <c r="M98" s="1"/>
    </row>
    <row r="99" spans="13:13" ht="12.75" x14ac:dyDescent="0.2">
      <c r="M99" s="1"/>
    </row>
    <row r="100" spans="13:13" ht="12.75" x14ac:dyDescent="0.2">
      <c r="M100" s="1"/>
    </row>
    <row r="101" spans="13:13" ht="12.75" x14ac:dyDescent="0.2">
      <c r="M101" s="1"/>
    </row>
    <row r="102" spans="13:13" ht="12.75" x14ac:dyDescent="0.2">
      <c r="M102" s="1"/>
    </row>
    <row r="103" spans="13:13" ht="12.75" x14ac:dyDescent="0.2">
      <c r="M103" s="1"/>
    </row>
    <row r="104" spans="13:13" ht="12.75" x14ac:dyDescent="0.2">
      <c r="M104" s="1"/>
    </row>
    <row r="105" spans="13:13" ht="12.75" x14ac:dyDescent="0.2">
      <c r="M105" s="1"/>
    </row>
    <row r="106" spans="13:13" ht="12.75" x14ac:dyDescent="0.2">
      <c r="M106" s="1"/>
    </row>
    <row r="107" spans="13:13" ht="12.75" x14ac:dyDescent="0.2">
      <c r="M107" s="1"/>
    </row>
    <row r="108" spans="13:13" ht="12.75" x14ac:dyDescent="0.2">
      <c r="M108" s="1"/>
    </row>
    <row r="109" spans="13:13" ht="12.75" x14ac:dyDescent="0.2">
      <c r="M109" s="1"/>
    </row>
    <row r="110" spans="13:13" ht="12.75" x14ac:dyDescent="0.2">
      <c r="M110" s="1"/>
    </row>
  </sheetData>
  <mergeCells count="1">
    <mergeCell ref="F1:H1"/>
  </mergeCells>
  <phoneticPr fontId="3" type="noConversion"/>
  <conditionalFormatting sqref="I3">
    <cfRule type="cellIs" dxfId="9" priority="3" stopIfTrue="1" operator="lessThan">
      <formula>0</formula>
    </cfRule>
  </conditionalFormatting>
  <conditionalFormatting sqref="I5:I79">
    <cfRule type="cellIs" dxfId="8" priority="8" stopIfTrue="1" operator="lessThan">
      <formula>0</formula>
    </cfRule>
  </conditionalFormatting>
  <dataValidations count="5">
    <dataValidation type="list" allowBlank="1" showInputMessage="1" showErrorMessage="1" sqref="E5:E79 D5:D78" xr:uid="{00000000-0002-0000-0100-000000000000}">
      <formula1>categoryList</formula1>
    </dataValidation>
    <dataValidation type="list" allowBlank="1" showInputMessage="1" showErrorMessage="1" sqref="F5:F79" xr:uid="{00000000-0002-0000-0100-000001000000}">
      <formula1>reconcileList</formula1>
    </dataValidation>
    <dataValidation type="list" allowBlank="1" showInputMessage="1" showErrorMessage="1" sqref="A5:A79" xr:uid="{00000000-0002-0000-0100-000002000000}">
      <formula1>dateList</formula1>
    </dataValidation>
    <dataValidation type="list" allowBlank="1" showInputMessage="1" showErrorMessage="1" sqref="B5:B79" xr:uid="{00000000-0002-0000-0100-000003000000}">
      <formula1>numList</formula1>
    </dataValidation>
    <dataValidation type="list" allowBlank="1" showInputMessage="1" showErrorMessage="1" sqref="C5:C79" xr:uid="{00000000-0002-0000-0100-000004000000}">
      <formula1>payeeList</formula1>
    </dataValidation>
  </dataValidations>
  <printOptions horizontalCentered="1"/>
  <pageMargins left="0.5" right="0.5" top="0.5" bottom="0.5" header="0.25" footer="0.25"/>
  <pageSetup scale="96" fitToHeight="0" orientation="portrait" r:id="rId1"/>
  <headerFooter>
    <oddFooter>&amp;L&amp;8&amp;K01+049Checkbook Register Template by Vertex42.com&amp;R&amp;8&amp;K01+049© 2008-2017 Vertex42 LLC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ED9D63A0-E0A4-4822-ADEC-F9F778D1181A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I3</xm:sqref>
        </x14:conditionalFormatting>
        <x14:conditionalFormatting xmlns:xm="http://schemas.microsoft.com/office/excel/2006/main">
          <x14:cfRule type="iconSet" priority="36" id="{05E9A7C4-D0BE-4D23-8BA8-3A9793299F4D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I5:I79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7C0-9C03-403A-83A2-84AB36AFDEA2}">
  <sheetPr>
    <pageSetUpPr fitToPage="1"/>
  </sheetPr>
  <dimension ref="A1:M122"/>
  <sheetViews>
    <sheetView showGridLines="0" workbookViewId="0">
      <pane ySplit="4" topLeftCell="A5" activePane="bottomLeft" state="frozen"/>
      <selection pane="bottomLeft" activeCell="C43" sqref="C43"/>
    </sheetView>
  </sheetViews>
  <sheetFormatPr defaultColWidth="9" defaultRowHeight="14.25" x14ac:dyDescent="0.2"/>
  <cols>
    <col min="1" max="1" width="8" style="1" customWidth="1"/>
    <col min="2" max="2" width="8.125" style="1" customWidth="1"/>
    <col min="3" max="3" width="40.125" style="1" customWidth="1"/>
    <col min="4" max="4" width="24.875" style="1" customWidth="1"/>
    <col min="5" max="5" width="6.375" style="1" customWidth="1"/>
    <col min="6" max="7" width="10.5" style="1" customWidth="1"/>
    <col min="8" max="8" width="10.875" style="1" customWidth="1"/>
    <col min="9" max="9" width="46" style="1" customWidth="1"/>
    <col min="10" max="10" width="20.875" style="1" customWidth="1"/>
    <col min="11" max="12" width="9" style="1"/>
    <col min="13" max="13" width="8.625" customWidth="1"/>
    <col min="14" max="16384" width="9" style="1"/>
  </cols>
  <sheetData>
    <row r="1" spans="1:13" ht="23.25" x14ac:dyDescent="0.25">
      <c r="A1" s="5" t="s">
        <v>7</v>
      </c>
      <c r="B1" s="4"/>
      <c r="C1" s="4"/>
      <c r="D1" s="4"/>
      <c r="E1" s="3" t="s">
        <v>9</v>
      </c>
      <c r="F1" s="75" t="s">
        <v>34</v>
      </c>
      <c r="G1" s="75"/>
      <c r="H1" s="75"/>
      <c r="M1" s="1"/>
    </row>
    <row r="2" spans="1:13" ht="12.75" x14ac:dyDescent="0.2">
      <c r="M2" s="1"/>
    </row>
    <row r="3" spans="1:13" ht="15" x14ac:dyDescent="0.25">
      <c r="G3" s="23" t="s">
        <v>10</v>
      </c>
      <c r="H3" s="42">
        <f ca="1">VLOOKUP(9E+100,Table154[Balance],1)</f>
        <v>293.14</v>
      </c>
      <c r="M3" s="1"/>
    </row>
    <row r="4" spans="1:13" ht="24" x14ac:dyDescent="0.2">
      <c r="A4" s="15" t="s">
        <v>0</v>
      </c>
      <c r="B4" s="15" t="s">
        <v>3</v>
      </c>
      <c r="C4" s="16" t="s">
        <v>8</v>
      </c>
      <c r="D4" s="16" t="s">
        <v>1</v>
      </c>
      <c r="E4" s="15" t="s">
        <v>28</v>
      </c>
      <c r="F4" s="21" t="s">
        <v>6</v>
      </c>
      <c r="G4" s="21" t="s">
        <v>5</v>
      </c>
      <c r="H4" s="15" t="s">
        <v>2</v>
      </c>
      <c r="I4" s="46" t="s">
        <v>128</v>
      </c>
      <c r="M4" s="1"/>
    </row>
    <row r="5" spans="1:13" s="13" customFormat="1" x14ac:dyDescent="0.2">
      <c r="A5" s="6">
        <v>43647</v>
      </c>
      <c r="B5" s="7"/>
      <c r="C5" s="8" t="s">
        <v>27</v>
      </c>
      <c r="D5" s="7"/>
      <c r="E5" s="14"/>
      <c r="F5" s="10"/>
      <c r="G5" s="11">
        <v>0</v>
      </c>
      <c r="H5" s="12">
        <v>413.6</v>
      </c>
      <c r="I5" s="44"/>
    </row>
    <row r="6" spans="1:13" s="13" customFormat="1" x14ac:dyDescent="0.2">
      <c r="A6" s="6">
        <v>43656</v>
      </c>
      <c r="B6" s="9"/>
      <c r="C6" s="8" t="s">
        <v>129</v>
      </c>
      <c r="D6" s="7" t="s">
        <v>42</v>
      </c>
      <c r="E6" s="14" t="s">
        <v>4</v>
      </c>
      <c r="F6" s="10"/>
      <c r="G6" s="11">
        <v>20</v>
      </c>
      <c r="H6" s="12">
        <f t="shared" ref="H6:H89" ca="1" si="0">IF(ISBLANK(A6)," - ",IFERROR(OFFSET(H6,-1,0,1,1)+G6-F6,G6-F6))</f>
        <v>433.6</v>
      </c>
      <c r="I6" s="44"/>
    </row>
    <row r="7" spans="1:13" s="13" customFormat="1" x14ac:dyDescent="0.2">
      <c r="A7" s="6">
        <v>43662</v>
      </c>
      <c r="B7" s="9"/>
      <c r="C7" s="8" t="s">
        <v>131</v>
      </c>
      <c r="D7" s="7" t="s">
        <v>42</v>
      </c>
      <c r="E7" s="14" t="s">
        <v>4</v>
      </c>
      <c r="F7" s="10"/>
      <c r="G7" s="11">
        <v>20</v>
      </c>
      <c r="H7" s="12">
        <f t="shared" ca="1" si="0"/>
        <v>453.6</v>
      </c>
      <c r="I7" s="44"/>
    </row>
    <row r="8" spans="1:13" s="13" customFormat="1" x14ac:dyDescent="0.2">
      <c r="A8" s="6">
        <v>43665</v>
      </c>
      <c r="B8" s="9"/>
      <c r="C8" s="8" t="s">
        <v>222</v>
      </c>
      <c r="D8" s="7" t="s">
        <v>42</v>
      </c>
      <c r="E8" s="14" t="s">
        <v>29</v>
      </c>
      <c r="F8" s="10"/>
      <c r="G8" s="11">
        <v>20</v>
      </c>
      <c r="H8" s="12">
        <f t="shared" ca="1" si="0"/>
        <v>473.6</v>
      </c>
      <c r="I8" s="44"/>
    </row>
    <row r="9" spans="1:13" s="13" customFormat="1" x14ac:dyDescent="0.2">
      <c r="A9" s="6">
        <v>43678</v>
      </c>
      <c r="B9" s="9"/>
      <c r="C9" s="8" t="s">
        <v>223</v>
      </c>
      <c r="D9" s="7" t="s">
        <v>42</v>
      </c>
      <c r="E9" s="14" t="s">
        <v>29</v>
      </c>
      <c r="F9" s="10"/>
      <c r="G9" s="11">
        <v>20</v>
      </c>
      <c r="H9" s="12">
        <f t="shared" ca="1" si="0"/>
        <v>493.6</v>
      </c>
      <c r="I9" s="44"/>
    </row>
    <row r="10" spans="1:13" s="13" customFormat="1" x14ac:dyDescent="0.2">
      <c r="A10" s="6">
        <v>43679</v>
      </c>
      <c r="B10" s="9"/>
      <c r="C10" s="8" t="s">
        <v>190</v>
      </c>
      <c r="D10" s="7" t="s">
        <v>42</v>
      </c>
      <c r="E10" s="14" t="s">
        <v>4</v>
      </c>
      <c r="F10" s="10"/>
      <c r="G10" s="11">
        <v>20</v>
      </c>
      <c r="H10" s="12">
        <f t="shared" ca="1" si="0"/>
        <v>513.6</v>
      </c>
      <c r="I10" s="44"/>
    </row>
    <row r="11" spans="1:13" s="13" customFormat="1" x14ac:dyDescent="0.2">
      <c r="A11" s="6">
        <v>43683</v>
      </c>
      <c r="B11" s="9"/>
      <c r="C11" s="8" t="s">
        <v>224</v>
      </c>
      <c r="D11" s="7" t="s">
        <v>42</v>
      </c>
      <c r="E11" s="14" t="s">
        <v>4</v>
      </c>
      <c r="F11" s="10"/>
      <c r="G11" s="11">
        <v>20</v>
      </c>
      <c r="H11" s="12">
        <f t="shared" ca="1" si="0"/>
        <v>533.6</v>
      </c>
      <c r="I11" s="44"/>
    </row>
    <row r="12" spans="1:13" s="13" customFormat="1" x14ac:dyDescent="0.2">
      <c r="A12" s="6">
        <v>43684</v>
      </c>
      <c r="B12" s="9"/>
      <c r="C12" s="8" t="s">
        <v>133</v>
      </c>
      <c r="D12" s="7" t="s">
        <v>42</v>
      </c>
      <c r="E12" s="14" t="s">
        <v>4</v>
      </c>
      <c r="F12" s="10"/>
      <c r="G12" s="11">
        <v>20</v>
      </c>
      <c r="H12" s="12">
        <f t="shared" ca="1" si="0"/>
        <v>553.6</v>
      </c>
      <c r="I12" s="44"/>
    </row>
    <row r="13" spans="1:13" s="13" customFormat="1" x14ac:dyDescent="0.2">
      <c r="A13" s="6">
        <v>43702</v>
      </c>
      <c r="B13" s="9"/>
      <c r="C13" s="8" t="s">
        <v>104</v>
      </c>
      <c r="D13" s="7" t="s">
        <v>42</v>
      </c>
      <c r="E13" s="14" t="s">
        <v>4</v>
      </c>
      <c r="F13" s="10"/>
      <c r="G13" s="11">
        <v>20</v>
      </c>
      <c r="H13" s="12">
        <f t="shared" ca="1" si="0"/>
        <v>573.6</v>
      </c>
      <c r="I13" s="44"/>
    </row>
    <row r="14" spans="1:13" s="13" customFormat="1" x14ac:dyDescent="0.2">
      <c r="A14" s="6">
        <v>43740</v>
      </c>
      <c r="B14" s="9"/>
      <c r="C14" s="8" t="s">
        <v>194</v>
      </c>
      <c r="D14" s="7" t="s">
        <v>42</v>
      </c>
      <c r="E14" s="14" t="s">
        <v>4</v>
      </c>
      <c r="F14" s="10"/>
      <c r="G14" s="10">
        <v>20</v>
      </c>
      <c r="H14" s="43">
        <f t="shared" ca="1" si="0"/>
        <v>593.6</v>
      </c>
      <c r="I14" s="44"/>
    </row>
    <row r="15" spans="1:13" s="13" customFormat="1" x14ac:dyDescent="0.2">
      <c r="A15" s="6">
        <v>43740</v>
      </c>
      <c r="B15" s="9"/>
      <c r="C15" s="8" t="s">
        <v>225</v>
      </c>
      <c r="D15" s="7" t="s">
        <v>42</v>
      </c>
      <c r="E15" s="14" t="s">
        <v>29</v>
      </c>
      <c r="F15" s="10"/>
      <c r="G15" s="10">
        <v>20</v>
      </c>
      <c r="H15" s="43">
        <f t="shared" ca="1" si="0"/>
        <v>613.6</v>
      </c>
      <c r="I15" s="44"/>
    </row>
    <row r="16" spans="1:13" s="13" customFormat="1" x14ac:dyDescent="0.2">
      <c r="A16" s="6">
        <v>43740</v>
      </c>
      <c r="B16" s="9"/>
      <c r="C16" s="8" t="s">
        <v>49</v>
      </c>
      <c r="D16" s="7" t="s">
        <v>42</v>
      </c>
      <c r="E16" s="14" t="s">
        <v>4</v>
      </c>
      <c r="F16" s="10"/>
      <c r="G16" s="10">
        <v>20</v>
      </c>
      <c r="H16" s="43">
        <f t="shared" ca="1" si="0"/>
        <v>633.6</v>
      </c>
      <c r="I16" s="44"/>
    </row>
    <row r="17" spans="1:13" s="13" customFormat="1" ht="12.75" x14ac:dyDescent="0.2">
      <c r="A17" s="58">
        <v>43742</v>
      </c>
      <c r="B17" s="70" t="s">
        <v>46</v>
      </c>
      <c r="C17" s="68" t="s">
        <v>235</v>
      </c>
      <c r="D17" s="64"/>
      <c r="E17" s="59"/>
      <c r="F17" s="65">
        <v>20</v>
      </c>
      <c r="G17" s="66"/>
      <c r="H17" s="67">
        <f ca="1">IF(ISBLANK(A17)," - ",IFERROR(OFFSET(H17,-1,0,1,1)+G17-F17,G17-F17))</f>
        <v>613.6</v>
      </c>
      <c r="I17" s="44" t="s">
        <v>236</v>
      </c>
    </row>
    <row r="18" spans="1:13" s="13" customFormat="1" x14ac:dyDescent="0.2">
      <c r="A18" s="6">
        <v>43741</v>
      </c>
      <c r="B18" s="9"/>
      <c r="C18" s="8" t="s">
        <v>226</v>
      </c>
      <c r="D18" s="7" t="s">
        <v>42</v>
      </c>
      <c r="E18" s="14" t="s">
        <v>4</v>
      </c>
      <c r="F18" s="10"/>
      <c r="G18" s="10">
        <v>20</v>
      </c>
      <c r="H18" s="43">
        <f t="shared" ca="1" si="0"/>
        <v>633.6</v>
      </c>
      <c r="I18" s="44"/>
    </row>
    <row r="19" spans="1:13" s="13" customFormat="1" x14ac:dyDescent="0.2">
      <c r="A19" s="6">
        <v>43741</v>
      </c>
      <c r="B19" s="9"/>
      <c r="C19" s="8" t="s">
        <v>227</v>
      </c>
      <c r="D19" s="7" t="s">
        <v>42</v>
      </c>
      <c r="E19" s="14" t="s">
        <v>4</v>
      </c>
      <c r="F19" s="10"/>
      <c r="G19" s="10">
        <v>20</v>
      </c>
      <c r="H19" s="43">
        <f t="shared" ca="1" si="0"/>
        <v>653.6</v>
      </c>
      <c r="I19" s="44"/>
    </row>
    <row r="20" spans="1:13" s="13" customFormat="1" x14ac:dyDescent="0.2">
      <c r="A20" s="6">
        <v>43754</v>
      </c>
      <c r="B20" s="9"/>
      <c r="C20" s="8" t="s">
        <v>228</v>
      </c>
      <c r="D20" s="7" t="s">
        <v>42</v>
      </c>
      <c r="E20" s="14" t="s">
        <v>29</v>
      </c>
      <c r="F20" s="10"/>
      <c r="G20" s="10">
        <v>20</v>
      </c>
      <c r="H20" s="43">
        <f t="shared" ca="1" si="0"/>
        <v>673.6</v>
      </c>
      <c r="I20" s="44"/>
    </row>
    <row r="21" spans="1:13" x14ac:dyDescent="0.2">
      <c r="A21" s="6">
        <v>43756</v>
      </c>
      <c r="B21" s="9"/>
      <c r="C21" s="8" t="s">
        <v>229</v>
      </c>
      <c r="D21" s="7" t="s">
        <v>42</v>
      </c>
      <c r="E21" s="14" t="s">
        <v>29</v>
      </c>
      <c r="F21" s="10"/>
      <c r="G21" s="10">
        <v>20</v>
      </c>
      <c r="H21" s="43">
        <f t="shared" ca="1" si="0"/>
        <v>693.6</v>
      </c>
      <c r="I21" s="45"/>
      <c r="M21" s="1"/>
    </row>
    <row r="22" spans="1:13" x14ac:dyDescent="0.2">
      <c r="A22" s="6">
        <v>43767</v>
      </c>
      <c r="B22" s="9"/>
      <c r="C22" s="8" t="s">
        <v>230</v>
      </c>
      <c r="D22" s="7" t="s">
        <v>42</v>
      </c>
      <c r="E22" s="14" t="s">
        <v>29</v>
      </c>
      <c r="F22" s="10"/>
      <c r="G22" s="10">
        <v>20</v>
      </c>
      <c r="H22" s="43">
        <f t="shared" ca="1" si="0"/>
        <v>713.6</v>
      </c>
      <c r="I22" s="45"/>
      <c r="M22" s="1"/>
    </row>
    <row r="23" spans="1:13" x14ac:dyDescent="0.2">
      <c r="A23" s="6">
        <v>43771</v>
      </c>
      <c r="B23" s="9"/>
      <c r="C23" s="8" t="s">
        <v>87</v>
      </c>
      <c r="D23" s="7" t="s">
        <v>42</v>
      </c>
      <c r="E23" s="14" t="s">
        <v>4</v>
      </c>
      <c r="F23" s="10"/>
      <c r="G23" s="10">
        <v>20</v>
      </c>
      <c r="H23" s="43">
        <f t="shared" ca="1" si="0"/>
        <v>733.6</v>
      </c>
      <c r="I23" s="45"/>
      <c r="M23" s="1"/>
    </row>
    <row r="24" spans="1:13" x14ac:dyDescent="0.2">
      <c r="A24" s="6">
        <v>43772</v>
      </c>
      <c r="B24" s="9"/>
      <c r="C24" s="8" t="s">
        <v>109</v>
      </c>
      <c r="D24" s="7" t="s">
        <v>42</v>
      </c>
      <c r="E24" s="14" t="s">
        <v>4</v>
      </c>
      <c r="F24" s="10"/>
      <c r="G24" s="10">
        <v>20</v>
      </c>
      <c r="H24" s="43">
        <f t="shared" ca="1" si="0"/>
        <v>753.6</v>
      </c>
      <c r="I24" s="45"/>
      <c r="M24" s="1"/>
    </row>
    <row r="25" spans="1:13" x14ac:dyDescent="0.2">
      <c r="A25" s="6">
        <v>43772</v>
      </c>
      <c r="B25" s="9"/>
      <c r="C25" s="8" t="s">
        <v>145</v>
      </c>
      <c r="D25" s="7" t="s">
        <v>42</v>
      </c>
      <c r="E25" s="14" t="s">
        <v>4</v>
      </c>
      <c r="F25" s="10"/>
      <c r="G25" s="10">
        <v>20</v>
      </c>
      <c r="H25" s="43">
        <f t="shared" ca="1" si="0"/>
        <v>773.6</v>
      </c>
      <c r="I25" s="45"/>
      <c r="M25" s="1"/>
    </row>
    <row r="26" spans="1:13" ht="12.75" x14ac:dyDescent="0.2">
      <c r="A26" s="58">
        <v>43773</v>
      </c>
      <c r="B26" s="59">
        <v>521</v>
      </c>
      <c r="C26" s="68" t="s">
        <v>138</v>
      </c>
      <c r="D26" s="69" t="s">
        <v>16</v>
      </c>
      <c r="E26" s="59"/>
      <c r="F26" s="65">
        <v>100</v>
      </c>
      <c r="G26" s="66"/>
      <c r="H26" s="67">
        <f ca="1">IF(ISBLANK(A26)," - ",IFERROR(OFFSET(H26,-1,0,1,1)+G26-F26,G26-F26))</f>
        <v>673.6</v>
      </c>
      <c r="I26" s="57"/>
      <c r="M26" s="1"/>
    </row>
    <row r="27" spans="1:13" ht="12.75" x14ac:dyDescent="0.2">
      <c r="A27" s="58">
        <v>43776</v>
      </c>
      <c r="B27" s="59">
        <v>523</v>
      </c>
      <c r="C27" s="68" t="s">
        <v>69</v>
      </c>
      <c r="D27" s="64" t="s">
        <v>16</v>
      </c>
      <c r="E27" s="59"/>
      <c r="F27" s="65">
        <v>49.98</v>
      </c>
      <c r="G27" s="66"/>
      <c r="H27" s="67">
        <f ca="1">IF(ISBLANK(A27)," - ",IFERROR(OFFSET(H27,-1,0,1,1)+G27-F27,G27-F27))</f>
        <v>623.62</v>
      </c>
      <c r="I27" s="45" t="s">
        <v>237</v>
      </c>
      <c r="M27" s="1"/>
    </row>
    <row r="28" spans="1:13" x14ac:dyDescent="0.2">
      <c r="A28" s="6">
        <v>43789</v>
      </c>
      <c r="B28" s="9"/>
      <c r="C28" s="8" t="s">
        <v>102</v>
      </c>
      <c r="D28" s="7" t="s">
        <v>42</v>
      </c>
      <c r="E28" s="14" t="s">
        <v>4</v>
      </c>
      <c r="F28" s="10"/>
      <c r="G28" s="10">
        <v>20</v>
      </c>
      <c r="H28" s="43">
        <f t="shared" ca="1" si="0"/>
        <v>643.62</v>
      </c>
      <c r="I28" s="45"/>
      <c r="M28" s="1"/>
    </row>
    <row r="29" spans="1:13" ht="12.75" x14ac:dyDescent="0.2">
      <c r="A29" s="6">
        <v>43828</v>
      </c>
      <c r="B29" s="9"/>
      <c r="C29" s="8" t="s">
        <v>203</v>
      </c>
      <c r="D29" s="7" t="s">
        <v>42</v>
      </c>
      <c r="E29" s="9" t="s">
        <v>4</v>
      </c>
      <c r="F29" s="10"/>
      <c r="G29" s="10">
        <v>20</v>
      </c>
      <c r="H29" s="43">
        <f t="shared" ca="1" si="0"/>
        <v>663.62</v>
      </c>
      <c r="I29" s="45"/>
      <c r="M29" s="1"/>
    </row>
    <row r="30" spans="1:13" ht="12.75" x14ac:dyDescent="0.2">
      <c r="A30" s="6">
        <v>43832</v>
      </c>
      <c r="B30" s="9"/>
      <c r="C30" s="8" t="s">
        <v>206</v>
      </c>
      <c r="D30" s="7" t="s">
        <v>42</v>
      </c>
      <c r="E30" s="9" t="s">
        <v>4</v>
      </c>
      <c r="F30" s="10"/>
      <c r="G30" s="10">
        <v>20</v>
      </c>
      <c r="H30" s="43">
        <f t="shared" ca="1" si="0"/>
        <v>683.62</v>
      </c>
      <c r="I30" s="45"/>
      <c r="M30" s="1"/>
    </row>
    <row r="31" spans="1:13" ht="12.75" x14ac:dyDescent="0.2">
      <c r="A31" s="6">
        <v>43833</v>
      </c>
      <c r="B31" s="9"/>
      <c r="C31" s="8" t="s">
        <v>81</v>
      </c>
      <c r="D31" s="7" t="s">
        <v>42</v>
      </c>
      <c r="E31" s="9" t="s">
        <v>4</v>
      </c>
      <c r="F31" s="10"/>
      <c r="G31" s="10">
        <v>20</v>
      </c>
      <c r="H31" s="43">
        <f t="shared" ca="1" si="0"/>
        <v>703.62</v>
      </c>
      <c r="I31" s="45"/>
      <c r="M31" s="1"/>
    </row>
    <row r="32" spans="1:13" ht="12.75" x14ac:dyDescent="0.2">
      <c r="A32" s="58">
        <v>43844</v>
      </c>
      <c r="B32" s="70" t="s">
        <v>137</v>
      </c>
      <c r="C32" s="68" t="s">
        <v>161</v>
      </c>
      <c r="D32" s="69" t="s">
        <v>127</v>
      </c>
      <c r="E32" s="59"/>
      <c r="F32" s="65">
        <v>31.16</v>
      </c>
      <c r="G32" s="66"/>
      <c r="H32" s="67">
        <f ca="1">IF(ISBLANK(A32)," - ",IFERROR(OFFSET(H32,-1,0,1,1)+G32-F32,G32-F32))</f>
        <v>672.46</v>
      </c>
      <c r="I32" s="57"/>
      <c r="M32" s="1"/>
    </row>
    <row r="33" spans="1:13" ht="12.75" x14ac:dyDescent="0.2">
      <c r="A33" s="58">
        <v>43844</v>
      </c>
      <c r="B33" s="70" t="s">
        <v>137</v>
      </c>
      <c r="C33" s="68" t="s">
        <v>238</v>
      </c>
      <c r="D33" s="64" t="s">
        <v>38</v>
      </c>
      <c r="E33" s="59"/>
      <c r="F33" s="65">
        <v>35.32</v>
      </c>
      <c r="G33" s="66"/>
      <c r="H33" s="67">
        <f ca="1">IF(ISBLANK(A33)," - ",IFERROR(OFFSET(H33,-1,0,1,1)+G33-F33,G33-F33))</f>
        <v>637.14</v>
      </c>
      <c r="I33" s="45" t="s">
        <v>239</v>
      </c>
      <c r="M33" s="1"/>
    </row>
    <row r="34" spans="1:13" ht="12.75" x14ac:dyDescent="0.2">
      <c r="A34" s="6">
        <v>43860</v>
      </c>
      <c r="B34" s="9"/>
      <c r="C34" s="8" t="s">
        <v>199</v>
      </c>
      <c r="D34" s="7" t="s">
        <v>42</v>
      </c>
      <c r="E34" s="9" t="s">
        <v>4</v>
      </c>
      <c r="F34" s="10"/>
      <c r="G34" s="10">
        <v>20</v>
      </c>
      <c r="H34" s="43">
        <f t="shared" ca="1" si="0"/>
        <v>657.14</v>
      </c>
      <c r="I34" s="45"/>
      <c r="M34" s="1"/>
    </row>
    <row r="35" spans="1:13" ht="12.75" x14ac:dyDescent="0.2">
      <c r="A35" s="6">
        <v>43868</v>
      </c>
      <c r="B35" s="9"/>
      <c r="C35" s="8" t="s">
        <v>76</v>
      </c>
      <c r="D35" s="7" t="s">
        <v>42</v>
      </c>
      <c r="E35" s="9" t="s">
        <v>4</v>
      </c>
      <c r="F35" s="10"/>
      <c r="G35" s="10">
        <v>20</v>
      </c>
      <c r="H35" s="43">
        <f t="shared" ca="1" si="0"/>
        <v>677.14</v>
      </c>
      <c r="I35" s="45"/>
      <c r="M35" s="1"/>
    </row>
    <row r="36" spans="1:13" ht="12.75" x14ac:dyDescent="0.2">
      <c r="A36" s="6">
        <v>43868</v>
      </c>
      <c r="B36" s="9"/>
      <c r="C36" s="8" t="s">
        <v>85</v>
      </c>
      <c r="D36" s="7" t="s">
        <v>42</v>
      </c>
      <c r="E36" s="9" t="s">
        <v>4</v>
      </c>
      <c r="F36" s="10"/>
      <c r="G36" s="10">
        <v>20</v>
      </c>
      <c r="H36" s="43">
        <f t="shared" ca="1" si="0"/>
        <v>697.14</v>
      </c>
      <c r="I36" s="45"/>
      <c r="M36" s="1"/>
    </row>
    <row r="37" spans="1:13" ht="12.75" x14ac:dyDescent="0.2">
      <c r="A37" s="6">
        <v>43881</v>
      </c>
      <c r="B37" s="9"/>
      <c r="C37" s="8" t="s">
        <v>77</v>
      </c>
      <c r="D37" s="7" t="s">
        <v>42</v>
      </c>
      <c r="E37" s="9" t="s">
        <v>4</v>
      </c>
      <c r="F37" s="10"/>
      <c r="G37" s="10">
        <v>20</v>
      </c>
      <c r="H37" s="43">
        <f ca="1">IF(ISBLANK(A37)," - ",IFERROR(OFFSET(H37,-1,0,1,1)+G37-F37,G37-F37))</f>
        <v>717.14</v>
      </c>
      <c r="I37" s="45"/>
      <c r="M37" s="1"/>
    </row>
    <row r="38" spans="1:13" ht="12.75" x14ac:dyDescent="0.2">
      <c r="A38" s="6">
        <v>43881</v>
      </c>
      <c r="B38" s="9"/>
      <c r="C38" s="8" t="s">
        <v>83</v>
      </c>
      <c r="D38" s="7" t="s">
        <v>42</v>
      </c>
      <c r="E38" s="9" t="s">
        <v>4</v>
      </c>
      <c r="F38" s="10"/>
      <c r="G38" s="10">
        <v>20</v>
      </c>
      <c r="H38" s="43">
        <f ca="1">IF(ISBLANK(A38)," - ",IFERROR(OFFSET(H38,-1,0,1,1)+G38-F38,G38-F38))</f>
        <v>737.14</v>
      </c>
      <c r="I38" s="45"/>
      <c r="M38" s="1"/>
    </row>
    <row r="39" spans="1:13" ht="12.75" x14ac:dyDescent="0.2">
      <c r="A39" s="6">
        <v>43888</v>
      </c>
      <c r="B39" s="9"/>
      <c r="C39" s="8" t="s">
        <v>231</v>
      </c>
      <c r="D39" s="7" t="s">
        <v>42</v>
      </c>
      <c r="E39" s="9" t="s">
        <v>4</v>
      </c>
      <c r="F39" s="10"/>
      <c r="G39" s="10">
        <v>20</v>
      </c>
      <c r="H39" s="43">
        <f ca="1">IF(ISBLANK(A39)," - ",IFERROR(OFFSET(H39,-1,0,1,1)+G39-F39,G39-F39))</f>
        <v>757.14</v>
      </c>
      <c r="I39" s="45"/>
      <c r="M39" s="1"/>
    </row>
    <row r="40" spans="1:13" ht="12.75" x14ac:dyDescent="0.2">
      <c r="A40" s="6">
        <v>43898</v>
      </c>
      <c r="B40" s="9"/>
      <c r="C40" s="8" t="s">
        <v>232</v>
      </c>
      <c r="D40" s="7" t="s">
        <v>42</v>
      </c>
      <c r="E40" s="9" t="s">
        <v>29</v>
      </c>
      <c r="F40" s="10"/>
      <c r="G40" s="10">
        <v>20</v>
      </c>
      <c r="H40" s="43">
        <f ca="1">IF(ISBLANK(A40)," - ",IFERROR(OFFSET(H40,-1,0,1,1)+G40-F40,G40-F40))</f>
        <v>777.14</v>
      </c>
      <c r="I40" s="45"/>
      <c r="M40" s="1"/>
    </row>
    <row r="41" spans="1:13" ht="12.75" x14ac:dyDescent="0.2">
      <c r="A41" s="6">
        <v>43900</v>
      </c>
      <c r="B41" s="9"/>
      <c r="C41" s="8" t="s">
        <v>233</v>
      </c>
      <c r="D41" s="7" t="s">
        <v>42</v>
      </c>
      <c r="E41" s="9" t="s">
        <v>4</v>
      </c>
      <c r="F41" s="10"/>
      <c r="G41" s="10">
        <v>20</v>
      </c>
      <c r="H41" s="43">
        <f t="shared" ca="1" si="0"/>
        <v>797.14</v>
      </c>
      <c r="I41" s="45"/>
      <c r="M41" s="1"/>
    </row>
    <row r="42" spans="1:13" ht="12.75" x14ac:dyDescent="0.2">
      <c r="A42" s="58">
        <v>43918</v>
      </c>
      <c r="B42" s="70" t="s">
        <v>137</v>
      </c>
      <c r="C42" s="8" t="s">
        <v>215</v>
      </c>
      <c r="D42" s="64" t="s">
        <v>39</v>
      </c>
      <c r="E42" s="59"/>
      <c r="F42" s="65">
        <v>225</v>
      </c>
      <c r="G42" s="66"/>
      <c r="H42" s="67">
        <f ca="1">IF(ISBLANK(A42)," - ",IFERROR(OFFSET(H42,-1,0,1,1)+G42-F42,G42-F42))</f>
        <v>572.14</v>
      </c>
      <c r="I42" s="45" t="s">
        <v>240</v>
      </c>
      <c r="M42" s="1"/>
    </row>
    <row r="43" spans="1:13" ht="12.75" x14ac:dyDescent="0.2">
      <c r="A43" s="58">
        <v>43918</v>
      </c>
      <c r="B43" s="70" t="s">
        <v>137</v>
      </c>
      <c r="C43" s="68" t="s">
        <v>216</v>
      </c>
      <c r="D43" s="69" t="s">
        <v>16</v>
      </c>
      <c r="E43" s="59"/>
      <c r="F43" s="65">
        <v>100</v>
      </c>
      <c r="G43" s="66"/>
      <c r="H43" s="67">
        <f ca="1">IF(ISBLANK(A43)," - ",IFERROR(OFFSET(H43,-1,0,1,1)+G43-F43,G43-F43))</f>
        <v>472.14</v>
      </c>
      <c r="I43" s="57"/>
      <c r="M43" s="1"/>
    </row>
    <row r="44" spans="1:13" ht="12.75" x14ac:dyDescent="0.2">
      <c r="A44" s="6">
        <v>43936</v>
      </c>
      <c r="B44" s="9"/>
      <c r="C44" s="8" t="s">
        <v>69</v>
      </c>
      <c r="D44" s="7" t="s">
        <v>42</v>
      </c>
      <c r="E44" s="9" t="s">
        <v>4</v>
      </c>
      <c r="F44" s="10"/>
      <c r="G44" s="10">
        <v>20</v>
      </c>
      <c r="H44" s="43">
        <f t="shared" ca="1" si="0"/>
        <v>492.14</v>
      </c>
      <c r="I44" s="45"/>
      <c r="M44" s="1"/>
    </row>
    <row r="45" spans="1:13" ht="12.75" x14ac:dyDescent="0.2">
      <c r="A45" s="58">
        <v>43945</v>
      </c>
      <c r="B45" s="70" t="s">
        <v>137</v>
      </c>
      <c r="C45" s="8" t="s">
        <v>172</v>
      </c>
      <c r="D45" s="69" t="s">
        <v>16</v>
      </c>
      <c r="E45" s="59"/>
      <c r="F45" s="65">
        <v>103</v>
      </c>
      <c r="G45" s="66"/>
      <c r="H45" s="67">
        <f ca="1">IF(ISBLANK(A45)," - ",IFERROR(OFFSET(H45,-1,0,1,1)+G45-F45,G45-F45))</f>
        <v>389.14</v>
      </c>
      <c r="I45" s="45" t="s">
        <v>241</v>
      </c>
      <c r="M45" s="1"/>
    </row>
    <row r="46" spans="1:13" ht="12.75" x14ac:dyDescent="0.2">
      <c r="A46" s="6">
        <v>43956</v>
      </c>
      <c r="B46" s="9"/>
      <c r="C46" s="8" t="s">
        <v>234</v>
      </c>
      <c r="D46" s="7" t="s">
        <v>42</v>
      </c>
      <c r="E46" s="9" t="s">
        <v>4</v>
      </c>
      <c r="F46" s="10"/>
      <c r="G46" s="10">
        <v>20</v>
      </c>
      <c r="H46" s="43">
        <f t="shared" ca="1" si="0"/>
        <v>409.14</v>
      </c>
      <c r="I46" s="45"/>
      <c r="M46" s="1"/>
    </row>
    <row r="47" spans="1:13" ht="12.75" x14ac:dyDescent="0.2">
      <c r="A47" s="6">
        <v>43957</v>
      </c>
      <c r="B47" s="9"/>
      <c r="C47" s="8" t="s">
        <v>57</v>
      </c>
      <c r="D47" s="7" t="s">
        <v>42</v>
      </c>
      <c r="E47" s="9" t="s">
        <v>4</v>
      </c>
      <c r="F47" s="10"/>
      <c r="G47" s="10">
        <v>20</v>
      </c>
      <c r="H47" s="43">
        <f t="shared" ca="1" si="0"/>
        <v>429.14</v>
      </c>
      <c r="I47" s="45"/>
      <c r="M47" s="1"/>
    </row>
    <row r="48" spans="1:13" ht="12.75" x14ac:dyDescent="0.2">
      <c r="A48" s="58">
        <v>43958</v>
      </c>
      <c r="B48" s="70" t="s">
        <v>137</v>
      </c>
      <c r="C48" s="68" t="s">
        <v>242</v>
      </c>
      <c r="D48" s="64" t="s">
        <v>22</v>
      </c>
      <c r="E48" s="59"/>
      <c r="F48" s="65">
        <v>53</v>
      </c>
      <c r="G48" s="66"/>
      <c r="H48" s="67">
        <f ca="1">IF(ISBLANK(A48)," - ",IFERROR(OFFSET(H48,-1,0,1,1)+G48-F48,G48-F48))</f>
        <v>376.14</v>
      </c>
      <c r="I48" s="45" t="s">
        <v>243</v>
      </c>
      <c r="M48" s="1"/>
    </row>
    <row r="49" spans="1:13" ht="12.75" x14ac:dyDescent="0.2">
      <c r="A49" s="6">
        <v>43959</v>
      </c>
      <c r="B49" s="9"/>
      <c r="C49" s="8" t="s">
        <v>58</v>
      </c>
      <c r="D49" s="7" t="s">
        <v>42</v>
      </c>
      <c r="E49" s="9" t="s">
        <v>4</v>
      </c>
      <c r="F49" s="10"/>
      <c r="G49" s="10">
        <v>20</v>
      </c>
      <c r="H49" s="43">
        <f t="shared" ca="1" si="0"/>
        <v>396.14</v>
      </c>
      <c r="I49" s="45"/>
      <c r="M49" s="1"/>
    </row>
    <row r="50" spans="1:13" ht="12.75" x14ac:dyDescent="0.2">
      <c r="A50" s="6">
        <v>44007</v>
      </c>
      <c r="B50" s="9" t="s">
        <v>137</v>
      </c>
      <c r="C50" s="8" t="s">
        <v>244</v>
      </c>
      <c r="D50" s="7" t="s">
        <v>16</v>
      </c>
      <c r="E50" s="9"/>
      <c r="F50" s="10">
        <v>103</v>
      </c>
      <c r="G50" s="10"/>
      <c r="H50" s="43">
        <f t="shared" ca="1" si="0"/>
        <v>293.14</v>
      </c>
      <c r="I50" s="45" t="s">
        <v>241</v>
      </c>
      <c r="M50" s="1"/>
    </row>
    <row r="51" spans="1:13" ht="12.75" x14ac:dyDescent="0.2">
      <c r="A51" s="6"/>
      <c r="B51" s="9"/>
      <c r="C51" s="8"/>
      <c r="D51" s="7"/>
      <c r="E51" s="9"/>
      <c r="F51" s="10"/>
      <c r="G51" s="10"/>
      <c r="H51" s="43" t="str">
        <f t="shared" ca="1" si="0"/>
        <v xml:space="preserve"> - </v>
      </c>
      <c r="I51" s="45"/>
      <c r="M51" s="1"/>
    </row>
    <row r="52" spans="1:13" ht="12.75" x14ac:dyDescent="0.2">
      <c r="A52" s="6"/>
      <c r="B52" s="9"/>
      <c r="C52" s="8"/>
      <c r="D52" s="7"/>
      <c r="E52" s="9"/>
      <c r="F52" s="10"/>
      <c r="G52" s="10"/>
      <c r="H52" s="43" t="str">
        <f t="shared" ca="1" si="0"/>
        <v xml:space="preserve"> - </v>
      </c>
      <c r="I52" s="45"/>
      <c r="M52" s="1"/>
    </row>
    <row r="53" spans="1:13" ht="12.75" x14ac:dyDescent="0.2">
      <c r="A53" s="6"/>
      <c r="B53" s="9"/>
      <c r="C53" s="8"/>
      <c r="D53" s="7"/>
      <c r="E53" s="9"/>
      <c r="F53" s="10"/>
      <c r="G53" s="10"/>
      <c r="H53" s="43" t="str">
        <f t="shared" ca="1" si="0"/>
        <v xml:space="preserve"> - </v>
      </c>
      <c r="I53" s="45"/>
      <c r="M53" s="1"/>
    </row>
    <row r="54" spans="1:13" ht="12.75" x14ac:dyDescent="0.2">
      <c r="A54" s="6"/>
      <c r="B54" s="9"/>
      <c r="C54" s="8"/>
      <c r="D54" s="7"/>
      <c r="E54" s="9"/>
      <c r="F54" s="10"/>
      <c r="G54" s="10"/>
      <c r="H54" s="43" t="str">
        <f t="shared" ca="1" si="0"/>
        <v xml:space="preserve"> - </v>
      </c>
      <c r="I54" s="45"/>
      <c r="M54" s="1"/>
    </row>
    <row r="55" spans="1:13" ht="12.75" x14ac:dyDescent="0.2">
      <c r="A55" s="6"/>
      <c r="B55" s="9"/>
      <c r="C55" s="8"/>
      <c r="D55" s="7"/>
      <c r="E55" s="9"/>
      <c r="F55" s="10"/>
      <c r="G55" s="10"/>
      <c r="H55" s="43" t="str">
        <f t="shared" ca="1" si="0"/>
        <v xml:space="preserve"> - </v>
      </c>
      <c r="I55" s="45"/>
      <c r="M55" s="1"/>
    </row>
    <row r="56" spans="1:13" ht="12.75" x14ac:dyDescent="0.2">
      <c r="A56" s="6"/>
      <c r="B56" s="9"/>
      <c r="C56" s="8"/>
      <c r="D56" s="7"/>
      <c r="E56" s="9"/>
      <c r="F56" s="10"/>
      <c r="G56" s="10"/>
      <c r="H56" s="43" t="str">
        <f t="shared" ca="1" si="0"/>
        <v xml:space="preserve"> - </v>
      </c>
      <c r="I56" s="45"/>
      <c r="M56" s="1"/>
    </row>
    <row r="57" spans="1:13" ht="12.75" x14ac:dyDescent="0.2">
      <c r="A57" s="6"/>
      <c r="B57" s="9"/>
      <c r="C57" s="8"/>
      <c r="D57" s="7"/>
      <c r="E57" s="9"/>
      <c r="F57" s="10"/>
      <c r="G57" s="10"/>
      <c r="H57" s="43" t="str">
        <f t="shared" ca="1" si="0"/>
        <v xml:space="preserve"> - </v>
      </c>
      <c r="I57" s="45"/>
      <c r="M57" s="1"/>
    </row>
    <row r="58" spans="1:13" ht="12.75" x14ac:dyDescent="0.2">
      <c r="A58" s="6"/>
      <c r="B58" s="9"/>
      <c r="C58" s="8"/>
      <c r="D58" s="7"/>
      <c r="E58" s="9"/>
      <c r="F58" s="10"/>
      <c r="G58" s="10"/>
      <c r="H58" s="43" t="str">
        <f t="shared" ca="1" si="0"/>
        <v xml:space="preserve"> - </v>
      </c>
      <c r="I58" s="45"/>
      <c r="M58" s="1"/>
    </row>
    <row r="59" spans="1:13" ht="12.75" x14ac:dyDescent="0.2">
      <c r="A59" s="6"/>
      <c r="B59" s="9"/>
      <c r="C59" s="8"/>
      <c r="D59" s="7"/>
      <c r="E59" s="9"/>
      <c r="F59" s="10"/>
      <c r="G59" s="10"/>
      <c r="H59" s="43" t="str">
        <f t="shared" ca="1" si="0"/>
        <v xml:space="preserve"> - </v>
      </c>
      <c r="I59" s="45"/>
      <c r="M59" s="1"/>
    </row>
    <row r="60" spans="1:13" ht="12.75" x14ac:dyDescent="0.2">
      <c r="A60" s="6"/>
      <c r="B60" s="9"/>
      <c r="C60" s="8"/>
      <c r="D60" s="7"/>
      <c r="E60" s="9"/>
      <c r="F60" s="10"/>
      <c r="G60" s="10"/>
      <c r="H60" s="43" t="str">
        <f t="shared" ca="1" si="0"/>
        <v xml:space="preserve"> - </v>
      </c>
      <c r="I60" s="45"/>
      <c r="M60" s="1"/>
    </row>
    <row r="61" spans="1:13" ht="12.75" x14ac:dyDescent="0.2">
      <c r="A61" s="6"/>
      <c r="B61" s="9"/>
      <c r="C61" s="8"/>
      <c r="D61" s="7"/>
      <c r="E61" s="9"/>
      <c r="F61" s="10"/>
      <c r="G61" s="10"/>
      <c r="H61" s="43" t="str">
        <f t="shared" ca="1" si="0"/>
        <v xml:space="preserve"> - </v>
      </c>
      <c r="I61" s="45"/>
      <c r="M61" s="1"/>
    </row>
    <row r="62" spans="1:13" ht="12.75" x14ac:dyDescent="0.2">
      <c r="A62" s="6"/>
      <c r="B62" s="9"/>
      <c r="C62" s="8"/>
      <c r="D62" s="7"/>
      <c r="E62" s="9"/>
      <c r="F62" s="10"/>
      <c r="G62" s="10"/>
      <c r="H62" s="43" t="str">
        <f t="shared" ca="1" si="0"/>
        <v xml:space="preserve"> - </v>
      </c>
      <c r="I62" s="45"/>
      <c r="M62" s="1"/>
    </row>
    <row r="63" spans="1:13" ht="12.75" x14ac:dyDescent="0.2">
      <c r="A63" s="6"/>
      <c r="B63" s="9"/>
      <c r="C63" s="8"/>
      <c r="D63" s="7"/>
      <c r="E63" s="9"/>
      <c r="F63" s="10"/>
      <c r="G63" s="10"/>
      <c r="H63" s="43" t="str">
        <f t="shared" ca="1" si="0"/>
        <v xml:space="preserve"> - </v>
      </c>
      <c r="I63" s="45"/>
      <c r="M63" s="1"/>
    </row>
    <row r="64" spans="1:13" ht="12.75" x14ac:dyDescent="0.2">
      <c r="A64" s="6"/>
      <c r="B64" s="9"/>
      <c r="C64" s="8"/>
      <c r="D64" s="7"/>
      <c r="E64" s="9"/>
      <c r="F64" s="10"/>
      <c r="G64" s="10"/>
      <c r="H64" s="43" t="str">
        <f t="shared" ca="1" si="0"/>
        <v xml:space="preserve"> - </v>
      </c>
      <c r="I64" s="45"/>
      <c r="M64" s="1"/>
    </row>
    <row r="65" spans="1:13" ht="12.75" x14ac:dyDescent="0.2">
      <c r="A65" s="6"/>
      <c r="B65" s="9"/>
      <c r="C65" s="8"/>
      <c r="D65" s="7"/>
      <c r="E65" s="9"/>
      <c r="F65" s="10"/>
      <c r="G65" s="10"/>
      <c r="H65" s="43" t="str">
        <f t="shared" ca="1" si="0"/>
        <v xml:space="preserve"> - </v>
      </c>
      <c r="I65" s="45"/>
      <c r="M65" s="1"/>
    </row>
    <row r="66" spans="1:13" ht="12.75" x14ac:dyDescent="0.2">
      <c r="A66" s="6"/>
      <c r="B66" s="9"/>
      <c r="C66" s="8"/>
      <c r="D66" s="47"/>
      <c r="E66" s="9"/>
      <c r="F66" s="10"/>
      <c r="G66" s="10"/>
      <c r="H66" s="43" t="str">
        <f ca="1">IF(ISBLANK(A66)," - ",IFERROR(OFFSET(H66,-1,0,1,1)+G66-F66,G66-F66))</f>
        <v xml:space="preserve"> - </v>
      </c>
      <c r="I66" s="45"/>
      <c r="M66" s="1"/>
    </row>
    <row r="67" spans="1:13" ht="12.75" x14ac:dyDescent="0.2">
      <c r="A67" s="6"/>
      <c r="B67" s="9"/>
      <c r="C67" s="8"/>
      <c r="D67" s="7"/>
      <c r="E67" s="9"/>
      <c r="F67" s="10"/>
      <c r="G67" s="10"/>
      <c r="H67" s="43" t="str">
        <f t="shared" ca="1" si="0"/>
        <v xml:space="preserve"> - </v>
      </c>
      <c r="I67" s="45"/>
      <c r="M67" s="1"/>
    </row>
    <row r="68" spans="1:13" ht="12.75" x14ac:dyDescent="0.2">
      <c r="A68" s="6"/>
      <c r="B68" s="9"/>
      <c r="C68" s="8"/>
      <c r="D68" s="7"/>
      <c r="E68" s="9"/>
      <c r="F68" s="10"/>
      <c r="G68" s="10"/>
      <c r="H68" s="43" t="str">
        <f t="shared" ca="1" si="0"/>
        <v xml:space="preserve"> - </v>
      </c>
      <c r="I68" s="45"/>
      <c r="M68" s="1"/>
    </row>
    <row r="69" spans="1:13" ht="12.75" x14ac:dyDescent="0.2">
      <c r="A69" s="6"/>
      <c r="B69" s="9"/>
      <c r="C69" s="8"/>
      <c r="D69" s="7"/>
      <c r="E69" s="9"/>
      <c r="F69" s="10"/>
      <c r="G69" s="10"/>
      <c r="H69" s="43" t="str">
        <f t="shared" ca="1" si="0"/>
        <v xml:space="preserve"> - </v>
      </c>
      <c r="I69" s="45"/>
      <c r="M69" s="1"/>
    </row>
    <row r="70" spans="1:13" ht="12.75" x14ac:dyDescent="0.2">
      <c r="A70" s="6"/>
      <c r="B70" s="9"/>
      <c r="C70" s="8"/>
      <c r="D70" s="7"/>
      <c r="E70" s="9"/>
      <c r="F70" s="10"/>
      <c r="G70" s="10"/>
      <c r="H70" s="43" t="str">
        <f t="shared" ca="1" si="0"/>
        <v xml:space="preserve"> - </v>
      </c>
      <c r="I70" s="45"/>
      <c r="M70" s="1"/>
    </row>
    <row r="71" spans="1:13" ht="12.75" x14ac:dyDescent="0.2">
      <c r="A71" s="6"/>
      <c r="B71" s="9"/>
      <c r="C71" s="8"/>
      <c r="D71" s="7"/>
      <c r="E71" s="9"/>
      <c r="F71" s="10"/>
      <c r="G71" s="10"/>
      <c r="H71" s="43" t="str">
        <f t="shared" ca="1" si="0"/>
        <v xml:space="preserve"> - </v>
      </c>
      <c r="I71" s="45"/>
      <c r="M71" s="1"/>
    </row>
    <row r="72" spans="1:13" ht="12.75" x14ac:dyDescent="0.2">
      <c r="A72" s="6"/>
      <c r="B72" s="9"/>
      <c r="C72" s="8"/>
      <c r="D72" s="7"/>
      <c r="E72" s="9"/>
      <c r="F72" s="10"/>
      <c r="G72" s="10"/>
      <c r="H72" s="43" t="str">
        <f t="shared" ca="1" si="0"/>
        <v xml:space="preserve"> - </v>
      </c>
      <c r="I72" s="45"/>
      <c r="M72" s="1"/>
    </row>
    <row r="73" spans="1:13" ht="12.75" x14ac:dyDescent="0.2">
      <c r="A73" s="6"/>
      <c r="B73" s="9"/>
      <c r="C73" s="8"/>
      <c r="D73" s="7"/>
      <c r="E73" s="9"/>
      <c r="F73" s="10"/>
      <c r="G73" s="10"/>
      <c r="H73" s="43" t="str">
        <f t="shared" ca="1" si="0"/>
        <v xml:space="preserve"> - </v>
      </c>
      <c r="I73" s="45"/>
      <c r="M73" s="1"/>
    </row>
    <row r="74" spans="1:13" ht="12.75" x14ac:dyDescent="0.2">
      <c r="A74" s="6"/>
      <c r="B74" s="9"/>
      <c r="C74" s="8"/>
      <c r="D74" s="7"/>
      <c r="E74" s="9"/>
      <c r="F74" s="10"/>
      <c r="G74" s="10"/>
      <c r="H74" s="43" t="str">
        <f t="shared" ca="1" si="0"/>
        <v xml:space="preserve"> - </v>
      </c>
      <c r="I74" s="45"/>
      <c r="M74" s="1"/>
    </row>
    <row r="75" spans="1:13" ht="12.75" x14ac:dyDescent="0.2">
      <c r="A75" s="6"/>
      <c r="B75" s="9"/>
      <c r="C75" s="8"/>
      <c r="D75" s="7"/>
      <c r="E75" s="9"/>
      <c r="F75" s="10"/>
      <c r="G75" s="10"/>
      <c r="H75" s="43" t="str">
        <f ca="1">IF(ISBLANK(A75)," - ",IFERROR(OFFSET(H75,-1,0,1,1)+G75-F75,G75-F75))</f>
        <v xml:space="preserve"> - </v>
      </c>
      <c r="I75" s="45"/>
      <c r="M75" s="1"/>
    </row>
    <row r="76" spans="1:13" ht="12.75" x14ac:dyDescent="0.2">
      <c r="A76" s="6"/>
      <c r="B76" s="9"/>
      <c r="C76" s="8"/>
      <c r="D76" s="7"/>
      <c r="E76" s="9"/>
      <c r="F76" s="10"/>
      <c r="G76" s="10"/>
      <c r="H76" s="43" t="str">
        <f ca="1">IF(ISBLANK(A76)," - ",IFERROR(OFFSET(H76,-1,0,1,1)+G76-F76,G76-F76))</f>
        <v xml:space="preserve"> - </v>
      </c>
      <c r="I76" s="45"/>
      <c r="M76" s="1"/>
    </row>
    <row r="77" spans="1:13" ht="12.75" x14ac:dyDescent="0.2">
      <c r="A77" s="6"/>
      <c r="B77" s="9"/>
      <c r="C77" s="8"/>
      <c r="D77" s="7"/>
      <c r="E77" s="9"/>
      <c r="F77" s="10"/>
      <c r="G77" s="10"/>
      <c r="H77" s="43" t="str">
        <f ca="1">IF(ISBLANK(A77)," - ",IFERROR(OFFSET(H77,-1,0,1,1)+G77-F77,G77-F77))</f>
        <v xml:space="preserve"> - </v>
      </c>
      <c r="I77" s="45"/>
      <c r="M77" s="1"/>
    </row>
    <row r="78" spans="1:13" ht="12.75" x14ac:dyDescent="0.2">
      <c r="A78" s="6"/>
      <c r="B78" s="9"/>
      <c r="C78" s="8"/>
      <c r="D78" s="7"/>
      <c r="E78" s="9"/>
      <c r="F78" s="10"/>
      <c r="G78" s="10"/>
      <c r="H78" s="43" t="str">
        <f ca="1">IF(ISBLANK(A78)," - ",IFERROR(OFFSET(H78,-1,0,1,1)+G78-F78,G78-F78))</f>
        <v xml:space="preserve"> - </v>
      </c>
      <c r="I78" s="45"/>
      <c r="M78" s="1"/>
    </row>
    <row r="79" spans="1:13" ht="12.75" x14ac:dyDescent="0.2">
      <c r="A79" s="6"/>
      <c r="B79" s="9"/>
      <c r="C79" s="8"/>
      <c r="D79" s="7"/>
      <c r="E79" s="9"/>
      <c r="F79" s="10"/>
      <c r="G79" s="10"/>
      <c r="H79" s="43" t="str">
        <f ca="1">IF(ISBLANK(A79)," - ",IFERROR(OFFSET(H79,-1,0,1,1)+G79-F79,G79-F79))</f>
        <v xml:space="preserve"> - </v>
      </c>
      <c r="I79" s="45"/>
      <c r="M79" s="1"/>
    </row>
    <row r="80" spans="1:13" ht="12.75" x14ac:dyDescent="0.2">
      <c r="A80" s="6"/>
      <c r="B80" s="9"/>
      <c r="C80" s="8"/>
      <c r="D80" s="7"/>
      <c r="E80" s="9"/>
      <c r="F80" s="10"/>
      <c r="G80" s="10"/>
      <c r="H80" s="43" t="str">
        <f t="shared" ca="1" si="0"/>
        <v xml:space="preserve"> - </v>
      </c>
      <c r="I80" s="45"/>
      <c r="M80" s="1"/>
    </row>
    <row r="81" spans="1:13" ht="12.75" x14ac:dyDescent="0.2">
      <c r="A81" s="48"/>
      <c r="B81" s="49"/>
      <c r="C81" s="50"/>
      <c r="D81" s="7"/>
      <c r="E81" s="49"/>
      <c r="F81" s="10"/>
      <c r="G81" s="10"/>
      <c r="H81" s="43" t="str">
        <f ca="1">IF(ISBLANK(A81)," - ",IFERROR(OFFSET(H81,-1,0,1,1)+G81-F81,G81-F81))</f>
        <v xml:space="preserve"> - </v>
      </c>
      <c r="M81" s="1"/>
    </row>
    <row r="82" spans="1:13" ht="12.75" x14ac:dyDescent="0.2">
      <c r="A82" s="48"/>
      <c r="B82" s="49"/>
      <c r="C82" s="50"/>
      <c r="D82" s="7"/>
      <c r="E82" s="49"/>
      <c r="F82" s="10"/>
      <c r="G82" s="10"/>
      <c r="H82" s="43" t="str">
        <f ca="1">IF(ISBLANK(A82)," - ",IFERROR(OFFSET(H82,-1,0,1,1)+G82-F82,G82-F82))</f>
        <v xml:space="preserve"> - </v>
      </c>
      <c r="M82" s="1"/>
    </row>
    <row r="83" spans="1:13" ht="12.75" x14ac:dyDescent="0.2">
      <c r="A83" s="48"/>
      <c r="B83" s="49"/>
      <c r="C83" s="50"/>
      <c r="D83" s="7"/>
      <c r="E83" s="49"/>
      <c r="F83" s="10"/>
      <c r="G83" s="10"/>
      <c r="H83" s="43" t="str">
        <f ca="1">IF(ISBLANK(A83)," - ",IFERROR(OFFSET(H83,-1,0,1,1)+G83-F83,G83-F83))</f>
        <v xml:space="preserve"> - </v>
      </c>
      <c r="M83" s="1"/>
    </row>
    <row r="84" spans="1:13" ht="12.75" x14ac:dyDescent="0.2">
      <c r="A84" s="48"/>
      <c r="B84" s="49"/>
      <c r="C84" s="50"/>
      <c r="D84" s="7"/>
      <c r="E84" s="49"/>
      <c r="F84" s="10"/>
      <c r="G84" s="10"/>
      <c r="H84" s="43" t="str">
        <f ca="1">IF(ISBLANK(A84)," - ",IFERROR(OFFSET(H84,-1,0,1,1)+G84-F84,G84-F84))</f>
        <v xml:space="preserve"> - </v>
      </c>
      <c r="M84" s="1"/>
    </row>
    <row r="85" spans="1:13" ht="12.75" x14ac:dyDescent="0.2">
      <c r="A85" s="48"/>
      <c r="B85" s="49"/>
      <c r="C85" s="50"/>
      <c r="D85" s="7"/>
      <c r="E85" s="49"/>
      <c r="F85" s="10"/>
      <c r="G85" s="10"/>
      <c r="H85" s="43" t="str">
        <f ca="1">IF(ISBLANK(A85)," - ",IFERROR(OFFSET(H85,-1,0,1,1)+G85-F85,G85-F85))</f>
        <v xml:space="preserve"> - </v>
      </c>
      <c r="M85" s="1"/>
    </row>
    <row r="86" spans="1:13" ht="12.75" x14ac:dyDescent="0.2">
      <c r="A86" s="6"/>
      <c r="B86" s="9"/>
      <c r="C86" s="8"/>
      <c r="D86" s="7"/>
      <c r="E86" s="9"/>
      <c r="F86" s="10"/>
      <c r="G86" s="10"/>
      <c r="H86" s="43" t="str">
        <f t="shared" ca="1" si="0"/>
        <v xml:space="preserve"> - </v>
      </c>
      <c r="M86" s="1"/>
    </row>
    <row r="87" spans="1:13" ht="12.75" x14ac:dyDescent="0.2">
      <c r="A87" s="6"/>
      <c r="B87" s="9"/>
      <c r="C87" s="8"/>
      <c r="D87" s="7"/>
      <c r="E87" s="9"/>
      <c r="F87" s="10"/>
      <c r="G87" s="10"/>
      <c r="H87" s="43" t="str">
        <f t="shared" ca="1" si="0"/>
        <v xml:space="preserve"> - </v>
      </c>
      <c r="M87" s="1"/>
    </row>
    <row r="88" spans="1:13" ht="12.75" x14ac:dyDescent="0.2">
      <c r="A88" s="6"/>
      <c r="B88" s="9"/>
      <c r="C88" s="8"/>
      <c r="D88" s="7"/>
      <c r="E88" s="9"/>
      <c r="F88" s="10"/>
      <c r="G88" s="10"/>
      <c r="H88" s="43" t="str">
        <f t="shared" ca="1" si="0"/>
        <v xml:space="preserve"> - </v>
      </c>
      <c r="M88" s="1"/>
    </row>
    <row r="89" spans="1:13" ht="12.75" x14ac:dyDescent="0.2">
      <c r="A89" s="6"/>
      <c r="B89" s="9"/>
      <c r="C89" s="8"/>
      <c r="D89" s="7"/>
      <c r="E89" s="9"/>
      <c r="F89" s="10"/>
      <c r="G89" s="10"/>
      <c r="H89" s="43" t="str">
        <f t="shared" ca="1" si="0"/>
        <v xml:space="preserve"> - </v>
      </c>
      <c r="M89" s="1"/>
    </row>
    <row r="90" spans="1:13" ht="12.75" x14ac:dyDescent="0.2">
      <c r="M90" s="1"/>
    </row>
    <row r="91" spans="1:13" ht="12.75" x14ac:dyDescent="0.2">
      <c r="M91" s="1"/>
    </row>
    <row r="92" spans="1:13" ht="12.75" x14ac:dyDescent="0.2">
      <c r="M92" s="1"/>
    </row>
    <row r="93" spans="1:13" ht="12.75" x14ac:dyDescent="0.2">
      <c r="M93" s="1"/>
    </row>
    <row r="94" spans="1:13" ht="12.75" x14ac:dyDescent="0.2">
      <c r="M94" s="1"/>
    </row>
    <row r="95" spans="1:13" ht="12.75" x14ac:dyDescent="0.2">
      <c r="M95" s="1"/>
    </row>
    <row r="96" spans="1:13" ht="12.75" x14ac:dyDescent="0.2">
      <c r="M96" s="1"/>
    </row>
    <row r="97" spans="13:13" ht="12.75" x14ac:dyDescent="0.2">
      <c r="M97" s="1"/>
    </row>
    <row r="98" spans="13:13" ht="12.75" x14ac:dyDescent="0.2">
      <c r="M98" s="1"/>
    </row>
    <row r="99" spans="13:13" ht="12.75" x14ac:dyDescent="0.2">
      <c r="M99" s="1"/>
    </row>
    <row r="100" spans="13:13" ht="12.75" x14ac:dyDescent="0.2">
      <c r="M100" s="1"/>
    </row>
    <row r="101" spans="13:13" ht="12.75" x14ac:dyDescent="0.2">
      <c r="M101" s="1"/>
    </row>
    <row r="102" spans="13:13" ht="12.75" x14ac:dyDescent="0.2">
      <c r="M102" s="1"/>
    </row>
    <row r="103" spans="13:13" ht="12.75" x14ac:dyDescent="0.2">
      <c r="M103" s="1"/>
    </row>
    <row r="104" spans="13:13" ht="12.75" x14ac:dyDescent="0.2">
      <c r="M104" s="1"/>
    </row>
    <row r="105" spans="13:13" ht="12.75" x14ac:dyDescent="0.2">
      <c r="M105" s="1"/>
    </row>
    <row r="106" spans="13:13" ht="12.75" x14ac:dyDescent="0.2">
      <c r="M106" s="1"/>
    </row>
    <row r="107" spans="13:13" ht="12.75" x14ac:dyDescent="0.2">
      <c r="M107" s="1"/>
    </row>
    <row r="108" spans="13:13" ht="12.75" x14ac:dyDescent="0.2">
      <c r="M108" s="1"/>
    </row>
    <row r="109" spans="13:13" ht="12.75" x14ac:dyDescent="0.2">
      <c r="M109" s="1"/>
    </row>
    <row r="110" spans="13:13" ht="12.75" x14ac:dyDescent="0.2">
      <c r="M110" s="1"/>
    </row>
    <row r="111" spans="13:13" ht="12.75" x14ac:dyDescent="0.2">
      <c r="M111" s="1"/>
    </row>
    <row r="112" spans="13:13" ht="12.75" x14ac:dyDescent="0.2">
      <c r="M112" s="1"/>
    </row>
    <row r="113" spans="13:13" ht="12.75" x14ac:dyDescent="0.2">
      <c r="M113" s="1"/>
    </row>
    <row r="114" spans="13:13" ht="12.75" x14ac:dyDescent="0.2">
      <c r="M114" s="1"/>
    </row>
    <row r="115" spans="13:13" ht="12.75" x14ac:dyDescent="0.2">
      <c r="M115" s="1"/>
    </row>
    <row r="116" spans="13:13" ht="12.75" x14ac:dyDescent="0.2">
      <c r="M116" s="1"/>
    </row>
    <row r="117" spans="13:13" ht="12.75" x14ac:dyDescent="0.2">
      <c r="M117" s="1"/>
    </row>
    <row r="118" spans="13:13" ht="12.75" x14ac:dyDescent="0.2">
      <c r="M118" s="1"/>
    </row>
    <row r="119" spans="13:13" ht="12.75" x14ac:dyDescent="0.2">
      <c r="M119" s="1"/>
    </row>
    <row r="120" spans="13:13" ht="12.75" x14ac:dyDescent="0.2">
      <c r="M120" s="1"/>
    </row>
    <row r="121" spans="13:13" ht="12.75" x14ac:dyDescent="0.2">
      <c r="M121" s="1"/>
    </row>
    <row r="122" spans="13:13" ht="12.75" x14ac:dyDescent="0.2">
      <c r="M122" s="1"/>
    </row>
  </sheetData>
  <mergeCells count="1">
    <mergeCell ref="F1:H1"/>
  </mergeCells>
  <conditionalFormatting sqref="I3">
    <cfRule type="cellIs" dxfId="7" priority="1" stopIfTrue="1" operator="lessThan">
      <formula>0</formula>
    </cfRule>
  </conditionalFormatting>
  <conditionalFormatting sqref="I5:I89">
    <cfRule type="cellIs" dxfId="6" priority="2" stopIfTrue="1" operator="lessThan">
      <formula>0</formula>
    </cfRule>
  </conditionalFormatting>
  <dataValidations count="5">
    <dataValidation type="list" allowBlank="1" showInputMessage="1" showErrorMessage="1" sqref="D67:D89 E5:E89 D5:D65" xr:uid="{04D10A5D-D408-4A4A-861A-6E8582C9735F}">
      <formula1>categoryList</formula1>
    </dataValidation>
    <dataValidation type="list" allowBlank="1" showInputMessage="1" showErrorMessage="1" sqref="F5:F89" xr:uid="{417CD25F-8D98-4B27-9083-42904781CD35}">
      <formula1>reconcileList</formula1>
    </dataValidation>
    <dataValidation type="list" allowBlank="1" showInputMessage="1" showErrorMessage="1" sqref="A5:A89" xr:uid="{2E961D7E-A7A5-4B8A-A546-6CD38EDAE0B6}">
      <formula1>dateList</formula1>
    </dataValidation>
    <dataValidation type="list" allowBlank="1" showInputMessage="1" showErrorMessage="1" sqref="B5:B89" xr:uid="{08D77FA5-78AF-4768-8E7A-63F5A27F4B3C}">
      <formula1>numList</formula1>
    </dataValidation>
    <dataValidation type="list" allowBlank="1" showInputMessage="1" showErrorMessage="1" sqref="C5:C89" xr:uid="{CD0602B6-33AB-4312-A34C-E9AC7A3D2F50}">
      <formula1>payeeList</formula1>
    </dataValidation>
  </dataValidations>
  <printOptions horizontalCentered="1"/>
  <pageMargins left="0.5" right="0.5" top="0.5" bottom="0.5" header="0.25" footer="0.25"/>
  <pageSetup scale="96" fitToHeight="0" orientation="portrait" r:id="rId1"/>
  <headerFooter>
    <oddFooter>&amp;L&amp;8&amp;K01+049Checkbook Register Template by Vertex42.com&amp;R&amp;8&amp;K01+049© 2008-2017 Vertex42 LLC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03CA7660-A1E0-454B-A7CE-B5C01963BA84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I3</xm:sqref>
        </x14:conditionalFormatting>
        <x14:conditionalFormatting xmlns:xm="http://schemas.microsoft.com/office/excel/2006/main">
          <x14:cfRule type="iconSet" priority="39" id="{07F74E33-93AF-4BDA-BB31-EFCD2CBCA0F1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I5:I89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A861-4D1E-4A8E-B31B-8001E423B8D3}">
  <sheetPr>
    <pageSetUpPr fitToPage="1"/>
  </sheetPr>
  <dimension ref="A1:M135"/>
  <sheetViews>
    <sheetView showGridLines="0" workbookViewId="0">
      <pane ySplit="4" topLeftCell="A31" activePane="bottomLeft" state="frozen"/>
      <selection pane="bottomLeft" activeCell="I51" sqref="I51"/>
    </sheetView>
  </sheetViews>
  <sheetFormatPr defaultColWidth="9" defaultRowHeight="14.25" x14ac:dyDescent="0.2"/>
  <cols>
    <col min="1" max="1" width="8" style="1" customWidth="1"/>
    <col min="2" max="2" width="8.125" style="1" customWidth="1"/>
    <col min="3" max="3" width="40.125" style="1" customWidth="1"/>
    <col min="4" max="4" width="24.875" style="1" customWidth="1"/>
    <col min="5" max="5" width="6.375" style="1" customWidth="1"/>
    <col min="6" max="7" width="10.5" style="1" customWidth="1"/>
    <col min="8" max="8" width="10.875" style="1" customWidth="1"/>
    <col min="9" max="9" width="46" style="1" customWidth="1"/>
    <col min="10" max="10" width="20.875" style="1" customWidth="1"/>
    <col min="11" max="12" width="9" style="1"/>
    <col min="13" max="13" width="8.625" customWidth="1"/>
    <col min="14" max="16384" width="9" style="1"/>
  </cols>
  <sheetData>
    <row r="1" spans="1:13" ht="23.25" x14ac:dyDescent="0.25">
      <c r="A1" s="5" t="s">
        <v>7</v>
      </c>
      <c r="B1" s="4"/>
      <c r="C1" s="4"/>
      <c r="D1" s="4"/>
      <c r="E1" s="3" t="s">
        <v>9</v>
      </c>
      <c r="F1" s="75" t="s">
        <v>34</v>
      </c>
      <c r="G1" s="75"/>
      <c r="H1" s="75"/>
      <c r="M1" s="1"/>
    </row>
    <row r="2" spans="1:13" ht="12.75" x14ac:dyDescent="0.2">
      <c r="M2" s="1"/>
    </row>
    <row r="3" spans="1:13" ht="15" x14ac:dyDescent="0.25">
      <c r="G3" s="23" t="s">
        <v>10</v>
      </c>
      <c r="H3" s="42">
        <f ca="1">VLOOKUP(9E+100,Table1547[Balance],1)</f>
        <v>290.30000000000013</v>
      </c>
      <c r="M3" s="1"/>
    </row>
    <row r="4" spans="1:13" ht="24" x14ac:dyDescent="0.2">
      <c r="A4" s="15" t="s">
        <v>0</v>
      </c>
      <c r="B4" s="15" t="s">
        <v>3</v>
      </c>
      <c r="C4" s="16" t="s">
        <v>8</v>
      </c>
      <c r="D4" s="16" t="s">
        <v>1</v>
      </c>
      <c r="E4" s="15" t="s">
        <v>28</v>
      </c>
      <c r="F4" s="21" t="s">
        <v>6</v>
      </c>
      <c r="G4" s="21" t="s">
        <v>5</v>
      </c>
      <c r="H4" s="15" t="s">
        <v>2</v>
      </c>
      <c r="I4" s="46" t="s">
        <v>128</v>
      </c>
      <c r="M4" s="1"/>
    </row>
    <row r="5" spans="1:13" s="13" customFormat="1" x14ac:dyDescent="0.2">
      <c r="A5" s="6">
        <v>44013</v>
      </c>
      <c r="B5" s="7"/>
      <c r="C5" s="8" t="s">
        <v>27</v>
      </c>
      <c r="D5" s="7"/>
      <c r="E5" s="14"/>
      <c r="F5" s="10"/>
      <c r="G5" s="11">
        <v>0</v>
      </c>
      <c r="H5" s="12">
        <v>313.14</v>
      </c>
      <c r="I5" s="44"/>
    </row>
    <row r="6" spans="1:13" s="13" customFormat="1" x14ac:dyDescent="0.2">
      <c r="A6" s="6">
        <v>44013</v>
      </c>
      <c r="B6" s="9"/>
      <c r="C6" s="8" t="s">
        <v>245</v>
      </c>
      <c r="D6" s="7" t="s">
        <v>42</v>
      </c>
      <c r="E6" s="14" t="s">
        <v>29</v>
      </c>
      <c r="F6" s="10"/>
      <c r="G6" s="11">
        <v>20</v>
      </c>
      <c r="H6" s="12">
        <f t="shared" ref="H6:H102" ca="1" si="0">IF(ISBLANK(A6)," - ",IFERROR(OFFSET(H6,-1,0,1,1)+G6-F6,G6-F6))</f>
        <v>333.14</v>
      </c>
      <c r="I6" s="44"/>
    </row>
    <row r="7" spans="1:13" s="13" customFormat="1" x14ac:dyDescent="0.2">
      <c r="A7" s="6">
        <v>44013</v>
      </c>
      <c r="B7" s="9"/>
      <c r="C7" s="8" t="s">
        <v>55</v>
      </c>
      <c r="D7" s="7" t="s">
        <v>42</v>
      </c>
      <c r="E7" s="14" t="s">
        <v>4</v>
      </c>
      <c r="F7" s="10"/>
      <c r="G7" s="11">
        <v>20</v>
      </c>
      <c r="H7" s="12">
        <f t="shared" ca="1" si="0"/>
        <v>353.14</v>
      </c>
      <c r="I7" s="44"/>
    </row>
    <row r="8" spans="1:13" s="13" customFormat="1" x14ac:dyDescent="0.2">
      <c r="A8" s="6">
        <v>44013</v>
      </c>
      <c r="B8" s="9"/>
      <c r="C8" s="8" t="s">
        <v>246</v>
      </c>
      <c r="D8" s="7" t="s">
        <v>42</v>
      </c>
      <c r="E8" s="14" t="s">
        <v>29</v>
      </c>
      <c r="F8" s="10"/>
      <c r="G8" s="11">
        <v>19.12</v>
      </c>
      <c r="H8" s="12">
        <f t="shared" ca="1" si="0"/>
        <v>372.26</v>
      </c>
      <c r="I8" s="44"/>
    </row>
    <row r="9" spans="1:13" s="13" customFormat="1" x14ac:dyDescent="0.2">
      <c r="A9" s="6">
        <v>44016</v>
      </c>
      <c r="B9" s="9"/>
      <c r="C9" s="8" t="s">
        <v>247</v>
      </c>
      <c r="D9" s="7" t="s">
        <v>42</v>
      </c>
      <c r="E9" s="14" t="s">
        <v>29</v>
      </c>
      <c r="F9" s="10"/>
      <c r="G9" s="11">
        <v>20</v>
      </c>
      <c r="H9" s="12">
        <f t="shared" ca="1" si="0"/>
        <v>392.26</v>
      </c>
      <c r="I9" s="44"/>
    </row>
    <row r="10" spans="1:13" s="13" customFormat="1" x14ac:dyDescent="0.2">
      <c r="A10" s="6">
        <v>44020</v>
      </c>
      <c r="B10" s="9"/>
      <c r="C10" s="8" t="s">
        <v>246</v>
      </c>
      <c r="D10" s="7" t="s">
        <v>33</v>
      </c>
      <c r="E10" s="14"/>
      <c r="F10" s="10"/>
      <c r="G10" s="11">
        <v>0.88</v>
      </c>
      <c r="H10" s="12">
        <f t="shared" ca="1" si="0"/>
        <v>393.14</v>
      </c>
      <c r="I10" s="44" t="s">
        <v>249</v>
      </c>
    </row>
    <row r="11" spans="1:13" s="13" customFormat="1" x14ac:dyDescent="0.2">
      <c r="A11" s="6">
        <v>44018</v>
      </c>
      <c r="B11" s="9"/>
      <c r="C11" s="8" t="s">
        <v>59</v>
      </c>
      <c r="D11" s="7" t="s">
        <v>42</v>
      </c>
      <c r="E11" s="14" t="s">
        <v>4</v>
      </c>
      <c r="F11" s="10"/>
      <c r="G11" s="11">
        <v>20</v>
      </c>
      <c r="H11" s="12">
        <f t="shared" ca="1" si="0"/>
        <v>413.14</v>
      </c>
      <c r="I11" s="44"/>
    </row>
    <row r="12" spans="1:13" s="13" customFormat="1" x14ac:dyDescent="0.2">
      <c r="A12" s="6">
        <v>44043</v>
      </c>
      <c r="B12" s="9"/>
      <c r="C12" s="8" t="s">
        <v>56</v>
      </c>
      <c r="D12" s="7" t="s">
        <v>42</v>
      </c>
      <c r="E12" s="14" t="s">
        <v>4</v>
      </c>
      <c r="F12" s="10"/>
      <c r="G12" s="11">
        <v>19.12</v>
      </c>
      <c r="H12" s="12">
        <f t="shared" ca="1" si="0"/>
        <v>432.26</v>
      </c>
      <c r="I12" s="44"/>
    </row>
    <row r="13" spans="1:13" s="13" customFormat="1" x14ac:dyDescent="0.2">
      <c r="A13" s="6">
        <v>44048</v>
      </c>
      <c r="B13" s="9"/>
      <c r="C13" s="8" t="s">
        <v>248</v>
      </c>
      <c r="D13" s="7" t="s">
        <v>42</v>
      </c>
      <c r="E13" s="14" t="s">
        <v>4</v>
      </c>
      <c r="F13" s="10"/>
      <c r="G13" s="11">
        <v>20</v>
      </c>
      <c r="H13" s="12">
        <f t="shared" ca="1" si="0"/>
        <v>452.26</v>
      </c>
      <c r="I13" s="44"/>
    </row>
    <row r="14" spans="1:13" s="13" customFormat="1" x14ac:dyDescent="0.2">
      <c r="A14" s="6">
        <v>44048</v>
      </c>
      <c r="B14" s="9"/>
      <c r="C14" s="8" t="s">
        <v>186</v>
      </c>
      <c r="D14" s="7" t="s">
        <v>42</v>
      </c>
      <c r="E14" s="14" t="s">
        <v>4</v>
      </c>
      <c r="F14" s="10"/>
      <c r="G14" s="10">
        <v>20</v>
      </c>
      <c r="H14" s="43">
        <f t="shared" ca="1" si="0"/>
        <v>472.26</v>
      </c>
      <c r="I14" s="44"/>
    </row>
    <row r="15" spans="1:13" s="13" customFormat="1" x14ac:dyDescent="0.2">
      <c r="A15" s="6">
        <v>44048</v>
      </c>
      <c r="B15" s="9"/>
      <c r="C15" s="8" t="s">
        <v>60</v>
      </c>
      <c r="D15" s="7" t="s">
        <v>42</v>
      </c>
      <c r="E15" s="14" t="s">
        <v>4</v>
      </c>
      <c r="F15" s="10"/>
      <c r="G15" s="10">
        <v>20</v>
      </c>
      <c r="H15" s="43">
        <f t="shared" ca="1" si="0"/>
        <v>492.26</v>
      </c>
      <c r="I15" s="44"/>
    </row>
    <row r="16" spans="1:13" s="13" customFormat="1" x14ac:dyDescent="0.2">
      <c r="A16" s="6">
        <v>44051</v>
      </c>
      <c r="B16" s="9"/>
      <c r="C16" s="8" t="s">
        <v>224</v>
      </c>
      <c r="D16" s="7" t="s">
        <v>42</v>
      </c>
      <c r="E16" s="14" t="s">
        <v>4</v>
      </c>
      <c r="F16" s="10"/>
      <c r="G16" s="10">
        <v>20</v>
      </c>
      <c r="H16" s="43">
        <f t="shared" ca="1" si="0"/>
        <v>512.26</v>
      </c>
      <c r="I16" s="44"/>
    </row>
    <row r="17" spans="1:13" s="13" customFormat="1" ht="12.75" x14ac:dyDescent="0.2">
      <c r="A17" s="58">
        <v>44051</v>
      </c>
      <c r="B17" s="70"/>
      <c r="C17" s="68" t="s">
        <v>133</v>
      </c>
      <c r="D17" s="69" t="s">
        <v>42</v>
      </c>
      <c r="E17" s="70" t="s">
        <v>4</v>
      </c>
      <c r="F17" s="65"/>
      <c r="G17" s="71">
        <v>20</v>
      </c>
      <c r="H17" s="72">
        <f ca="1">IF(ISBLANK(A17)," - ",IFERROR(OFFSET(H17,-1,0,1,1)+G17-F17,G17-F17))</f>
        <v>532.26</v>
      </c>
      <c r="I17" s="44"/>
    </row>
    <row r="18" spans="1:13" s="13" customFormat="1" x14ac:dyDescent="0.2">
      <c r="A18" s="6">
        <v>44062</v>
      </c>
      <c r="B18" s="9"/>
      <c r="C18" s="8" t="s">
        <v>250</v>
      </c>
      <c r="D18" s="7" t="s">
        <v>42</v>
      </c>
      <c r="E18" s="14" t="s">
        <v>4</v>
      </c>
      <c r="F18" s="10"/>
      <c r="G18" s="10">
        <v>20</v>
      </c>
      <c r="H18" s="43">
        <f t="shared" ca="1" si="0"/>
        <v>552.26</v>
      </c>
      <c r="I18" s="44"/>
    </row>
    <row r="19" spans="1:13" s="13" customFormat="1" x14ac:dyDescent="0.2">
      <c r="A19" s="6">
        <v>44067</v>
      </c>
      <c r="B19" s="9"/>
      <c r="C19" s="8" t="s">
        <v>251</v>
      </c>
      <c r="D19" s="7" t="s">
        <v>42</v>
      </c>
      <c r="E19" s="14" t="s">
        <v>29</v>
      </c>
      <c r="F19" s="10"/>
      <c r="G19" s="10">
        <v>20</v>
      </c>
      <c r="H19" s="43">
        <f t="shared" ca="1" si="0"/>
        <v>572.26</v>
      </c>
      <c r="I19" s="44"/>
    </row>
    <row r="20" spans="1:13" s="13" customFormat="1" x14ac:dyDescent="0.2">
      <c r="A20" s="6">
        <v>44078</v>
      </c>
      <c r="B20" s="9"/>
      <c r="C20" s="8" t="s">
        <v>230</v>
      </c>
      <c r="D20" s="7" t="s">
        <v>42</v>
      </c>
      <c r="E20" s="14" t="s">
        <v>4</v>
      </c>
      <c r="F20" s="10"/>
      <c r="G20" s="10">
        <v>20</v>
      </c>
      <c r="H20" s="43">
        <f t="shared" ca="1" si="0"/>
        <v>592.26</v>
      </c>
      <c r="I20" s="44"/>
    </row>
    <row r="21" spans="1:13" x14ac:dyDescent="0.2">
      <c r="A21" s="6">
        <v>44078</v>
      </c>
      <c r="B21" s="9"/>
      <c r="C21" s="8" t="s">
        <v>190</v>
      </c>
      <c r="D21" s="7" t="s">
        <v>42</v>
      </c>
      <c r="E21" s="14" t="s">
        <v>4</v>
      </c>
      <c r="F21" s="10"/>
      <c r="G21" s="10">
        <v>20</v>
      </c>
      <c r="H21" s="43">
        <f t="shared" ca="1" si="0"/>
        <v>612.26</v>
      </c>
      <c r="I21" s="45"/>
      <c r="M21" s="1"/>
    </row>
    <row r="22" spans="1:13" x14ac:dyDescent="0.2">
      <c r="A22" s="6">
        <v>44078</v>
      </c>
      <c r="B22" s="9"/>
      <c r="C22" s="8" t="s">
        <v>229</v>
      </c>
      <c r="D22" s="7" t="s">
        <v>42</v>
      </c>
      <c r="E22" s="14" t="s">
        <v>4</v>
      </c>
      <c r="F22" s="10"/>
      <c r="G22" s="10">
        <v>20</v>
      </c>
      <c r="H22" s="43">
        <f t="shared" ca="1" si="0"/>
        <v>632.26</v>
      </c>
      <c r="I22" s="45"/>
      <c r="M22" s="1"/>
    </row>
    <row r="23" spans="1:13" x14ac:dyDescent="0.2">
      <c r="A23" s="6">
        <v>44078</v>
      </c>
      <c r="B23" s="9"/>
      <c r="C23" s="8" t="s">
        <v>49</v>
      </c>
      <c r="D23" s="7" t="s">
        <v>42</v>
      </c>
      <c r="E23" s="14" t="s">
        <v>4</v>
      </c>
      <c r="F23" s="10"/>
      <c r="G23" s="10">
        <v>20</v>
      </c>
      <c r="H23" s="43">
        <f t="shared" ca="1" si="0"/>
        <v>652.26</v>
      </c>
      <c r="I23" s="45"/>
      <c r="M23" s="1"/>
    </row>
    <row r="24" spans="1:13" x14ac:dyDescent="0.2">
      <c r="A24" s="6">
        <v>44079</v>
      </c>
      <c r="B24" s="9"/>
      <c r="C24" s="8" t="s">
        <v>252</v>
      </c>
      <c r="D24" s="7" t="s">
        <v>42</v>
      </c>
      <c r="E24" s="14" t="s">
        <v>4</v>
      </c>
      <c r="F24" s="10"/>
      <c r="G24" s="10">
        <v>20</v>
      </c>
      <c r="H24" s="43">
        <f t="shared" ca="1" si="0"/>
        <v>672.26</v>
      </c>
      <c r="I24" s="45"/>
      <c r="M24" s="1"/>
    </row>
    <row r="25" spans="1:13" x14ac:dyDescent="0.2">
      <c r="A25" s="6">
        <v>44079</v>
      </c>
      <c r="B25" s="9"/>
      <c r="C25" s="8" t="s">
        <v>129</v>
      </c>
      <c r="D25" s="7" t="s">
        <v>42</v>
      </c>
      <c r="E25" s="14" t="s">
        <v>4</v>
      </c>
      <c r="F25" s="10"/>
      <c r="G25" s="10">
        <v>20</v>
      </c>
      <c r="H25" s="43">
        <f t="shared" ca="1" si="0"/>
        <v>692.26</v>
      </c>
      <c r="I25" s="45"/>
      <c r="M25" s="1"/>
    </row>
    <row r="26" spans="1:13" ht="12.75" x14ac:dyDescent="0.2">
      <c r="A26" s="58">
        <v>44082</v>
      </c>
      <c r="B26" s="59"/>
      <c r="C26" s="68" t="s">
        <v>253</v>
      </c>
      <c r="D26" s="69" t="s">
        <v>42</v>
      </c>
      <c r="E26" s="70" t="s">
        <v>29</v>
      </c>
      <c r="F26" s="65"/>
      <c r="G26" s="65">
        <v>20</v>
      </c>
      <c r="H26" s="72">
        <f ca="1">IF(ISBLANK(A26)," - ",IFERROR(OFFSET(H26,-1,0,1,1)+G26-F26,G26-F26))</f>
        <v>712.26</v>
      </c>
      <c r="I26" s="57"/>
      <c r="M26" s="1"/>
    </row>
    <row r="27" spans="1:13" ht="12.75" x14ac:dyDescent="0.2">
      <c r="A27" s="58">
        <v>44096</v>
      </c>
      <c r="B27" s="59"/>
      <c r="C27" s="68" t="s">
        <v>254</v>
      </c>
      <c r="D27" s="69" t="s">
        <v>42</v>
      </c>
      <c r="E27" s="70" t="s">
        <v>29</v>
      </c>
      <c r="F27" s="65"/>
      <c r="G27" s="65">
        <v>20</v>
      </c>
      <c r="H27" s="72">
        <f ca="1">IF(ISBLANK(A27)," - ",IFERROR(OFFSET(H27,-1,0,1,1)+G27-F27,G27-F27))</f>
        <v>732.26</v>
      </c>
      <c r="I27" s="45" t="s">
        <v>255</v>
      </c>
      <c r="M27" s="1"/>
    </row>
    <row r="28" spans="1:13" x14ac:dyDescent="0.2">
      <c r="A28" s="6">
        <v>44100</v>
      </c>
      <c r="B28" s="9"/>
      <c r="C28" s="8" t="s">
        <v>225</v>
      </c>
      <c r="D28" s="7" t="s">
        <v>42</v>
      </c>
      <c r="E28" s="14" t="s">
        <v>4</v>
      </c>
      <c r="F28" s="10"/>
      <c r="G28" s="10">
        <v>20</v>
      </c>
      <c r="H28" s="43">
        <f t="shared" ca="1" si="0"/>
        <v>752.26</v>
      </c>
      <c r="I28" s="45"/>
      <c r="M28" s="1"/>
    </row>
    <row r="29" spans="1:13" ht="12.75" x14ac:dyDescent="0.2">
      <c r="A29" s="6">
        <v>44105</v>
      </c>
      <c r="B29" s="9"/>
      <c r="C29" s="8" t="s">
        <v>194</v>
      </c>
      <c r="D29" s="7" t="s">
        <v>42</v>
      </c>
      <c r="E29" s="9" t="s">
        <v>4</v>
      </c>
      <c r="F29" s="10"/>
      <c r="G29" s="10">
        <v>20</v>
      </c>
      <c r="H29" s="43">
        <f t="shared" ca="1" si="0"/>
        <v>772.26</v>
      </c>
      <c r="I29" s="45"/>
      <c r="M29" s="1"/>
    </row>
    <row r="30" spans="1:13" ht="12.75" x14ac:dyDescent="0.2">
      <c r="A30" s="58">
        <v>44108</v>
      </c>
      <c r="B30" s="59">
        <v>524</v>
      </c>
      <c r="C30" s="68" t="s">
        <v>194</v>
      </c>
      <c r="D30" s="64" t="s">
        <v>37</v>
      </c>
      <c r="E30" s="59"/>
      <c r="F30" s="65">
        <v>29.9</v>
      </c>
      <c r="G30" s="66"/>
      <c r="H30" s="67">
        <f ca="1">IF(ISBLANK(A30)," - ",IFERROR(OFFSET(H30,-1,0,1,1)+G30-F30,G30-F30))</f>
        <v>742.36</v>
      </c>
      <c r="I30" s="57"/>
      <c r="M30" s="1"/>
    </row>
    <row r="31" spans="1:13" ht="12.75" x14ac:dyDescent="0.2">
      <c r="A31" s="58">
        <v>44108</v>
      </c>
      <c r="B31" s="59">
        <v>525</v>
      </c>
      <c r="C31" s="68" t="s">
        <v>138</v>
      </c>
      <c r="D31" s="64" t="s">
        <v>16</v>
      </c>
      <c r="E31" s="59"/>
      <c r="F31" s="65">
        <v>100</v>
      </c>
      <c r="G31" s="66"/>
      <c r="H31" s="67">
        <f ca="1">IF(ISBLANK(A31)," - ",IFERROR(OFFSET(H31,-1,0,1,1)+G31-F31,G31-F31))</f>
        <v>642.36</v>
      </c>
      <c r="I31" s="57"/>
      <c r="M31" s="1"/>
    </row>
    <row r="32" spans="1:13" ht="12.75" x14ac:dyDescent="0.2">
      <c r="A32" s="58">
        <v>44119</v>
      </c>
      <c r="B32" s="70" t="s">
        <v>137</v>
      </c>
      <c r="C32" s="68" t="s">
        <v>257</v>
      </c>
      <c r="D32" s="69" t="s">
        <v>38</v>
      </c>
      <c r="E32" s="59"/>
      <c r="F32" s="65">
        <v>41.14</v>
      </c>
      <c r="G32" s="66"/>
      <c r="H32" s="67">
        <f ca="1">IF(ISBLANK(A32)," - ",IFERROR(OFFSET(H32,-1,0,1,1)+G32-F32,G32-F32))</f>
        <v>601.22</v>
      </c>
      <c r="I32" s="57"/>
      <c r="M32" s="1"/>
    </row>
    <row r="33" spans="1:13" ht="12.75" x14ac:dyDescent="0.2">
      <c r="A33" s="58">
        <v>44131</v>
      </c>
      <c r="B33" s="70" t="s">
        <v>137</v>
      </c>
      <c r="C33" s="68" t="s">
        <v>258</v>
      </c>
      <c r="D33" s="64" t="s">
        <v>22</v>
      </c>
      <c r="E33" s="59"/>
      <c r="F33" s="65">
        <v>12.16</v>
      </c>
      <c r="G33" s="66"/>
      <c r="H33" s="67">
        <f ca="1">IF(ISBLANK(A33)," - ",IFERROR(OFFSET(H33,-1,0,1,1)+G33-F33,G33-F33))</f>
        <v>589.06000000000006</v>
      </c>
      <c r="I33" s="45" t="s">
        <v>259</v>
      </c>
      <c r="M33" s="1"/>
    </row>
    <row r="34" spans="1:13" ht="12.75" x14ac:dyDescent="0.2">
      <c r="A34" s="6">
        <v>44131</v>
      </c>
      <c r="B34" s="9"/>
      <c r="C34" s="8" t="s">
        <v>256</v>
      </c>
      <c r="D34" s="7" t="s">
        <v>42</v>
      </c>
      <c r="E34" s="9" t="s">
        <v>4</v>
      </c>
      <c r="F34" s="10"/>
      <c r="G34" s="10">
        <v>20</v>
      </c>
      <c r="H34" s="43">
        <f t="shared" ca="1" si="0"/>
        <v>609.06000000000006</v>
      </c>
      <c r="I34" s="45"/>
      <c r="M34" s="1"/>
    </row>
    <row r="35" spans="1:13" ht="12.75" x14ac:dyDescent="0.2">
      <c r="A35" s="6">
        <v>44136</v>
      </c>
      <c r="B35" s="9"/>
      <c r="C35" s="8" t="s">
        <v>145</v>
      </c>
      <c r="D35" s="7" t="s">
        <v>42</v>
      </c>
      <c r="E35" s="9" t="s">
        <v>4</v>
      </c>
      <c r="F35" s="10"/>
      <c r="G35" s="10">
        <v>20</v>
      </c>
      <c r="H35" s="43">
        <f t="shared" ca="1" si="0"/>
        <v>629.06000000000006</v>
      </c>
      <c r="I35" s="45"/>
      <c r="M35" s="1"/>
    </row>
    <row r="36" spans="1:13" ht="12.75" x14ac:dyDescent="0.2">
      <c r="A36" s="58">
        <v>44137</v>
      </c>
      <c r="B36" s="70"/>
      <c r="C36" s="68" t="s">
        <v>109</v>
      </c>
      <c r="D36" s="69" t="s">
        <v>42</v>
      </c>
      <c r="E36" s="70" t="s">
        <v>4</v>
      </c>
      <c r="F36" s="65"/>
      <c r="G36" s="65">
        <v>20</v>
      </c>
      <c r="H36" s="67">
        <f ca="1">IF(ISBLANK(A36)," - ",IFERROR(OFFSET(H36,-1,0,1,1)+G36-F36,G36-F36))</f>
        <v>649.06000000000006</v>
      </c>
      <c r="I36" s="57"/>
      <c r="M36" s="1"/>
    </row>
    <row r="37" spans="1:13" ht="12.75" x14ac:dyDescent="0.2">
      <c r="A37" s="58">
        <v>44137</v>
      </c>
      <c r="B37" s="70"/>
      <c r="C37" s="68" t="s">
        <v>111</v>
      </c>
      <c r="D37" s="69" t="s">
        <v>42</v>
      </c>
      <c r="E37" s="70" t="s">
        <v>4</v>
      </c>
      <c r="F37" s="65"/>
      <c r="G37" s="65">
        <v>20</v>
      </c>
      <c r="H37" s="67">
        <f ca="1">IF(ISBLANK(A37)," - ",IFERROR(OFFSET(H37,-1,0,1,1)+G37-F37,G37-F37))</f>
        <v>669.06000000000006</v>
      </c>
      <c r="I37" s="45"/>
      <c r="M37" s="1"/>
    </row>
    <row r="38" spans="1:13" ht="12.75" x14ac:dyDescent="0.2">
      <c r="A38" s="6">
        <v>44203</v>
      </c>
      <c r="B38" s="9"/>
      <c r="C38" s="8" t="s">
        <v>199</v>
      </c>
      <c r="D38" s="7" t="s">
        <v>42</v>
      </c>
      <c r="E38" s="9" t="s">
        <v>4</v>
      </c>
      <c r="F38" s="10"/>
      <c r="G38" s="10">
        <v>20</v>
      </c>
      <c r="H38" s="43">
        <f t="shared" ca="1" si="0"/>
        <v>689.06000000000006</v>
      </c>
      <c r="I38" s="45"/>
      <c r="M38" s="1"/>
    </row>
    <row r="39" spans="1:13" ht="12.75" x14ac:dyDescent="0.2">
      <c r="A39" s="58">
        <v>44211</v>
      </c>
      <c r="B39" s="70" t="s">
        <v>137</v>
      </c>
      <c r="C39" s="68" t="s">
        <v>272</v>
      </c>
      <c r="D39" s="69" t="s">
        <v>127</v>
      </c>
      <c r="E39" s="59"/>
      <c r="F39" s="65">
        <v>31.16</v>
      </c>
      <c r="G39" s="66"/>
      <c r="H39" s="67">
        <f ca="1">IF(ISBLANK(A39)," - ",IFERROR(OFFSET(H39,-1,0,1,1)+G39-F39,G39-F39))</f>
        <v>657.90000000000009</v>
      </c>
      <c r="I39" s="57"/>
      <c r="M39" s="1"/>
    </row>
    <row r="40" spans="1:13" ht="12.75" x14ac:dyDescent="0.2">
      <c r="A40" s="6">
        <v>44211</v>
      </c>
      <c r="B40" s="9"/>
      <c r="C40" s="8" t="s">
        <v>260</v>
      </c>
      <c r="D40" s="7" t="s">
        <v>42</v>
      </c>
      <c r="E40" s="9" t="s">
        <v>29</v>
      </c>
      <c r="F40" s="10"/>
      <c r="G40" s="10">
        <v>20</v>
      </c>
      <c r="H40" s="43">
        <f t="shared" ca="1" si="0"/>
        <v>677.90000000000009</v>
      </c>
      <c r="I40" s="45"/>
      <c r="M40" s="1"/>
    </row>
    <row r="41" spans="1:13" ht="12.75" x14ac:dyDescent="0.2">
      <c r="A41" s="6">
        <v>44243</v>
      </c>
      <c r="B41" s="9"/>
      <c r="C41" s="8" t="s">
        <v>76</v>
      </c>
      <c r="D41" s="7" t="s">
        <v>42</v>
      </c>
      <c r="E41" s="9" t="s">
        <v>4</v>
      </c>
      <c r="F41" s="10"/>
      <c r="G41" s="10">
        <v>20</v>
      </c>
      <c r="H41" s="43">
        <f t="shared" ca="1" si="0"/>
        <v>697.90000000000009</v>
      </c>
      <c r="I41" s="45"/>
      <c r="M41" s="1"/>
    </row>
    <row r="42" spans="1:13" ht="12.75" x14ac:dyDescent="0.2">
      <c r="A42" s="6">
        <v>44256</v>
      </c>
      <c r="B42" s="9"/>
      <c r="C42" s="8" t="s">
        <v>206</v>
      </c>
      <c r="D42" s="7" t="s">
        <v>42</v>
      </c>
      <c r="E42" s="9" t="s">
        <v>4</v>
      </c>
      <c r="F42" s="10"/>
      <c r="G42" s="10">
        <v>20</v>
      </c>
      <c r="H42" s="43">
        <f ca="1">IF(ISBLANK(A42)," - ",IFERROR(OFFSET(H42,-1,0,1,1)+G42-F42,G42-F42))</f>
        <v>717.90000000000009</v>
      </c>
      <c r="I42" s="45"/>
      <c r="M42" s="1"/>
    </row>
    <row r="43" spans="1:13" ht="12.75" x14ac:dyDescent="0.2">
      <c r="A43" s="6">
        <v>44256</v>
      </c>
      <c r="B43" s="9"/>
      <c r="C43" s="8" t="s">
        <v>77</v>
      </c>
      <c r="D43" s="7" t="s">
        <v>42</v>
      </c>
      <c r="E43" s="9" t="s">
        <v>4</v>
      </c>
      <c r="F43" s="10"/>
      <c r="G43" s="10">
        <v>20</v>
      </c>
      <c r="H43" s="43">
        <f ca="1">IF(ISBLANK(A43)," - ",IFERROR(OFFSET(H43,-1,0,1,1)+G43-F43,G43-F43))</f>
        <v>737.90000000000009</v>
      </c>
      <c r="I43" s="45"/>
      <c r="M43" s="1"/>
    </row>
    <row r="44" spans="1:13" ht="12.75" x14ac:dyDescent="0.2">
      <c r="A44" s="6">
        <v>44257</v>
      </c>
      <c r="B44" s="9"/>
      <c r="C44" s="8" t="s">
        <v>85</v>
      </c>
      <c r="D44" s="7" t="s">
        <v>42</v>
      </c>
      <c r="E44" s="9" t="s">
        <v>4</v>
      </c>
      <c r="F44" s="10"/>
      <c r="G44" s="10">
        <v>20</v>
      </c>
      <c r="H44" s="43">
        <f ca="1">IF(ISBLANK(A44)," - ",IFERROR(OFFSET(H44,-1,0,1,1)+G44-F44,G44-F44))</f>
        <v>757.90000000000009</v>
      </c>
      <c r="I44" s="45"/>
      <c r="M44" s="1"/>
    </row>
    <row r="45" spans="1:13" ht="12.75" x14ac:dyDescent="0.2">
      <c r="A45" s="6">
        <v>44260</v>
      </c>
      <c r="B45" s="9"/>
      <c r="C45" s="8" t="s">
        <v>233</v>
      </c>
      <c r="D45" s="7" t="s">
        <v>42</v>
      </c>
      <c r="E45" s="9" t="s">
        <v>4</v>
      </c>
      <c r="F45" s="10"/>
      <c r="G45" s="10">
        <v>20</v>
      </c>
      <c r="H45" s="43">
        <f ca="1">IF(ISBLANK(A45)," - ",IFERROR(OFFSET(H45,-1,0,1,1)+G45-F45,G45-F45))</f>
        <v>777.90000000000009</v>
      </c>
      <c r="I45" s="45"/>
      <c r="M45" s="1"/>
    </row>
    <row r="46" spans="1:13" ht="12.75" x14ac:dyDescent="0.2">
      <c r="A46" s="6">
        <v>44265</v>
      </c>
      <c r="B46" s="9"/>
      <c r="C46" s="8" t="s">
        <v>73</v>
      </c>
      <c r="D46" s="7" t="s">
        <v>42</v>
      </c>
      <c r="E46" s="9" t="s">
        <v>4</v>
      </c>
      <c r="F46" s="10"/>
      <c r="G46" s="10">
        <v>20</v>
      </c>
      <c r="H46" s="43">
        <f t="shared" ca="1" si="0"/>
        <v>797.90000000000009</v>
      </c>
      <c r="I46" s="45"/>
      <c r="M46" s="1"/>
    </row>
    <row r="47" spans="1:13" ht="12.75" x14ac:dyDescent="0.2">
      <c r="A47" s="58">
        <v>44268</v>
      </c>
      <c r="B47" s="70"/>
      <c r="C47" s="8" t="s">
        <v>261</v>
      </c>
      <c r="D47" s="69" t="s">
        <v>42</v>
      </c>
      <c r="E47" s="70" t="s">
        <v>29</v>
      </c>
      <c r="F47" s="65"/>
      <c r="G47" s="65">
        <v>20</v>
      </c>
      <c r="H47" s="67">
        <f ca="1">IF(ISBLANK(A47)," - ",IFERROR(OFFSET(H47,-1,0,1,1)+G47-F47,G47-F47))</f>
        <v>817.90000000000009</v>
      </c>
      <c r="I47" s="45"/>
      <c r="M47" s="1"/>
    </row>
    <row r="48" spans="1:13" ht="12.75" x14ac:dyDescent="0.2">
      <c r="A48" s="58">
        <v>44278</v>
      </c>
      <c r="B48" s="70"/>
      <c r="C48" s="68" t="s">
        <v>230</v>
      </c>
      <c r="D48" s="69" t="s">
        <v>16</v>
      </c>
      <c r="E48" s="59"/>
      <c r="F48" s="65"/>
      <c r="G48" s="65">
        <v>15</v>
      </c>
      <c r="H48" s="67">
        <f ca="1">IF(ISBLANK(A48)," - ",IFERROR(OFFSET(H48,-1,0,1,1)+G48-F48,G48-F48))</f>
        <v>832.90000000000009</v>
      </c>
      <c r="I48" s="45" t="s">
        <v>262</v>
      </c>
      <c r="M48" s="1"/>
    </row>
    <row r="49" spans="1:13" ht="12.75" x14ac:dyDescent="0.2">
      <c r="A49" s="6">
        <v>44278</v>
      </c>
      <c r="B49" s="9"/>
      <c r="C49" s="8" t="s">
        <v>109</v>
      </c>
      <c r="D49" s="7" t="s">
        <v>16</v>
      </c>
      <c r="E49" s="9"/>
      <c r="F49" s="10"/>
      <c r="G49" s="10">
        <v>20</v>
      </c>
      <c r="H49" s="43">
        <f t="shared" ca="1" si="0"/>
        <v>852.90000000000009</v>
      </c>
      <c r="I49" s="45" t="s">
        <v>262</v>
      </c>
      <c r="M49" s="1"/>
    </row>
    <row r="50" spans="1:13" ht="12.75" x14ac:dyDescent="0.2">
      <c r="A50" s="58">
        <v>44281</v>
      </c>
      <c r="B50" s="70" t="s">
        <v>137</v>
      </c>
      <c r="C50" s="8" t="s">
        <v>215</v>
      </c>
      <c r="D50" s="64" t="s">
        <v>39</v>
      </c>
      <c r="E50" s="59"/>
      <c r="F50" s="65">
        <v>185</v>
      </c>
      <c r="G50" s="66"/>
      <c r="H50" s="67">
        <f ca="1">IF(ISBLANK(A50)," - ",IFERROR(OFFSET(H50,-1,0,1,1)+G50-F50,G50-F50))</f>
        <v>667.90000000000009</v>
      </c>
      <c r="I50" s="45" t="s">
        <v>273</v>
      </c>
      <c r="M50" s="1"/>
    </row>
    <row r="51" spans="1:13" ht="12.75" x14ac:dyDescent="0.2">
      <c r="A51" s="58">
        <v>44281</v>
      </c>
      <c r="B51" s="70" t="s">
        <v>137</v>
      </c>
      <c r="C51" s="68" t="s">
        <v>216</v>
      </c>
      <c r="D51" s="64" t="s">
        <v>16</v>
      </c>
      <c r="E51" s="59"/>
      <c r="F51" s="65">
        <v>100</v>
      </c>
      <c r="G51" s="66"/>
      <c r="H51" s="67">
        <f ca="1">IF(ISBLANK(A51)," - ",IFERROR(OFFSET(H51,-1,0,1,1)+G51-F51,G51-F51))</f>
        <v>567.90000000000009</v>
      </c>
      <c r="I51" s="45" t="s">
        <v>274</v>
      </c>
      <c r="M51" s="1"/>
    </row>
    <row r="52" spans="1:13" ht="12.75" x14ac:dyDescent="0.2">
      <c r="A52" s="58">
        <v>44284</v>
      </c>
      <c r="B52" s="70"/>
      <c r="C52" s="8" t="s">
        <v>194</v>
      </c>
      <c r="D52" s="69" t="s">
        <v>16</v>
      </c>
      <c r="E52" s="59"/>
      <c r="F52" s="65"/>
      <c r="G52" s="65">
        <v>10</v>
      </c>
      <c r="H52" s="67">
        <f ca="1">IF(ISBLANK(A52)," - ",IFERROR(OFFSET(H52,-1,0,1,1)+G52-F52,G52-F52))</f>
        <v>577.90000000000009</v>
      </c>
      <c r="I52" s="45" t="s">
        <v>262</v>
      </c>
      <c r="M52" s="1"/>
    </row>
    <row r="53" spans="1:13" ht="12.75" x14ac:dyDescent="0.2">
      <c r="A53" s="6">
        <v>44287</v>
      </c>
      <c r="B53" s="9"/>
      <c r="C53" s="8" t="s">
        <v>248</v>
      </c>
      <c r="D53" s="7" t="s">
        <v>16</v>
      </c>
      <c r="E53" s="9"/>
      <c r="F53" s="10"/>
      <c r="G53" s="10">
        <v>15</v>
      </c>
      <c r="H53" s="43">
        <f t="shared" ca="1" si="0"/>
        <v>592.90000000000009</v>
      </c>
      <c r="I53" s="45" t="s">
        <v>262</v>
      </c>
      <c r="M53" s="1"/>
    </row>
    <row r="54" spans="1:13" ht="12.75" x14ac:dyDescent="0.2">
      <c r="A54" s="6">
        <v>44287</v>
      </c>
      <c r="B54" s="9"/>
      <c r="C54" s="8" t="s">
        <v>76</v>
      </c>
      <c r="D54" s="7" t="s">
        <v>16</v>
      </c>
      <c r="E54" s="9"/>
      <c r="F54" s="10"/>
      <c r="G54" s="10">
        <v>20</v>
      </c>
      <c r="H54" s="43">
        <f t="shared" ca="1" si="0"/>
        <v>612.90000000000009</v>
      </c>
      <c r="I54" s="45" t="s">
        <v>262</v>
      </c>
      <c r="M54" s="1"/>
    </row>
    <row r="55" spans="1:13" ht="12.75" x14ac:dyDescent="0.2">
      <c r="A55" s="58">
        <v>44293</v>
      </c>
      <c r="B55" s="70"/>
      <c r="C55" s="68" t="s">
        <v>232</v>
      </c>
      <c r="D55" s="69" t="s">
        <v>42</v>
      </c>
      <c r="E55" s="70" t="s">
        <v>4</v>
      </c>
      <c r="F55" s="65"/>
      <c r="G55" s="65">
        <v>20</v>
      </c>
      <c r="H55" s="67">
        <f ca="1">IF(ISBLANK(A55)," - ",IFERROR(OFFSET(H55,-1,0,1,1)+G55-F55,G55-F55))</f>
        <v>632.90000000000009</v>
      </c>
      <c r="I55" s="45"/>
      <c r="M55" s="1"/>
    </row>
    <row r="56" spans="1:13" ht="12.75" x14ac:dyDescent="0.2">
      <c r="A56" s="58">
        <v>44305</v>
      </c>
      <c r="B56" s="59">
        <v>526</v>
      </c>
      <c r="C56" s="68" t="s">
        <v>199</v>
      </c>
      <c r="D56" s="64" t="s">
        <v>22</v>
      </c>
      <c r="E56" s="59"/>
      <c r="F56" s="65">
        <v>12.72</v>
      </c>
      <c r="G56" s="65"/>
      <c r="H56" s="67">
        <f ca="1">IF(ISBLANK(A56)," - ",IFERROR(OFFSET(H56,-1,0,1,1)+G56-F56,G56-F56))</f>
        <v>620.18000000000006</v>
      </c>
      <c r="I56" s="45" t="s">
        <v>264</v>
      </c>
      <c r="M56" s="1"/>
    </row>
    <row r="57" spans="1:13" ht="12.75" x14ac:dyDescent="0.2">
      <c r="A57" s="58">
        <v>44305</v>
      </c>
      <c r="B57" s="59">
        <v>527</v>
      </c>
      <c r="C57" s="68" t="s">
        <v>199</v>
      </c>
      <c r="D57" s="69" t="s">
        <v>37</v>
      </c>
      <c r="E57" s="59"/>
      <c r="F57" s="65">
        <v>38.159999999999997</v>
      </c>
      <c r="G57" s="65"/>
      <c r="H57" s="67">
        <f ca="1">IF(ISBLANK(A57)," - ",IFERROR(OFFSET(H57,-1,0,1,1)+G57-F57,G57-F57))</f>
        <v>582.0200000000001</v>
      </c>
      <c r="I57" s="45"/>
      <c r="M57" s="1"/>
    </row>
    <row r="58" spans="1:13" ht="12.75" x14ac:dyDescent="0.2">
      <c r="A58" s="6">
        <v>44315</v>
      </c>
      <c r="B58" s="9"/>
      <c r="C58" s="8" t="s">
        <v>69</v>
      </c>
      <c r="D58" s="7" t="s">
        <v>42</v>
      </c>
      <c r="E58" s="9" t="s">
        <v>4</v>
      </c>
      <c r="F58" s="10"/>
      <c r="G58" s="10">
        <v>20</v>
      </c>
      <c r="H58" s="43">
        <f t="shared" ca="1" si="0"/>
        <v>602.0200000000001</v>
      </c>
      <c r="I58" s="45"/>
      <c r="M58" s="1"/>
    </row>
    <row r="59" spans="1:13" ht="12.75" x14ac:dyDescent="0.2">
      <c r="A59" s="6">
        <v>44319</v>
      </c>
      <c r="B59" s="9" t="s">
        <v>137</v>
      </c>
      <c r="C59" s="8" t="s">
        <v>244</v>
      </c>
      <c r="D59" s="7" t="s">
        <v>16</v>
      </c>
      <c r="E59" s="9"/>
      <c r="F59" s="10">
        <v>82.4</v>
      </c>
      <c r="G59" s="10"/>
      <c r="H59" s="43">
        <f t="shared" ca="1" si="0"/>
        <v>519.62000000000012</v>
      </c>
      <c r="I59" s="45" t="s">
        <v>263</v>
      </c>
      <c r="M59" s="1"/>
    </row>
    <row r="60" spans="1:13" ht="12.75" x14ac:dyDescent="0.2">
      <c r="A60" s="6">
        <v>44319</v>
      </c>
      <c r="B60" s="9"/>
      <c r="C60" s="8" t="s">
        <v>265</v>
      </c>
      <c r="D60" s="7" t="s">
        <v>42</v>
      </c>
      <c r="E60" s="9" t="s">
        <v>4</v>
      </c>
      <c r="F60" s="10"/>
      <c r="G60" s="10">
        <v>20</v>
      </c>
      <c r="H60" s="43">
        <f t="shared" ca="1" si="0"/>
        <v>539.62000000000012</v>
      </c>
      <c r="I60" s="45"/>
      <c r="M60" s="1"/>
    </row>
    <row r="61" spans="1:13" ht="12.75" x14ac:dyDescent="0.2">
      <c r="A61" s="6">
        <v>44342</v>
      </c>
      <c r="B61" s="9"/>
      <c r="C61" s="8" t="s">
        <v>266</v>
      </c>
      <c r="D61" s="7" t="s">
        <v>42</v>
      </c>
      <c r="E61" s="9" t="s">
        <v>29</v>
      </c>
      <c r="F61" s="10"/>
      <c r="G61" s="10">
        <v>20</v>
      </c>
      <c r="H61" s="43">
        <f t="shared" ca="1" si="0"/>
        <v>559.62000000000012</v>
      </c>
      <c r="I61" s="45"/>
      <c r="M61" s="1"/>
    </row>
    <row r="62" spans="1:13" ht="12.75" x14ac:dyDescent="0.2">
      <c r="A62" s="58">
        <v>44341</v>
      </c>
      <c r="B62" s="59">
        <v>528</v>
      </c>
      <c r="C62" s="68" t="s">
        <v>275</v>
      </c>
      <c r="D62" s="64" t="s">
        <v>16</v>
      </c>
      <c r="E62" s="59"/>
      <c r="F62" s="65">
        <v>100</v>
      </c>
      <c r="G62" s="66"/>
      <c r="H62" s="67">
        <f ca="1">IF(ISBLANK(A62)," - ",IFERROR(OFFSET(H62,-1,0,1,1)+G62-F62,G62-F62))</f>
        <v>459.62000000000012</v>
      </c>
      <c r="I62" s="45" t="s">
        <v>276</v>
      </c>
      <c r="M62" s="1"/>
    </row>
    <row r="63" spans="1:13" ht="12.75" x14ac:dyDescent="0.2">
      <c r="A63" s="58">
        <v>44348</v>
      </c>
      <c r="B63" s="70" t="s">
        <v>137</v>
      </c>
      <c r="C63" s="68" t="s">
        <v>258</v>
      </c>
      <c r="D63" s="64" t="s">
        <v>22</v>
      </c>
      <c r="E63" s="59"/>
      <c r="F63" s="65">
        <v>9.4700000000000006</v>
      </c>
      <c r="G63" s="66"/>
      <c r="H63" s="67">
        <f ca="1">IF(ISBLANK(A63)," - ",IFERROR(OFFSET(H63,-1,0,1,1)+G63-F63,G63-F63))</f>
        <v>450.15000000000009</v>
      </c>
      <c r="I63" s="45" t="s">
        <v>271</v>
      </c>
      <c r="M63" s="1"/>
    </row>
    <row r="64" spans="1:13" ht="12.75" x14ac:dyDescent="0.2">
      <c r="A64" s="58">
        <v>44348</v>
      </c>
      <c r="B64" s="70" t="s">
        <v>137</v>
      </c>
      <c r="C64" s="68" t="s">
        <v>258</v>
      </c>
      <c r="D64" s="64" t="s">
        <v>22</v>
      </c>
      <c r="E64" s="59"/>
      <c r="F64" s="65">
        <v>5.21</v>
      </c>
      <c r="G64" s="66"/>
      <c r="H64" s="67">
        <f ca="1">IF(ISBLANK(A64)," - ",IFERROR(OFFSET(H64,-1,0,1,1)+G64-F64,G64-F64))</f>
        <v>444.94000000000011</v>
      </c>
      <c r="I64" s="45" t="s">
        <v>271</v>
      </c>
      <c r="M64" s="1"/>
    </row>
    <row r="65" spans="1:13" ht="12.75" x14ac:dyDescent="0.2">
      <c r="A65" s="6">
        <v>44349</v>
      </c>
      <c r="B65" s="9"/>
      <c r="C65" s="8" t="s">
        <v>267</v>
      </c>
      <c r="D65" s="7" t="s">
        <v>42</v>
      </c>
      <c r="E65" s="9" t="s">
        <v>29</v>
      </c>
      <c r="F65" s="10"/>
      <c r="G65" s="10">
        <v>20</v>
      </c>
      <c r="H65" s="43">
        <f t="shared" ca="1" si="0"/>
        <v>464.94000000000011</v>
      </c>
      <c r="I65" s="45"/>
      <c r="M65" s="1"/>
    </row>
    <row r="66" spans="1:13" ht="12.75" x14ac:dyDescent="0.2">
      <c r="A66" s="58">
        <v>44349</v>
      </c>
      <c r="B66" s="70" t="s">
        <v>137</v>
      </c>
      <c r="C66" s="68" t="s">
        <v>268</v>
      </c>
      <c r="D66" s="64" t="s">
        <v>22</v>
      </c>
      <c r="E66" s="59"/>
      <c r="F66" s="65">
        <v>59.89</v>
      </c>
      <c r="G66" s="66"/>
      <c r="H66" s="67">
        <f ca="1">IF(ISBLANK(A66)," - ",IFERROR(OFFSET(H66,-1,0,1,1)+G66-F66,G66-F66))</f>
        <v>405.05000000000013</v>
      </c>
      <c r="I66" s="45" t="s">
        <v>269</v>
      </c>
      <c r="M66" s="1"/>
    </row>
    <row r="67" spans="1:13" ht="12.75" x14ac:dyDescent="0.2">
      <c r="A67" s="58">
        <v>44349</v>
      </c>
      <c r="B67" s="70" t="s">
        <v>137</v>
      </c>
      <c r="C67" s="68" t="s">
        <v>270</v>
      </c>
      <c r="D67" s="64" t="s">
        <v>22</v>
      </c>
      <c r="E67" s="59"/>
      <c r="F67" s="65">
        <v>34.75</v>
      </c>
      <c r="G67" s="66"/>
      <c r="H67" s="67">
        <f ca="1">IF(ISBLANK(A67)," - ",IFERROR(OFFSET(H67,-1,0,1,1)+G67-F67,G67-F67))</f>
        <v>370.30000000000013</v>
      </c>
      <c r="I67" s="45" t="s">
        <v>269</v>
      </c>
      <c r="M67" s="1"/>
    </row>
    <row r="68" spans="1:13" ht="12.75" x14ac:dyDescent="0.2">
      <c r="A68" s="6">
        <v>44355</v>
      </c>
      <c r="B68" s="9"/>
      <c r="C68" s="8" t="s">
        <v>248</v>
      </c>
      <c r="D68" s="7" t="s">
        <v>42</v>
      </c>
      <c r="E68" s="9" t="s">
        <v>4</v>
      </c>
      <c r="F68" s="10"/>
      <c r="G68" s="10">
        <v>20</v>
      </c>
      <c r="H68" s="43">
        <f t="shared" ca="1" si="0"/>
        <v>390.30000000000013</v>
      </c>
      <c r="I68" s="45"/>
      <c r="M68" s="1"/>
    </row>
    <row r="69" spans="1:13" ht="12.75" x14ac:dyDescent="0.2">
      <c r="A69" s="6">
        <v>44368</v>
      </c>
      <c r="B69" s="9" t="s">
        <v>137</v>
      </c>
      <c r="C69" s="8" t="s">
        <v>277</v>
      </c>
      <c r="D69" s="7" t="s">
        <v>16</v>
      </c>
      <c r="E69" s="9"/>
      <c r="F69" s="10">
        <v>100</v>
      </c>
      <c r="G69" s="10"/>
      <c r="H69" s="43">
        <f t="shared" ca="1" si="0"/>
        <v>290.30000000000013</v>
      </c>
      <c r="I69" s="45"/>
      <c r="M69" s="1"/>
    </row>
    <row r="70" spans="1:13" ht="12.75" x14ac:dyDescent="0.2">
      <c r="A70" s="6"/>
      <c r="B70" s="9"/>
      <c r="C70" s="8"/>
      <c r="D70" s="7"/>
      <c r="E70" s="9"/>
      <c r="F70" s="10"/>
      <c r="G70" s="10"/>
      <c r="H70" s="43" t="str">
        <f t="shared" ca="1" si="0"/>
        <v xml:space="preserve"> - </v>
      </c>
      <c r="I70" s="45"/>
      <c r="M70" s="1"/>
    </row>
    <row r="71" spans="1:13" ht="12.75" x14ac:dyDescent="0.2">
      <c r="A71" s="6"/>
      <c r="B71" s="9"/>
      <c r="C71" s="8"/>
      <c r="D71" s="7"/>
      <c r="E71" s="9"/>
      <c r="F71" s="10"/>
      <c r="G71" s="10"/>
      <c r="H71" s="43" t="str">
        <f t="shared" ca="1" si="0"/>
        <v xml:space="preserve"> - </v>
      </c>
      <c r="I71" s="45"/>
      <c r="M71" s="1"/>
    </row>
    <row r="72" spans="1:13" ht="12.75" x14ac:dyDescent="0.2">
      <c r="A72" s="6"/>
      <c r="B72" s="9"/>
      <c r="C72" s="8"/>
      <c r="D72" s="7"/>
      <c r="E72" s="9"/>
      <c r="F72" s="10"/>
      <c r="G72" s="10"/>
      <c r="H72" s="43" t="str">
        <f t="shared" ca="1" si="0"/>
        <v xml:space="preserve"> - </v>
      </c>
      <c r="I72" s="45"/>
      <c r="M72" s="1"/>
    </row>
    <row r="73" spans="1:13" ht="12.75" x14ac:dyDescent="0.2">
      <c r="A73" s="6"/>
      <c r="B73" s="9"/>
      <c r="C73" s="8"/>
      <c r="D73" s="7"/>
      <c r="E73" s="9"/>
      <c r="F73" s="10"/>
      <c r="G73" s="10"/>
      <c r="H73" s="43" t="str">
        <f t="shared" ca="1" si="0"/>
        <v xml:space="preserve"> - </v>
      </c>
      <c r="I73" s="45"/>
      <c r="M73" s="1"/>
    </row>
    <row r="74" spans="1:13" ht="12.75" x14ac:dyDescent="0.2">
      <c r="A74" s="6"/>
      <c r="B74" s="9"/>
      <c r="C74" s="8"/>
      <c r="D74" s="7"/>
      <c r="E74" s="9"/>
      <c r="F74" s="10"/>
      <c r="G74" s="10"/>
      <c r="H74" s="43" t="str">
        <f t="shared" ca="1" si="0"/>
        <v xml:space="preserve"> - </v>
      </c>
      <c r="I74" s="45"/>
      <c r="M74" s="1"/>
    </row>
    <row r="75" spans="1:13" ht="12.75" x14ac:dyDescent="0.2">
      <c r="A75" s="6"/>
      <c r="B75" s="9"/>
      <c r="C75" s="8"/>
      <c r="D75" s="7"/>
      <c r="E75" s="9"/>
      <c r="F75" s="10"/>
      <c r="G75" s="10"/>
      <c r="H75" s="43" t="str">
        <f t="shared" ca="1" si="0"/>
        <v xml:space="preserve"> - </v>
      </c>
      <c r="I75" s="45"/>
      <c r="M75" s="1"/>
    </row>
    <row r="76" spans="1:13" ht="12.75" x14ac:dyDescent="0.2">
      <c r="A76" s="6"/>
      <c r="B76" s="9"/>
      <c r="C76" s="8"/>
      <c r="D76" s="7"/>
      <c r="E76" s="9"/>
      <c r="F76" s="10"/>
      <c r="G76" s="10"/>
      <c r="H76" s="43" t="str">
        <f t="shared" ca="1" si="0"/>
        <v xml:space="preserve"> - </v>
      </c>
      <c r="I76" s="45"/>
      <c r="M76" s="1"/>
    </row>
    <row r="77" spans="1:13" ht="12.75" x14ac:dyDescent="0.2">
      <c r="A77" s="6"/>
      <c r="B77" s="9"/>
      <c r="C77" s="8"/>
      <c r="D77" s="7"/>
      <c r="E77" s="9"/>
      <c r="F77" s="10"/>
      <c r="G77" s="10"/>
      <c r="H77" s="43" t="str">
        <f t="shared" ca="1" si="0"/>
        <v xml:space="preserve"> - </v>
      </c>
      <c r="I77" s="45"/>
      <c r="M77" s="1"/>
    </row>
    <row r="78" spans="1:13" ht="12.75" x14ac:dyDescent="0.2">
      <c r="A78" s="6"/>
      <c r="B78" s="9"/>
      <c r="C78" s="8"/>
      <c r="D78" s="7"/>
      <c r="E78" s="9"/>
      <c r="F78" s="10"/>
      <c r="G78" s="10"/>
      <c r="H78" s="43" t="str">
        <f t="shared" ca="1" si="0"/>
        <v xml:space="preserve"> - </v>
      </c>
      <c r="I78" s="45"/>
      <c r="M78" s="1"/>
    </row>
    <row r="79" spans="1:13" ht="12.75" x14ac:dyDescent="0.2">
      <c r="A79" s="6"/>
      <c r="B79" s="9"/>
      <c r="C79" s="8"/>
      <c r="D79" s="47"/>
      <c r="E79" s="9"/>
      <c r="F79" s="10"/>
      <c r="G79" s="10"/>
      <c r="H79" s="43" t="str">
        <f ca="1">IF(ISBLANK(A79)," - ",IFERROR(OFFSET(H79,-1,0,1,1)+G79-F79,G79-F79))</f>
        <v xml:space="preserve"> - </v>
      </c>
      <c r="I79" s="45"/>
      <c r="M79" s="1"/>
    </row>
    <row r="80" spans="1:13" ht="12.75" x14ac:dyDescent="0.2">
      <c r="A80" s="6"/>
      <c r="B80" s="9"/>
      <c r="C80" s="8"/>
      <c r="D80" s="7"/>
      <c r="E80" s="9"/>
      <c r="F80" s="10"/>
      <c r="G80" s="10"/>
      <c r="H80" s="43" t="str">
        <f t="shared" ca="1" si="0"/>
        <v xml:space="preserve"> - </v>
      </c>
      <c r="I80" s="45"/>
      <c r="M80" s="1"/>
    </row>
    <row r="81" spans="1:13" ht="12.75" x14ac:dyDescent="0.2">
      <c r="A81" s="6"/>
      <c r="B81" s="9"/>
      <c r="C81" s="8"/>
      <c r="D81" s="7"/>
      <c r="E81" s="9"/>
      <c r="F81" s="10"/>
      <c r="G81" s="10"/>
      <c r="H81" s="43" t="str">
        <f t="shared" ca="1" si="0"/>
        <v xml:space="preserve"> - </v>
      </c>
      <c r="I81" s="45"/>
      <c r="M81" s="1"/>
    </row>
    <row r="82" spans="1:13" ht="12.75" x14ac:dyDescent="0.2">
      <c r="A82" s="6"/>
      <c r="B82" s="9"/>
      <c r="C82" s="8"/>
      <c r="D82" s="7"/>
      <c r="E82" s="9"/>
      <c r="F82" s="10"/>
      <c r="G82" s="10"/>
      <c r="H82" s="43" t="str">
        <f t="shared" ca="1" si="0"/>
        <v xml:space="preserve"> - </v>
      </c>
      <c r="I82" s="45"/>
      <c r="M82" s="1"/>
    </row>
    <row r="83" spans="1:13" ht="12.75" x14ac:dyDescent="0.2">
      <c r="A83" s="6"/>
      <c r="B83" s="9"/>
      <c r="C83" s="8"/>
      <c r="D83" s="7"/>
      <c r="E83" s="9"/>
      <c r="F83" s="10"/>
      <c r="G83" s="10"/>
      <c r="H83" s="43" t="str">
        <f t="shared" ca="1" si="0"/>
        <v xml:space="preserve"> - </v>
      </c>
      <c r="I83" s="45"/>
      <c r="M83" s="1"/>
    </row>
    <row r="84" spans="1:13" ht="12.75" x14ac:dyDescent="0.2">
      <c r="A84" s="6"/>
      <c r="B84" s="9"/>
      <c r="C84" s="8"/>
      <c r="D84" s="7"/>
      <c r="E84" s="9"/>
      <c r="F84" s="10"/>
      <c r="G84" s="10"/>
      <c r="H84" s="43" t="str">
        <f t="shared" ca="1" si="0"/>
        <v xml:space="preserve"> - </v>
      </c>
      <c r="I84" s="45"/>
      <c r="M84" s="1"/>
    </row>
    <row r="85" spans="1:13" ht="12.75" x14ac:dyDescent="0.2">
      <c r="A85" s="6"/>
      <c r="B85" s="9"/>
      <c r="C85" s="8"/>
      <c r="D85" s="7"/>
      <c r="E85" s="9"/>
      <c r="F85" s="10"/>
      <c r="G85" s="10"/>
      <c r="H85" s="43" t="str">
        <f t="shared" ca="1" si="0"/>
        <v xml:space="preserve"> - </v>
      </c>
      <c r="I85" s="45"/>
      <c r="M85" s="1"/>
    </row>
    <row r="86" spans="1:13" ht="12.75" x14ac:dyDescent="0.2">
      <c r="A86" s="6"/>
      <c r="B86" s="9"/>
      <c r="C86" s="8"/>
      <c r="D86" s="7"/>
      <c r="E86" s="9"/>
      <c r="F86" s="10"/>
      <c r="G86" s="10"/>
      <c r="H86" s="43" t="str">
        <f t="shared" ca="1" si="0"/>
        <v xml:space="preserve"> - </v>
      </c>
      <c r="I86" s="45"/>
      <c r="M86" s="1"/>
    </row>
    <row r="87" spans="1:13" ht="12.75" x14ac:dyDescent="0.2">
      <c r="A87" s="6"/>
      <c r="B87" s="9"/>
      <c r="C87" s="8"/>
      <c r="D87" s="7"/>
      <c r="E87" s="9"/>
      <c r="F87" s="10"/>
      <c r="G87" s="10"/>
      <c r="H87" s="43" t="str">
        <f t="shared" ca="1" si="0"/>
        <v xml:space="preserve"> - </v>
      </c>
      <c r="I87" s="45"/>
      <c r="M87" s="1"/>
    </row>
    <row r="88" spans="1:13" ht="12.75" x14ac:dyDescent="0.2">
      <c r="A88" s="6"/>
      <c r="B88" s="9"/>
      <c r="C88" s="8"/>
      <c r="D88" s="7"/>
      <c r="E88" s="9"/>
      <c r="F88" s="10"/>
      <c r="G88" s="10"/>
      <c r="H88" s="43" t="str">
        <f ca="1">IF(ISBLANK(A88)," - ",IFERROR(OFFSET(H88,-1,0,1,1)+G88-F88,G88-F88))</f>
        <v xml:space="preserve"> - </v>
      </c>
      <c r="I88" s="45"/>
      <c r="M88" s="1"/>
    </row>
    <row r="89" spans="1:13" ht="12.75" x14ac:dyDescent="0.2">
      <c r="A89" s="6"/>
      <c r="B89" s="9"/>
      <c r="C89" s="8"/>
      <c r="D89" s="7"/>
      <c r="E89" s="9"/>
      <c r="F89" s="10"/>
      <c r="G89" s="10"/>
      <c r="H89" s="43" t="str">
        <f ca="1">IF(ISBLANK(A89)," - ",IFERROR(OFFSET(H89,-1,0,1,1)+G89-F89,G89-F89))</f>
        <v xml:space="preserve"> - </v>
      </c>
      <c r="I89" s="45"/>
      <c r="M89" s="1"/>
    </row>
    <row r="90" spans="1:13" ht="12.75" x14ac:dyDescent="0.2">
      <c r="A90" s="6"/>
      <c r="B90" s="9"/>
      <c r="C90" s="8"/>
      <c r="D90" s="7"/>
      <c r="E90" s="9"/>
      <c r="F90" s="10"/>
      <c r="G90" s="10"/>
      <c r="H90" s="43" t="str">
        <f ca="1">IF(ISBLANK(A90)," - ",IFERROR(OFFSET(H90,-1,0,1,1)+G90-F90,G90-F90))</f>
        <v xml:space="preserve"> - </v>
      </c>
      <c r="I90" s="45"/>
      <c r="M90" s="1"/>
    </row>
    <row r="91" spans="1:13" ht="12.75" x14ac:dyDescent="0.2">
      <c r="A91" s="6"/>
      <c r="B91" s="9"/>
      <c r="C91" s="8"/>
      <c r="D91" s="7"/>
      <c r="E91" s="9"/>
      <c r="F91" s="10"/>
      <c r="G91" s="10"/>
      <c r="H91" s="43" t="str">
        <f ca="1">IF(ISBLANK(A91)," - ",IFERROR(OFFSET(H91,-1,0,1,1)+G91-F91,G91-F91))</f>
        <v xml:space="preserve"> - </v>
      </c>
      <c r="I91" s="45"/>
      <c r="M91" s="1"/>
    </row>
    <row r="92" spans="1:13" ht="12.75" x14ac:dyDescent="0.2">
      <c r="A92" s="6"/>
      <c r="B92" s="9"/>
      <c r="C92" s="8"/>
      <c r="D92" s="7"/>
      <c r="E92" s="9"/>
      <c r="F92" s="10"/>
      <c r="G92" s="10"/>
      <c r="H92" s="43" t="str">
        <f ca="1">IF(ISBLANK(A92)," - ",IFERROR(OFFSET(H92,-1,0,1,1)+G92-F92,G92-F92))</f>
        <v xml:space="preserve"> - </v>
      </c>
      <c r="I92" s="45"/>
      <c r="M92" s="1"/>
    </row>
    <row r="93" spans="1:13" ht="12.75" x14ac:dyDescent="0.2">
      <c r="A93" s="6"/>
      <c r="B93" s="9"/>
      <c r="C93" s="8"/>
      <c r="D93" s="7"/>
      <c r="E93" s="9"/>
      <c r="F93" s="10"/>
      <c r="G93" s="10"/>
      <c r="H93" s="43" t="str">
        <f t="shared" ca="1" si="0"/>
        <v xml:space="preserve"> - </v>
      </c>
      <c r="I93" s="45"/>
      <c r="M93" s="1"/>
    </row>
    <row r="94" spans="1:13" ht="12.75" x14ac:dyDescent="0.2">
      <c r="A94" s="48"/>
      <c r="B94" s="49"/>
      <c r="C94" s="50"/>
      <c r="D94" s="7"/>
      <c r="E94" s="49"/>
      <c r="F94" s="10"/>
      <c r="G94" s="10"/>
      <c r="H94" s="43" t="str">
        <f ca="1">IF(ISBLANK(A94)," - ",IFERROR(OFFSET(H94,-1,0,1,1)+G94-F94,G94-F94))</f>
        <v xml:space="preserve"> - </v>
      </c>
      <c r="M94" s="1"/>
    </row>
    <row r="95" spans="1:13" ht="12.75" x14ac:dyDescent="0.2">
      <c r="A95" s="48"/>
      <c r="B95" s="49"/>
      <c r="C95" s="50"/>
      <c r="D95" s="7"/>
      <c r="E95" s="49"/>
      <c r="F95" s="10"/>
      <c r="G95" s="10"/>
      <c r="H95" s="43" t="str">
        <f ca="1">IF(ISBLANK(A95)," - ",IFERROR(OFFSET(H95,-1,0,1,1)+G95-F95,G95-F95))</f>
        <v xml:space="preserve"> - </v>
      </c>
      <c r="M95" s="1"/>
    </row>
    <row r="96" spans="1:13" ht="12.75" x14ac:dyDescent="0.2">
      <c r="A96" s="48"/>
      <c r="B96" s="49"/>
      <c r="C96" s="50"/>
      <c r="D96" s="7"/>
      <c r="E96" s="49"/>
      <c r="F96" s="10"/>
      <c r="G96" s="10"/>
      <c r="H96" s="43" t="str">
        <f ca="1">IF(ISBLANK(A96)," - ",IFERROR(OFFSET(H96,-1,0,1,1)+G96-F96,G96-F96))</f>
        <v xml:space="preserve"> - </v>
      </c>
      <c r="M96" s="1"/>
    </row>
    <row r="97" spans="1:13" ht="12.75" x14ac:dyDescent="0.2">
      <c r="A97" s="48"/>
      <c r="B97" s="49"/>
      <c r="C97" s="50"/>
      <c r="D97" s="7"/>
      <c r="E97" s="49"/>
      <c r="F97" s="10"/>
      <c r="G97" s="10"/>
      <c r="H97" s="43" t="str">
        <f ca="1">IF(ISBLANK(A97)," - ",IFERROR(OFFSET(H97,-1,0,1,1)+G97-F97,G97-F97))</f>
        <v xml:space="preserve"> - </v>
      </c>
      <c r="M97" s="1"/>
    </row>
    <row r="98" spans="1:13" ht="12.75" x14ac:dyDescent="0.2">
      <c r="A98" s="48"/>
      <c r="B98" s="49"/>
      <c r="C98" s="50"/>
      <c r="D98" s="7"/>
      <c r="E98" s="49"/>
      <c r="F98" s="10"/>
      <c r="G98" s="10"/>
      <c r="H98" s="43" t="str">
        <f ca="1">IF(ISBLANK(A98)," - ",IFERROR(OFFSET(H98,-1,0,1,1)+G98-F98,G98-F98))</f>
        <v xml:space="preserve"> - </v>
      </c>
      <c r="M98" s="1"/>
    </row>
    <row r="99" spans="1:13" ht="12.75" x14ac:dyDescent="0.2">
      <c r="A99" s="6"/>
      <c r="B99" s="9"/>
      <c r="C99" s="8"/>
      <c r="D99" s="7"/>
      <c r="E99" s="9"/>
      <c r="F99" s="10"/>
      <c r="G99" s="10"/>
      <c r="H99" s="43" t="str">
        <f t="shared" ca="1" si="0"/>
        <v xml:space="preserve"> - </v>
      </c>
      <c r="M99" s="1"/>
    </row>
    <row r="100" spans="1:13" ht="12.75" x14ac:dyDescent="0.2">
      <c r="A100" s="6"/>
      <c r="B100" s="9"/>
      <c r="C100" s="8"/>
      <c r="D100" s="7"/>
      <c r="E100" s="9"/>
      <c r="F100" s="10"/>
      <c r="G100" s="10"/>
      <c r="H100" s="43" t="str">
        <f t="shared" ca="1" si="0"/>
        <v xml:space="preserve"> - </v>
      </c>
      <c r="M100" s="1"/>
    </row>
    <row r="101" spans="1:13" ht="12.75" x14ac:dyDescent="0.2">
      <c r="A101" s="6"/>
      <c r="B101" s="9"/>
      <c r="C101" s="8"/>
      <c r="D101" s="7"/>
      <c r="E101" s="9"/>
      <c r="F101" s="10"/>
      <c r="G101" s="10"/>
      <c r="H101" s="43" t="str">
        <f t="shared" ca="1" si="0"/>
        <v xml:space="preserve"> - </v>
      </c>
      <c r="M101" s="1"/>
    </row>
    <row r="102" spans="1:13" ht="12.75" x14ac:dyDescent="0.2">
      <c r="A102" s="6"/>
      <c r="B102" s="9"/>
      <c r="C102" s="8"/>
      <c r="D102" s="7"/>
      <c r="E102" s="9"/>
      <c r="F102" s="10"/>
      <c r="G102" s="10"/>
      <c r="H102" s="43" t="str">
        <f t="shared" ca="1" si="0"/>
        <v xml:space="preserve"> - </v>
      </c>
      <c r="M102" s="1"/>
    </row>
    <row r="103" spans="1:13" ht="12.75" x14ac:dyDescent="0.2">
      <c r="M103" s="1"/>
    </row>
    <row r="104" spans="1:13" ht="12.75" x14ac:dyDescent="0.2">
      <c r="M104" s="1"/>
    </row>
    <row r="105" spans="1:13" ht="12.75" x14ac:dyDescent="0.2">
      <c r="M105" s="1"/>
    </row>
    <row r="106" spans="1:13" ht="12.75" x14ac:dyDescent="0.2">
      <c r="M106" s="1"/>
    </row>
    <row r="107" spans="1:13" ht="12.75" x14ac:dyDescent="0.2">
      <c r="M107" s="1"/>
    </row>
    <row r="108" spans="1:13" ht="12.75" x14ac:dyDescent="0.2">
      <c r="M108" s="1"/>
    </row>
    <row r="109" spans="1:13" ht="12.75" x14ac:dyDescent="0.2">
      <c r="M109" s="1"/>
    </row>
    <row r="110" spans="1:13" ht="12.75" x14ac:dyDescent="0.2">
      <c r="M110" s="1"/>
    </row>
    <row r="111" spans="1:13" ht="12.75" x14ac:dyDescent="0.2">
      <c r="M111" s="1"/>
    </row>
    <row r="112" spans="1:13" ht="12.75" x14ac:dyDescent="0.2">
      <c r="M112" s="1"/>
    </row>
    <row r="113" spans="13:13" ht="12.75" x14ac:dyDescent="0.2">
      <c r="M113" s="1"/>
    </row>
    <row r="114" spans="13:13" ht="12.75" x14ac:dyDescent="0.2">
      <c r="M114" s="1"/>
    </row>
    <row r="115" spans="13:13" ht="12.75" x14ac:dyDescent="0.2">
      <c r="M115" s="1"/>
    </row>
    <row r="116" spans="13:13" ht="12.75" x14ac:dyDescent="0.2">
      <c r="M116" s="1"/>
    </row>
    <row r="117" spans="13:13" ht="12.75" x14ac:dyDescent="0.2">
      <c r="M117" s="1"/>
    </row>
    <row r="118" spans="13:13" ht="12.75" x14ac:dyDescent="0.2">
      <c r="M118" s="1"/>
    </row>
    <row r="119" spans="13:13" ht="12.75" x14ac:dyDescent="0.2">
      <c r="M119" s="1"/>
    </row>
    <row r="120" spans="13:13" ht="12.75" x14ac:dyDescent="0.2">
      <c r="M120" s="1"/>
    </row>
    <row r="121" spans="13:13" ht="12.75" x14ac:dyDescent="0.2">
      <c r="M121" s="1"/>
    </row>
    <row r="122" spans="13:13" ht="12.75" x14ac:dyDescent="0.2">
      <c r="M122" s="1"/>
    </row>
    <row r="123" spans="13:13" ht="12.75" x14ac:dyDescent="0.2">
      <c r="M123" s="1"/>
    </row>
    <row r="124" spans="13:13" ht="12.75" x14ac:dyDescent="0.2">
      <c r="M124" s="1"/>
    </row>
    <row r="125" spans="13:13" ht="12.75" x14ac:dyDescent="0.2">
      <c r="M125" s="1"/>
    </row>
    <row r="126" spans="13:13" ht="12.75" x14ac:dyDescent="0.2">
      <c r="M126" s="1"/>
    </row>
    <row r="127" spans="13:13" ht="12.75" x14ac:dyDescent="0.2">
      <c r="M127" s="1"/>
    </row>
    <row r="128" spans="13:13" ht="12.75" x14ac:dyDescent="0.2">
      <c r="M128" s="1"/>
    </row>
    <row r="129" spans="13:13" ht="12.75" x14ac:dyDescent="0.2">
      <c r="M129" s="1"/>
    </row>
    <row r="130" spans="13:13" ht="12.75" x14ac:dyDescent="0.2">
      <c r="M130" s="1"/>
    </row>
    <row r="131" spans="13:13" ht="12.75" x14ac:dyDescent="0.2">
      <c r="M131" s="1"/>
    </row>
    <row r="132" spans="13:13" ht="12.75" x14ac:dyDescent="0.2">
      <c r="M132" s="1"/>
    </row>
    <row r="133" spans="13:13" ht="12.75" x14ac:dyDescent="0.2">
      <c r="M133" s="1"/>
    </row>
    <row r="134" spans="13:13" ht="12.75" x14ac:dyDescent="0.2">
      <c r="M134" s="1"/>
    </row>
    <row r="135" spans="13:13" ht="12.75" x14ac:dyDescent="0.2">
      <c r="M135" s="1"/>
    </row>
  </sheetData>
  <mergeCells count="1">
    <mergeCell ref="F1:H1"/>
  </mergeCells>
  <conditionalFormatting sqref="I3">
    <cfRule type="cellIs" dxfId="5" priority="3" stopIfTrue="1" operator="lessThan">
      <formula>0</formula>
    </cfRule>
  </conditionalFormatting>
  <conditionalFormatting sqref="I5:I102">
    <cfRule type="cellIs" dxfId="4" priority="1" stopIfTrue="1" operator="lessThan">
      <formula>0</formula>
    </cfRule>
  </conditionalFormatting>
  <dataValidations count="5">
    <dataValidation type="list" allowBlank="1" showInputMessage="1" showErrorMessage="1" sqref="D80:D102 D5:D78 E5:E102" xr:uid="{5EC96FC2-1FAD-4A8A-8693-F37A71123F48}">
      <formula1>categoryList</formula1>
    </dataValidation>
    <dataValidation type="list" allowBlank="1" showInputMessage="1" showErrorMessage="1" sqref="C5:C102" xr:uid="{F7678CE0-337B-4CB0-8121-F5975AF8A63A}">
      <formula1>payeeList</formula1>
    </dataValidation>
    <dataValidation type="list" allowBlank="1" showInputMessage="1" showErrorMessage="1" sqref="B5:B102" xr:uid="{5A70D824-3045-475F-9633-827EC4958526}">
      <formula1>numList</formula1>
    </dataValidation>
    <dataValidation type="list" allowBlank="1" showInputMessage="1" showErrorMessage="1" sqref="A5:A102" xr:uid="{8EC33B87-B89C-49DC-97E4-B6B0C608133C}">
      <formula1>dateList</formula1>
    </dataValidation>
    <dataValidation type="list" allowBlank="1" showInputMessage="1" showErrorMessage="1" sqref="F5:F102" xr:uid="{66EBB8E5-07B0-49DD-9376-B8DCEAD2EA15}">
      <formula1>reconcileList</formula1>
    </dataValidation>
  </dataValidations>
  <printOptions horizontalCentered="1"/>
  <pageMargins left="0.5" right="0.5" top="0.5" bottom="0.5" header="0.25" footer="0.25"/>
  <pageSetup scale="96" fitToHeight="0" orientation="portrait" r:id="rId1"/>
  <headerFooter>
    <oddFooter>&amp;L&amp;8&amp;K01+049Checkbook Register Template by Vertex42.com&amp;R&amp;8&amp;K01+049© 2008-2017 Vertex42 LLC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49DFCAEB-FC46-473E-A8FC-5EBCE3A2B3E0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I3</xm:sqref>
        </x14:conditionalFormatting>
        <x14:conditionalFormatting xmlns:xm="http://schemas.microsoft.com/office/excel/2006/main">
          <x14:cfRule type="iconSet" priority="42" id="{8E32BE32-EEEE-4967-960D-07A214B15EB2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I5:I49 I52:I102</xm:sqref>
        </x14:conditionalFormatting>
        <x14:conditionalFormatting xmlns:xm="http://schemas.microsoft.com/office/excel/2006/main">
          <x14:cfRule type="iconSet" priority="2" id="{71826CF2-0460-4138-80BB-9B3012D4BF32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I50:I51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114E-AE1C-46C3-8093-84FD44665EB3}">
  <sheetPr>
    <pageSetUpPr fitToPage="1"/>
  </sheetPr>
  <dimension ref="A1:M151"/>
  <sheetViews>
    <sheetView showGridLines="0" workbookViewId="0">
      <pane ySplit="4" topLeftCell="A32" activePane="bottomLeft" state="frozen"/>
      <selection pane="bottomLeft" activeCell="L11" sqref="L11"/>
    </sheetView>
  </sheetViews>
  <sheetFormatPr defaultColWidth="9" defaultRowHeight="14.25" x14ac:dyDescent="0.2"/>
  <cols>
    <col min="1" max="1" width="8" style="1" customWidth="1"/>
    <col min="2" max="2" width="8.125" style="1" customWidth="1"/>
    <col min="3" max="3" width="40.125" style="1" customWidth="1"/>
    <col min="4" max="4" width="24.875" style="1" customWidth="1"/>
    <col min="5" max="5" width="6.375" style="1" customWidth="1"/>
    <col min="6" max="7" width="10.5" style="1" customWidth="1"/>
    <col min="8" max="8" width="10.875" style="1" customWidth="1"/>
    <col min="9" max="9" width="46" style="1" customWidth="1"/>
    <col min="10" max="10" width="20.875" style="1" customWidth="1"/>
    <col min="11" max="12" width="9" style="1"/>
    <col min="13" max="13" width="8.625" customWidth="1"/>
    <col min="14" max="16384" width="9" style="1"/>
  </cols>
  <sheetData>
    <row r="1" spans="1:13" ht="23.25" x14ac:dyDescent="0.25">
      <c r="A1" s="5" t="s">
        <v>7</v>
      </c>
      <c r="B1" s="4"/>
      <c r="C1" s="4"/>
      <c r="D1" s="4"/>
      <c r="E1" s="3" t="s">
        <v>9</v>
      </c>
      <c r="F1" s="75" t="s">
        <v>34</v>
      </c>
      <c r="G1" s="75"/>
      <c r="H1" s="75"/>
      <c r="M1" s="1"/>
    </row>
    <row r="2" spans="1:13" ht="12.75" x14ac:dyDescent="0.2">
      <c r="M2" s="1"/>
    </row>
    <row r="3" spans="1:13" ht="15" x14ac:dyDescent="0.25">
      <c r="G3" s="23" t="s">
        <v>10</v>
      </c>
      <c r="H3" s="42">
        <f ca="1">VLOOKUP(9E+100,Table15476[Balance],1)</f>
        <v>391.12999999999988</v>
      </c>
      <c r="M3" s="1"/>
    </row>
    <row r="4" spans="1:13" ht="24" x14ac:dyDescent="0.2">
      <c r="A4" s="15" t="s">
        <v>0</v>
      </c>
      <c r="B4" s="15" t="s">
        <v>3</v>
      </c>
      <c r="C4" s="16" t="s">
        <v>8</v>
      </c>
      <c r="D4" s="16" t="s">
        <v>1</v>
      </c>
      <c r="E4" s="15" t="s">
        <v>28</v>
      </c>
      <c r="F4" s="21" t="s">
        <v>6</v>
      </c>
      <c r="G4" s="21" t="s">
        <v>5</v>
      </c>
      <c r="H4" s="15" t="s">
        <v>2</v>
      </c>
      <c r="I4" s="46" t="s">
        <v>128</v>
      </c>
      <c r="M4" s="1"/>
    </row>
    <row r="5" spans="1:13" s="13" customFormat="1" x14ac:dyDescent="0.2">
      <c r="A5" s="6">
        <v>44378</v>
      </c>
      <c r="B5" s="7"/>
      <c r="C5" s="8" t="s">
        <v>27</v>
      </c>
      <c r="D5" s="7"/>
      <c r="E5" s="14"/>
      <c r="F5" s="10"/>
      <c r="G5" s="11">
        <v>0</v>
      </c>
      <c r="H5" s="12">
        <v>290.3</v>
      </c>
      <c r="I5" s="44"/>
    </row>
    <row r="6" spans="1:13" s="13" customFormat="1" x14ac:dyDescent="0.2">
      <c r="A6" s="6">
        <v>44378</v>
      </c>
      <c r="B6" s="9"/>
      <c r="C6" s="8" t="s">
        <v>57</v>
      </c>
      <c r="D6" s="7" t="s">
        <v>42</v>
      </c>
      <c r="E6" s="14" t="s">
        <v>4</v>
      </c>
      <c r="F6" s="10"/>
      <c r="G6" s="11">
        <v>20</v>
      </c>
      <c r="H6" s="12">
        <f t="shared" ref="H6:H118" ca="1" si="0">IF(ISBLANK(A6)," - ",IFERROR(OFFSET(H6,-1,0,1,1)+G6-F6,G6-F6))</f>
        <v>310.3</v>
      </c>
      <c r="I6" s="44"/>
    </row>
    <row r="7" spans="1:13" s="13" customFormat="1" x14ac:dyDescent="0.2">
      <c r="A7" s="6">
        <v>44383</v>
      </c>
      <c r="B7" s="9"/>
      <c r="C7" s="8" t="s">
        <v>278</v>
      </c>
      <c r="D7" s="7" t="s">
        <v>42</v>
      </c>
      <c r="E7" s="14" t="s">
        <v>29</v>
      </c>
      <c r="F7" s="10"/>
      <c r="G7" s="11">
        <v>20</v>
      </c>
      <c r="H7" s="12">
        <f t="shared" ca="1" si="0"/>
        <v>330.3</v>
      </c>
      <c r="I7" s="44"/>
    </row>
    <row r="8" spans="1:13" s="13" customFormat="1" x14ac:dyDescent="0.2">
      <c r="A8" s="6">
        <v>44383</v>
      </c>
      <c r="B8" s="9"/>
      <c r="C8" s="8" t="s">
        <v>279</v>
      </c>
      <c r="D8" s="7" t="s">
        <v>42</v>
      </c>
      <c r="E8" s="14" t="s">
        <v>29</v>
      </c>
      <c r="F8" s="10"/>
      <c r="G8" s="11">
        <v>20</v>
      </c>
      <c r="H8" s="12">
        <f t="shared" ca="1" si="0"/>
        <v>350.3</v>
      </c>
      <c r="I8" s="44"/>
    </row>
    <row r="9" spans="1:13" s="13" customFormat="1" x14ac:dyDescent="0.2">
      <c r="A9" s="6">
        <v>44395</v>
      </c>
      <c r="B9" s="9"/>
      <c r="C9" s="8" t="s">
        <v>280</v>
      </c>
      <c r="D9" s="7" t="s">
        <v>42</v>
      </c>
      <c r="E9" s="14" t="s">
        <v>29</v>
      </c>
      <c r="F9" s="10"/>
      <c r="G9" s="11">
        <v>20</v>
      </c>
      <c r="H9" s="12">
        <f t="shared" ca="1" si="0"/>
        <v>370.3</v>
      </c>
      <c r="I9" s="44" t="s">
        <v>281</v>
      </c>
    </row>
    <row r="10" spans="1:13" s="13" customFormat="1" x14ac:dyDescent="0.2">
      <c r="A10" s="6">
        <v>44395</v>
      </c>
      <c r="B10" s="9"/>
      <c r="C10" s="8" t="s">
        <v>282</v>
      </c>
      <c r="D10" s="7" t="s">
        <v>42</v>
      </c>
      <c r="E10" s="14" t="s">
        <v>29</v>
      </c>
      <c r="F10" s="10"/>
      <c r="G10" s="11">
        <v>20</v>
      </c>
      <c r="H10" s="12">
        <f t="shared" ca="1" si="0"/>
        <v>390.3</v>
      </c>
      <c r="I10" s="44"/>
    </row>
    <row r="11" spans="1:13" s="13" customFormat="1" x14ac:dyDescent="0.2">
      <c r="A11" s="6">
        <v>44396</v>
      </c>
      <c r="B11" s="9"/>
      <c r="C11" s="8" t="s">
        <v>283</v>
      </c>
      <c r="D11" s="7" t="s">
        <v>42</v>
      </c>
      <c r="E11" s="14" t="s">
        <v>29</v>
      </c>
      <c r="F11" s="10"/>
      <c r="G11" s="11">
        <v>20</v>
      </c>
      <c r="H11" s="12">
        <f t="shared" ca="1" si="0"/>
        <v>410.3</v>
      </c>
      <c r="I11" s="44"/>
    </row>
    <row r="12" spans="1:13" s="13" customFormat="1" x14ac:dyDescent="0.2">
      <c r="A12" s="6">
        <v>44397</v>
      </c>
      <c r="B12" s="9"/>
      <c r="C12" s="8" t="s">
        <v>284</v>
      </c>
      <c r="D12" s="7" t="s">
        <v>42</v>
      </c>
      <c r="E12" s="14" t="s">
        <v>29</v>
      </c>
      <c r="F12" s="10"/>
      <c r="G12" s="11">
        <v>20</v>
      </c>
      <c r="H12" s="12">
        <f t="shared" ca="1" si="0"/>
        <v>430.3</v>
      </c>
      <c r="I12" s="44" t="s">
        <v>281</v>
      </c>
    </row>
    <row r="13" spans="1:13" s="13" customFormat="1" x14ac:dyDescent="0.2">
      <c r="A13" s="6">
        <v>44404</v>
      </c>
      <c r="B13" s="9"/>
      <c r="C13" s="8" t="s">
        <v>285</v>
      </c>
      <c r="D13" s="7" t="s">
        <v>42</v>
      </c>
      <c r="E13" s="14" t="s">
        <v>29</v>
      </c>
      <c r="F13" s="10"/>
      <c r="G13" s="11">
        <v>19.12</v>
      </c>
      <c r="H13" s="12">
        <f t="shared" ca="1" si="0"/>
        <v>449.42</v>
      </c>
      <c r="I13" s="44" t="s">
        <v>286</v>
      </c>
    </row>
    <row r="14" spans="1:13" s="13" customFormat="1" x14ac:dyDescent="0.2">
      <c r="A14" s="6">
        <v>44409</v>
      </c>
      <c r="B14" s="9"/>
      <c r="C14" s="8" t="s">
        <v>287</v>
      </c>
      <c r="D14" s="7" t="s">
        <v>42</v>
      </c>
      <c r="E14" s="14" t="s">
        <v>4</v>
      </c>
      <c r="F14" s="10"/>
      <c r="G14" s="10">
        <v>20</v>
      </c>
      <c r="H14" s="43">
        <f t="shared" ca="1" si="0"/>
        <v>469.42</v>
      </c>
      <c r="I14" s="44"/>
    </row>
    <row r="15" spans="1:13" s="13" customFormat="1" x14ac:dyDescent="0.2">
      <c r="A15" s="6">
        <v>44410</v>
      </c>
      <c r="B15" s="9"/>
      <c r="C15" s="8" t="s">
        <v>88</v>
      </c>
      <c r="D15" s="7" t="s">
        <v>42</v>
      </c>
      <c r="E15" s="14" t="s">
        <v>4</v>
      </c>
      <c r="F15" s="10"/>
      <c r="G15" s="10">
        <v>20</v>
      </c>
      <c r="H15" s="43">
        <f t="shared" ca="1" si="0"/>
        <v>489.42</v>
      </c>
      <c r="I15" s="44"/>
    </row>
    <row r="16" spans="1:13" s="13" customFormat="1" x14ac:dyDescent="0.2">
      <c r="A16" s="6">
        <v>44413</v>
      </c>
      <c r="B16" s="9"/>
      <c r="C16" s="8" t="s">
        <v>224</v>
      </c>
      <c r="D16" s="7" t="s">
        <v>42</v>
      </c>
      <c r="E16" s="14" t="s">
        <v>4</v>
      </c>
      <c r="F16" s="10"/>
      <c r="G16" s="10">
        <v>20</v>
      </c>
      <c r="H16" s="43">
        <f t="shared" ca="1" si="0"/>
        <v>509.42</v>
      </c>
      <c r="I16" s="44"/>
    </row>
    <row r="17" spans="1:13" s="13" customFormat="1" ht="12.75" x14ac:dyDescent="0.2">
      <c r="A17" s="58">
        <v>44426</v>
      </c>
      <c r="B17" s="70"/>
      <c r="C17" s="68" t="s">
        <v>288</v>
      </c>
      <c r="D17" s="69" t="s">
        <v>42</v>
      </c>
      <c r="E17" s="70" t="s">
        <v>29</v>
      </c>
      <c r="F17" s="65"/>
      <c r="G17" s="71">
        <v>18.93</v>
      </c>
      <c r="H17" s="72">
        <f ca="1">IF(ISBLANK(A17)," - ",IFERROR(OFFSET(H17,-1,0,1,1)+G17-F17,G17-F17))</f>
        <v>528.35</v>
      </c>
      <c r="I17" s="44" t="s">
        <v>289</v>
      </c>
    </row>
    <row r="18" spans="1:13" s="13" customFormat="1" x14ac:dyDescent="0.2">
      <c r="A18" s="6">
        <v>44438</v>
      </c>
      <c r="B18" s="9"/>
      <c r="C18" s="8" t="s">
        <v>290</v>
      </c>
      <c r="D18" s="7" t="s">
        <v>42</v>
      </c>
      <c r="E18" s="14" t="s">
        <v>29</v>
      </c>
      <c r="F18" s="10"/>
      <c r="G18" s="10">
        <v>18.93</v>
      </c>
      <c r="H18" s="43">
        <f t="shared" ca="1" si="0"/>
        <v>547.28</v>
      </c>
      <c r="I18" s="44" t="s">
        <v>289</v>
      </c>
    </row>
    <row r="19" spans="1:13" s="13" customFormat="1" x14ac:dyDescent="0.2">
      <c r="A19" s="6">
        <v>44440</v>
      </c>
      <c r="B19" s="9"/>
      <c r="C19" s="8" t="s">
        <v>230</v>
      </c>
      <c r="D19" s="7" t="s">
        <v>42</v>
      </c>
      <c r="E19" s="14" t="s">
        <v>4</v>
      </c>
      <c r="F19" s="10"/>
      <c r="G19" s="10">
        <v>20</v>
      </c>
      <c r="H19" s="43">
        <f t="shared" ca="1" si="0"/>
        <v>567.28</v>
      </c>
      <c r="I19" s="44"/>
    </row>
    <row r="20" spans="1:13" s="13" customFormat="1" x14ac:dyDescent="0.2">
      <c r="A20" s="6">
        <v>44440</v>
      </c>
      <c r="B20" s="9"/>
      <c r="C20" s="8" t="s">
        <v>49</v>
      </c>
      <c r="D20" s="7" t="s">
        <v>42</v>
      </c>
      <c r="E20" s="14" t="s">
        <v>4</v>
      </c>
      <c r="F20" s="10"/>
      <c r="G20" s="10">
        <v>20</v>
      </c>
      <c r="H20" s="43">
        <f t="shared" ca="1" si="0"/>
        <v>587.28</v>
      </c>
      <c r="I20" s="44"/>
    </row>
    <row r="21" spans="1:13" x14ac:dyDescent="0.2">
      <c r="A21" s="6">
        <v>44440</v>
      </c>
      <c r="B21" s="9"/>
      <c r="C21" s="8" t="s">
        <v>230</v>
      </c>
      <c r="D21" s="7" t="s">
        <v>33</v>
      </c>
      <c r="E21" s="14"/>
      <c r="F21" s="10"/>
      <c r="G21" s="10">
        <v>3.02</v>
      </c>
      <c r="H21" s="43">
        <f t="shared" ca="1" si="0"/>
        <v>590.29999999999995</v>
      </c>
      <c r="I21" s="45" t="s">
        <v>291</v>
      </c>
      <c r="M21" s="1"/>
    </row>
    <row r="22" spans="1:13" x14ac:dyDescent="0.2">
      <c r="A22" s="6">
        <v>44446</v>
      </c>
      <c r="B22" s="9"/>
      <c r="C22" s="8" t="s">
        <v>190</v>
      </c>
      <c r="D22" s="7" t="s">
        <v>42</v>
      </c>
      <c r="E22" s="14" t="s">
        <v>4</v>
      </c>
      <c r="F22" s="10"/>
      <c r="G22" s="10">
        <v>20</v>
      </c>
      <c r="H22" s="43">
        <f t="shared" ca="1" si="0"/>
        <v>610.29999999999995</v>
      </c>
      <c r="I22" s="45"/>
      <c r="M22" s="1"/>
    </row>
    <row r="23" spans="1:13" x14ac:dyDescent="0.2">
      <c r="A23" s="6">
        <v>44453</v>
      </c>
      <c r="B23" s="9"/>
      <c r="C23" s="8" t="s">
        <v>133</v>
      </c>
      <c r="D23" s="7" t="s">
        <v>42</v>
      </c>
      <c r="E23" s="14" t="s">
        <v>4</v>
      </c>
      <c r="F23" s="10"/>
      <c r="G23" s="10">
        <v>20</v>
      </c>
      <c r="H23" s="43">
        <f t="shared" ca="1" si="0"/>
        <v>630.29999999999995</v>
      </c>
      <c r="I23" s="45"/>
      <c r="M23" s="1"/>
    </row>
    <row r="24" spans="1:13" x14ac:dyDescent="0.2">
      <c r="A24" s="6">
        <v>44456</v>
      </c>
      <c r="B24" s="9"/>
      <c r="C24" s="8" t="s">
        <v>292</v>
      </c>
      <c r="D24" s="7" t="s">
        <v>42</v>
      </c>
      <c r="E24" s="14" t="s">
        <v>29</v>
      </c>
      <c r="F24" s="10"/>
      <c r="G24" s="10">
        <v>20</v>
      </c>
      <c r="H24" s="43">
        <f t="shared" ca="1" si="0"/>
        <v>650.29999999999995</v>
      </c>
      <c r="I24" s="45"/>
      <c r="M24" s="1"/>
    </row>
    <row r="25" spans="1:13" x14ac:dyDescent="0.2">
      <c r="A25" s="6">
        <v>44457</v>
      </c>
      <c r="B25" s="9"/>
      <c r="C25" s="8" t="s">
        <v>252</v>
      </c>
      <c r="D25" s="7" t="s">
        <v>16</v>
      </c>
      <c r="E25" s="14"/>
      <c r="F25" s="10"/>
      <c r="G25" s="10">
        <v>50</v>
      </c>
      <c r="H25" s="43">
        <f t="shared" ca="1" si="0"/>
        <v>700.3</v>
      </c>
      <c r="I25" s="45" t="s">
        <v>293</v>
      </c>
      <c r="M25" s="1"/>
    </row>
    <row r="26" spans="1:13" ht="12.75" x14ac:dyDescent="0.2">
      <c r="A26" s="58">
        <v>44457</v>
      </c>
      <c r="B26" s="59"/>
      <c r="C26" s="68" t="s">
        <v>285</v>
      </c>
      <c r="D26" s="69" t="s">
        <v>16</v>
      </c>
      <c r="E26" s="70"/>
      <c r="F26" s="65"/>
      <c r="G26" s="65">
        <v>23.79</v>
      </c>
      <c r="H26" s="72">
        <f ca="1">IF(ISBLANK(A26)," - ",IFERROR(OFFSET(H26,-1,0,1,1)+G26-F26,G26-F26))</f>
        <v>724.08999999999992</v>
      </c>
      <c r="I26" s="45" t="s">
        <v>293</v>
      </c>
      <c r="M26" s="1"/>
    </row>
    <row r="27" spans="1:13" ht="12.75" x14ac:dyDescent="0.2">
      <c r="A27" s="58">
        <v>44457</v>
      </c>
      <c r="B27" s="59"/>
      <c r="C27" s="68" t="s">
        <v>49</v>
      </c>
      <c r="D27" s="69" t="s">
        <v>16</v>
      </c>
      <c r="E27" s="70"/>
      <c r="F27" s="65"/>
      <c r="G27" s="65">
        <v>20</v>
      </c>
      <c r="H27" s="72">
        <f ca="1">IF(ISBLANK(A27)," - ",IFERROR(OFFSET(H27,-1,0,1,1)+G27-F27,G27-F27))</f>
        <v>744.08999999999992</v>
      </c>
      <c r="I27" s="45" t="s">
        <v>293</v>
      </c>
      <c r="M27" s="1"/>
    </row>
    <row r="28" spans="1:13" x14ac:dyDescent="0.2">
      <c r="A28" s="6">
        <v>44458</v>
      </c>
      <c r="B28" s="9"/>
      <c r="C28" s="8" t="s">
        <v>287</v>
      </c>
      <c r="D28" s="7" t="s">
        <v>16</v>
      </c>
      <c r="E28" s="14"/>
      <c r="F28" s="10"/>
      <c r="G28" s="10">
        <v>20</v>
      </c>
      <c r="H28" s="43">
        <f t="shared" ca="1" si="0"/>
        <v>764.08999999999992</v>
      </c>
      <c r="I28" s="45" t="s">
        <v>293</v>
      </c>
      <c r="M28" s="1"/>
    </row>
    <row r="29" spans="1:13" ht="12.75" x14ac:dyDescent="0.2">
      <c r="A29" s="6">
        <v>44459</v>
      </c>
      <c r="B29" s="9"/>
      <c r="C29" s="8" t="s">
        <v>190</v>
      </c>
      <c r="D29" s="7" t="s">
        <v>16</v>
      </c>
      <c r="E29" s="9"/>
      <c r="F29" s="10"/>
      <c r="G29" s="10">
        <v>10</v>
      </c>
      <c r="H29" s="43">
        <f t="shared" ca="1" si="0"/>
        <v>774.08999999999992</v>
      </c>
      <c r="I29" s="45" t="s">
        <v>293</v>
      </c>
      <c r="M29" s="1"/>
    </row>
    <row r="30" spans="1:13" ht="12.75" x14ac:dyDescent="0.2">
      <c r="A30" s="58">
        <v>44460</v>
      </c>
      <c r="B30" s="59"/>
      <c r="C30" s="68" t="s">
        <v>294</v>
      </c>
      <c r="D30" s="69" t="s">
        <v>42</v>
      </c>
      <c r="E30" s="70" t="s">
        <v>29</v>
      </c>
      <c r="F30" s="65"/>
      <c r="G30" s="66">
        <v>20</v>
      </c>
      <c r="H30" s="67">
        <f t="shared" ref="H30:H35" ca="1" si="1">IF(ISBLANK(A30)," - ",IFERROR(OFFSET(H30,-1,0,1,1)+G30-F30,G30-F30))</f>
        <v>794.08999999999992</v>
      </c>
      <c r="I30" s="57"/>
      <c r="M30" s="1"/>
    </row>
    <row r="31" spans="1:13" ht="12.75" x14ac:dyDescent="0.2">
      <c r="A31" s="58">
        <v>44462</v>
      </c>
      <c r="B31" s="59">
        <v>529</v>
      </c>
      <c r="C31" s="68" t="s">
        <v>296</v>
      </c>
      <c r="D31" s="69" t="s">
        <v>297</v>
      </c>
      <c r="E31" s="59"/>
      <c r="F31" s="65">
        <v>15</v>
      </c>
      <c r="G31" s="66"/>
      <c r="H31" s="67">
        <f t="shared" ca="1" si="1"/>
        <v>779.08999999999992</v>
      </c>
      <c r="I31" s="57"/>
      <c r="M31" s="1"/>
    </row>
    <row r="32" spans="1:13" ht="12.75" x14ac:dyDescent="0.2">
      <c r="A32" s="58">
        <v>44466</v>
      </c>
      <c r="B32" s="59"/>
      <c r="C32" s="68" t="s">
        <v>254</v>
      </c>
      <c r="D32" s="69" t="s">
        <v>42</v>
      </c>
      <c r="E32" s="70" t="s">
        <v>4</v>
      </c>
      <c r="F32" s="65"/>
      <c r="G32" s="66">
        <v>20</v>
      </c>
      <c r="H32" s="67">
        <f t="shared" ca="1" si="1"/>
        <v>799.08999999999992</v>
      </c>
      <c r="I32" s="45" t="s">
        <v>295</v>
      </c>
      <c r="M32" s="1"/>
    </row>
    <row r="33" spans="1:13" ht="12.75" x14ac:dyDescent="0.2">
      <c r="A33" s="58">
        <v>44468</v>
      </c>
      <c r="B33" s="70"/>
      <c r="C33" s="68" t="s">
        <v>282</v>
      </c>
      <c r="D33" s="69" t="s">
        <v>16</v>
      </c>
      <c r="E33" s="59"/>
      <c r="F33" s="65"/>
      <c r="G33" s="66">
        <v>10</v>
      </c>
      <c r="H33" s="67">
        <f t="shared" ca="1" si="1"/>
        <v>809.08999999999992</v>
      </c>
      <c r="I33" s="45" t="s">
        <v>293</v>
      </c>
      <c r="M33" s="1"/>
    </row>
    <row r="34" spans="1:13" ht="12.75" x14ac:dyDescent="0.2">
      <c r="A34" s="58">
        <v>44469</v>
      </c>
      <c r="B34" s="59"/>
      <c r="C34" s="68" t="s">
        <v>129</v>
      </c>
      <c r="D34" s="69" t="s">
        <v>42</v>
      </c>
      <c r="E34" s="70" t="s">
        <v>4</v>
      </c>
      <c r="F34" s="65"/>
      <c r="G34" s="66">
        <v>20</v>
      </c>
      <c r="H34" s="67">
        <f t="shared" ca="1" si="1"/>
        <v>829.08999999999992</v>
      </c>
      <c r="I34" s="57"/>
      <c r="M34" s="1"/>
    </row>
    <row r="35" spans="1:13" ht="12.75" x14ac:dyDescent="0.2">
      <c r="A35" s="58">
        <v>44470</v>
      </c>
      <c r="B35" s="70"/>
      <c r="C35" s="68" t="s">
        <v>260</v>
      </c>
      <c r="D35" s="69" t="s">
        <v>16</v>
      </c>
      <c r="E35" s="59"/>
      <c r="F35" s="65"/>
      <c r="G35" s="66">
        <v>10</v>
      </c>
      <c r="H35" s="67">
        <f t="shared" ca="1" si="1"/>
        <v>839.08999999999992</v>
      </c>
      <c r="I35" s="45" t="s">
        <v>293</v>
      </c>
      <c r="M35" s="1"/>
    </row>
    <row r="36" spans="1:13" ht="12.75" x14ac:dyDescent="0.2">
      <c r="A36" s="6">
        <v>44470</v>
      </c>
      <c r="B36" s="9"/>
      <c r="C36" s="8" t="s">
        <v>194</v>
      </c>
      <c r="D36" s="7" t="s">
        <v>42</v>
      </c>
      <c r="E36" s="9" t="s">
        <v>4</v>
      </c>
      <c r="F36" s="10"/>
      <c r="G36" s="10">
        <v>20</v>
      </c>
      <c r="H36" s="43">
        <f t="shared" ca="1" si="0"/>
        <v>859.08999999999992</v>
      </c>
      <c r="I36" s="45"/>
      <c r="M36" s="1"/>
    </row>
    <row r="37" spans="1:13" ht="12.75" x14ac:dyDescent="0.2">
      <c r="A37" s="6">
        <v>44470</v>
      </c>
      <c r="B37" s="9"/>
      <c r="C37" s="8" t="s">
        <v>252</v>
      </c>
      <c r="D37" s="7" t="s">
        <v>42</v>
      </c>
      <c r="E37" s="9" t="s">
        <v>4</v>
      </c>
      <c r="F37" s="10"/>
      <c r="G37" s="10">
        <v>20</v>
      </c>
      <c r="H37" s="43">
        <f t="shared" ca="1" si="0"/>
        <v>879.08999999999992</v>
      </c>
      <c r="I37" s="45"/>
      <c r="M37" s="1"/>
    </row>
    <row r="38" spans="1:13" ht="12.75" x14ac:dyDescent="0.2">
      <c r="A38" s="58">
        <v>44472</v>
      </c>
      <c r="B38" s="59"/>
      <c r="C38" s="68" t="s">
        <v>194</v>
      </c>
      <c r="D38" s="69" t="s">
        <v>16</v>
      </c>
      <c r="E38" s="59"/>
      <c r="F38" s="65"/>
      <c r="G38" s="66">
        <v>1.21</v>
      </c>
      <c r="H38" s="67">
        <f ca="1">IF(ISBLANK(A38)," - ",IFERROR(OFFSET(H38,-1,0,1,1)+G38-F38,G38-F38))</f>
        <v>880.3</v>
      </c>
      <c r="I38" s="45" t="s">
        <v>293</v>
      </c>
      <c r="M38" s="1"/>
    </row>
    <row r="39" spans="1:13" ht="12.75" x14ac:dyDescent="0.2">
      <c r="A39" s="58">
        <v>44473</v>
      </c>
      <c r="B39" s="70" t="s">
        <v>137</v>
      </c>
      <c r="C39" s="68" t="s">
        <v>298</v>
      </c>
      <c r="D39" s="69" t="s">
        <v>22</v>
      </c>
      <c r="E39" s="70"/>
      <c r="F39" s="65">
        <v>145</v>
      </c>
      <c r="G39" s="65"/>
      <c r="H39" s="67">
        <f ca="1">IF(ISBLANK(A39)," - ",IFERROR(OFFSET(H39,-1,0,1,1)+G39-F39,G39-F39))</f>
        <v>735.3</v>
      </c>
      <c r="I39" s="45" t="s">
        <v>299</v>
      </c>
      <c r="M39" s="1"/>
    </row>
    <row r="40" spans="1:13" ht="12.75" x14ac:dyDescent="0.2">
      <c r="A40" s="58">
        <v>44494</v>
      </c>
      <c r="B40" s="70">
        <v>530</v>
      </c>
      <c r="C40" s="68" t="s">
        <v>296</v>
      </c>
      <c r="D40" s="69" t="s">
        <v>297</v>
      </c>
      <c r="E40" s="70"/>
      <c r="F40" s="65">
        <v>15</v>
      </c>
      <c r="G40" s="65"/>
      <c r="H40" s="67">
        <f ca="1">IF(ISBLANK(A40)," - ",IFERROR(OFFSET(H40,-1,0,1,1)+G40-F40,G40-F40))</f>
        <v>720.3</v>
      </c>
      <c r="I40" s="45"/>
      <c r="M40" s="1"/>
    </row>
    <row r="41" spans="1:13" ht="12.75" x14ac:dyDescent="0.2">
      <c r="A41" s="6">
        <v>44489</v>
      </c>
      <c r="B41" s="9"/>
      <c r="C41" s="8" t="s">
        <v>300</v>
      </c>
      <c r="D41" s="7" t="s">
        <v>42</v>
      </c>
      <c r="E41" s="9" t="s">
        <v>29</v>
      </c>
      <c r="F41" s="10"/>
      <c r="G41" s="10">
        <v>18.93</v>
      </c>
      <c r="H41" s="43">
        <f t="shared" ca="1" si="0"/>
        <v>739.2299999999999</v>
      </c>
      <c r="I41" s="45" t="s">
        <v>301</v>
      </c>
      <c r="M41" s="1"/>
    </row>
    <row r="42" spans="1:13" ht="12.75" x14ac:dyDescent="0.2">
      <c r="A42" s="58">
        <v>44489</v>
      </c>
      <c r="B42" s="70"/>
      <c r="C42" s="68" t="s">
        <v>300</v>
      </c>
      <c r="D42" s="69" t="s">
        <v>42</v>
      </c>
      <c r="E42" s="59"/>
      <c r="F42" s="65"/>
      <c r="G42" s="66">
        <v>1.07</v>
      </c>
      <c r="H42" s="67">
        <f ca="1">IF(ISBLANK(A42)," - ",IFERROR(OFFSET(H42,-1,0,1,1)+G42-F42,G42-F42))</f>
        <v>740.3</v>
      </c>
      <c r="I42" s="45" t="s">
        <v>302</v>
      </c>
      <c r="M42" s="1"/>
    </row>
    <row r="43" spans="1:13" ht="12.75" x14ac:dyDescent="0.2">
      <c r="A43" s="6">
        <v>44497</v>
      </c>
      <c r="B43" s="9"/>
      <c r="C43" s="8" t="s">
        <v>49</v>
      </c>
      <c r="D43" s="7" t="s">
        <v>16</v>
      </c>
      <c r="E43" s="9"/>
      <c r="F43" s="10"/>
      <c r="G43" s="10">
        <v>20</v>
      </c>
      <c r="H43" s="43">
        <f t="shared" ca="1" si="0"/>
        <v>760.3</v>
      </c>
      <c r="I43" s="45" t="s">
        <v>303</v>
      </c>
      <c r="M43" s="1"/>
    </row>
    <row r="44" spans="1:13" ht="12.75" x14ac:dyDescent="0.2">
      <c r="A44" s="6">
        <v>44497</v>
      </c>
      <c r="B44" s="9"/>
      <c r="C44" s="8" t="s">
        <v>304</v>
      </c>
      <c r="D44" s="7" t="s">
        <v>42</v>
      </c>
      <c r="E44" s="9" t="s">
        <v>29</v>
      </c>
      <c r="F44" s="10"/>
      <c r="G44" s="10">
        <v>20</v>
      </c>
      <c r="H44" s="43">
        <f t="shared" ca="1" si="0"/>
        <v>780.3</v>
      </c>
      <c r="I44" s="45"/>
      <c r="M44" s="1"/>
    </row>
    <row r="45" spans="1:13" ht="12.75" x14ac:dyDescent="0.2">
      <c r="A45" s="6">
        <v>44501</v>
      </c>
      <c r="B45" s="9"/>
      <c r="C45" s="8" t="s">
        <v>76</v>
      </c>
      <c r="D45" s="7" t="s">
        <v>16</v>
      </c>
      <c r="E45" s="9"/>
      <c r="F45" s="10"/>
      <c r="G45" s="10">
        <v>200</v>
      </c>
      <c r="H45" s="43">
        <f t="shared" ref="H45:H50" ca="1" si="2">IF(ISBLANK(A45)," - ",IFERROR(OFFSET(H45,-1,0,1,1)+G45-F45,G45-F45))</f>
        <v>980.3</v>
      </c>
      <c r="I45" s="45" t="s">
        <v>303</v>
      </c>
      <c r="M45" s="1"/>
    </row>
    <row r="46" spans="1:13" ht="12.75" x14ac:dyDescent="0.2">
      <c r="A46" s="6">
        <v>44503</v>
      </c>
      <c r="B46" s="9"/>
      <c r="C46" s="8" t="s">
        <v>305</v>
      </c>
      <c r="D46" s="7" t="s">
        <v>42</v>
      </c>
      <c r="E46" s="9" t="s">
        <v>29</v>
      </c>
      <c r="F46" s="10"/>
      <c r="G46" s="10">
        <v>20</v>
      </c>
      <c r="H46" s="43">
        <f t="shared" ca="1" si="2"/>
        <v>1000.3</v>
      </c>
      <c r="I46" s="45"/>
      <c r="M46" s="1"/>
    </row>
    <row r="47" spans="1:13" ht="12.75" x14ac:dyDescent="0.2">
      <c r="A47" s="6">
        <v>44508</v>
      </c>
      <c r="B47" s="9"/>
      <c r="C47" s="8" t="s">
        <v>109</v>
      </c>
      <c r="D47" s="7" t="s">
        <v>16</v>
      </c>
      <c r="E47" s="9"/>
      <c r="F47" s="10"/>
      <c r="G47" s="10">
        <v>20</v>
      </c>
      <c r="H47" s="43">
        <f t="shared" ca="1" si="2"/>
        <v>1020.3</v>
      </c>
      <c r="I47" s="45" t="s">
        <v>303</v>
      </c>
      <c r="M47" s="1"/>
    </row>
    <row r="48" spans="1:13" ht="12.75" x14ac:dyDescent="0.2">
      <c r="A48" s="58">
        <v>44508</v>
      </c>
      <c r="B48" s="59"/>
      <c r="C48" s="68" t="s">
        <v>109</v>
      </c>
      <c r="D48" s="69" t="s">
        <v>42</v>
      </c>
      <c r="E48" s="70" t="s">
        <v>4</v>
      </c>
      <c r="F48" s="65"/>
      <c r="G48" s="66">
        <v>20</v>
      </c>
      <c r="H48" s="67">
        <f t="shared" ca="1" si="2"/>
        <v>1040.3</v>
      </c>
      <c r="I48" s="57"/>
      <c r="M48" s="1"/>
    </row>
    <row r="49" spans="1:13" ht="12.75" x14ac:dyDescent="0.2">
      <c r="A49" s="6">
        <v>44509</v>
      </c>
      <c r="B49" s="9"/>
      <c r="C49" s="8" t="s">
        <v>230</v>
      </c>
      <c r="D49" s="7" t="s">
        <v>16</v>
      </c>
      <c r="E49" s="9"/>
      <c r="F49" s="10"/>
      <c r="G49" s="10">
        <v>20</v>
      </c>
      <c r="H49" s="43">
        <f t="shared" ca="1" si="2"/>
        <v>1060.3</v>
      </c>
      <c r="I49" s="45" t="s">
        <v>303</v>
      </c>
      <c r="M49" s="1"/>
    </row>
    <row r="50" spans="1:13" ht="12.75" x14ac:dyDescent="0.2">
      <c r="A50" s="58">
        <v>44510</v>
      </c>
      <c r="B50" s="70" t="s">
        <v>137</v>
      </c>
      <c r="C50" s="68" t="s">
        <v>270</v>
      </c>
      <c r="D50" s="69" t="s">
        <v>16</v>
      </c>
      <c r="E50" s="59"/>
      <c r="F50" s="65">
        <v>25</v>
      </c>
      <c r="G50" s="66"/>
      <c r="H50" s="67">
        <f t="shared" ca="1" si="2"/>
        <v>1035.3</v>
      </c>
      <c r="I50" s="45" t="s">
        <v>307</v>
      </c>
      <c r="M50" s="1"/>
    </row>
    <row r="51" spans="1:13" ht="12.75" x14ac:dyDescent="0.2">
      <c r="A51" s="6">
        <v>44515</v>
      </c>
      <c r="B51" s="9"/>
      <c r="C51" s="8" t="s">
        <v>199</v>
      </c>
      <c r="D51" s="7" t="s">
        <v>16</v>
      </c>
      <c r="E51" s="9"/>
      <c r="F51" s="10"/>
      <c r="G51" s="10">
        <v>20</v>
      </c>
      <c r="H51" s="43">
        <f t="shared" ca="1" si="0"/>
        <v>1055.3</v>
      </c>
      <c r="I51" s="45" t="s">
        <v>303</v>
      </c>
      <c r="M51" s="1"/>
    </row>
    <row r="52" spans="1:13" ht="12.75" x14ac:dyDescent="0.2">
      <c r="A52" s="58">
        <v>44516</v>
      </c>
      <c r="B52" s="70"/>
      <c r="C52" s="8" t="s">
        <v>285</v>
      </c>
      <c r="D52" s="69" t="s">
        <v>16</v>
      </c>
      <c r="E52" s="70"/>
      <c r="F52" s="65"/>
      <c r="G52" s="65">
        <v>30</v>
      </c>
      <c r="H52" s="67">
        <f ca="1">IF(ISBLANK(A52)," - ",IFERROR(OFFSET(H52,-1,0,1,1)+G52-F52,G52-F52))</f>
        <v>1085.3</v>
      </c>
      <c r="I52" s="45" t="s">
        <v>303</v>
      </c>
      <c r="M52" s="1"/>
    </row>
    <row r="53" spans="1:13" ht="12.75" x14ac:dyDescent="0.2">
      <c r="A53" s="58">
        <v>44516</v>
      </c>
      <c r="B53" s="70"/>
      <c r="C53" s="68" t="s">
        <v>194</v>
      </c>
      <c r="D53" s="69" t="s">
        <v>16</v>
      </c>
      <c r="E53" s="59"/>
      <c r="F53" s="65"/>
      <c r="G53" s="65">
        <v>10</v>
      </c>
      <c r="H53" s="67">
        <f ca="1">IF(ISBLANK(A53)," - ",IFERROR(OFFSET(H53,-1,0,1,1)+G53-F53,G53-F53))</f>
        <v>1095.3</v>
      </c>
      <c r="I53" s="45" t="s">
        <v>303</v>
      </c>
      <c r="M53" s="1"/>
    </row>
    <row r="54" spans="1:13" ht="12.75" x14ac:dyDescent="0.2">
      <c r="A54" s="6">
        <v>44517</v>
      </c>
      <c r="B54" s="9"/>
      <c r="C54" s="8" t="s">
        <v>306</v>
      </c>
      <c r="D54" s="7" t="s">
        <v>42</v>
      </c>
      <c r="E54" s="9" t="s">
        <v>29</v>
      </c>
      <c r="F54" s="10"/>
      <c r="G54" s="10">
        <v>20</v>
      </c>
      <c r="H54" s="43">
        <f t="shared" ca="1" si="0"/>
        <v>1115.3</v>
      </c>
      <c r="I54" s="45"/>
      <c r="M54" s="1"/>
    </row>
    <row r="55" spans="1:13" ht="12.75" x14ac:dyDescent="0.2">
      <c r="A55" s="58">
        <v>44519</v>
      </c>
      <c r="B55" s="70"/>
      <c r="C55" s="8" t="s">
        <v>224</v>
      </c>
      <c r="D55" s="69" t="s">
        <v>16</v>
      </c>
      <c r="E55" s="59"/>
      <c r="F55" s="65"/>
      <c r="G55" s="66">
        <v>25</v>
      </c>
      <c r="H55" s="67">
        <f ca="1">IF(ISBLANK(A55)," - ",IFERROR(OFFSET(H55,-1,0,1,1)+G55-F55,G55-F55))</f>
        <v>1140.3</v>
      </c>
      <c r="I55" s="45" t="s">
        <v>303</v>
      </c>
      <c r="M55" s="1"/>
    </row>
    <row r="56" spans="1:13" ht="12.75" x14ac:dyDescent="0.2">
      <c r="A56" s="58">
        <v>44530</v>
      </c>
      <c r="B56" s="70"/>
      <c r="C56" s="68" t="s">
        <v>145</v>
      </c>
      <c r="D56" s="69" t="s">
        <v>42</v>
      </c>
      <c r="E56" s="70" t="s">
        <v>4</v>
      </c>
      <c r="F56" s="65"/>
      <c r="G56" s="66">
        <v>20</v>
      </c>
      <c r="H56" s="67">
        <f ca="1">IF(ISBLANK(A56)," - ",IFERROR(OFFSET(H56,-1,0,1,1)+G56-F56,G56-F56))</f>
        <v>1160.3</v>
      </c>
      <c r="I56" s="45"/>
      <c r="M56" s="1"/>
    </row>
    <row r="57" spans="1:13" ht="12.75" x14ac:dyDescent="0.2">
      <c r="A57" s="58">
        <v>44537</v>
      </c>
      <c r="B57" s="70" t="s">
        <v>137</v>
      </c>
      <c r="C57" s="68" t="s">
        <v>318</v>
      </c>
      <c r="D57" s="69" t="s">
        <v>16</v>
      </c>
      <c r="E57" s="59"/>
      <c r="F57" s="65">
        <v>345</v>
      </c>
      <c r="G57" s="66"/>
      <c r="H57" s="67">
        <f ca="1">IF(ISBLANK(A57)," - ",IFERROR(OFFSET(H57,-1,0,1,1)+G57-F57,G57-F57))</f>
        <v>815.3</v>
      </c>
      <c r="I57" s="45" t="s">
        <v>319</v>
      </c>
      <c r="M57" s="1"/>
    </row>
    <row r="58" spans="1:13" ht="12.75" x14ac:dyDescent="0.2">
      <c r="A58" s="58">
        <v>44551</v>
      </c>
      <c r="B58" s="70" t="s">
        <v>137</v>
      </c>
      <c r="C58" s="68" t="s">
        <v>320</v>
      </c>
      <c r="D58" s="64" t="s">
        <v>20</v>
      </c>
      <c r="E58" s="59"/>
      <c r="F58" s="65">
        <v>5.83</v>
      </c>
      <c r="G58" s="66"/>
      <c r="H58" s="67">
        <f ca="1">IF(ISBLANK(A58)," - ",IFERROR(OFFSET(H58,-1,0,1,1)+G58-F58,G58-F58))</f>
        <v>809.46999999999991</v>
      </c>
      <c r="I58" s="57"/>
      <c r="M58" s="1"/>
    </row>
    <row r="59" spans="1:13" ht="12.75" x14ac:dyDescent="0.2">
      <c r="A59" s="58">
        <v>44564</v>
      </c>
      <c r="B59" s="70"/>
      <c r="C59" s="8" t="s">
        <v>260</v>
      </c>
      <c r="D59" s="69" t="s">
        <v>42</v>
      </c>
      <c r="E59" s="70" t="s">
        <v>4</v>
      </c>
      <c r="F59" s="65"/>
      <c r="G59" s="65">
        <v>20</v>
      </c>
      <c r="H59" s="67">
        <f ca="1">IF(ISBLANK(A59)," - ",IFERROR(OFFSET(H59,-1,0,1,1)+G59-F59,G59-F59))</f>
        <v>829.46999999999991</v>
      </c>
      <c r="I59" s="45"/>
      <c r="M59" s="1"/>
    </row>
    <row r="60" spans="1:13" ht="12.75" x14ac:dyDescent="0.2">
      <c r="A60" s="6">
        <v>44564</v>
      </c>
      <c r="B60" s="9"/>
      <c r="C60" s="8" t="s">
        <v>248</v>
      </c>
      <c r="D60" s="7" t="s">
        <v>16</v>
      </c>
      <c r="E60" s="9"/>
      <c r="F60" s="10"/>
      <c r="G60" s="10">
        <v>15</v>
      </c>
      <c r="H60" s="43">
        <f t="shared" ca="1" si="0"/>
        <v>844.46999999999991</v>
      </c>
      <c r="I60" s="45" t="s">
        <v>308</v>
      </c>
      <c r="M60" s="1"/>
    </row>
    <row r="61" spans="1:13" ht="12.75" x14ac:dyDescent="0.2">
      <c r="A61" s="6">
        <v>44564</v>
      </c>
      <c r="B61" s="9"/>
      <c r="C61" s="8" t="s">
        <v>49</v>
      </c>
      <c r="D61" s="7" t="s">
        <v>16</v>
      </c>
      <c r="E61" s="9"/>
      <c r="F61" s="10"/>
      <c r="G61" s="10">
        <v>10</v>
      </c>
      <c r="H61" s="43">
        <f t="shared" ca="1" si="0"/>
        <v>854.46999999999991</v>
      </c>
      <c r="I61" s="45" t="s">
        <v>308</v>
      </c>
      <c r="M61" s="1"/>
    </row>
    <row r="62" spans="1:13" ht="12.75" x14ac:dyDescent="0.2">
      <c r="A62" s="58">
        <v>44571</v>
      </c>
      <c r="B62" s="70"/>
      <c r="C62" s="68" t="s">
        <v>194</v>
      </c>
      <c r="D62" s="69" t="s">
        <v>16</v>
      </c>
      <c r="E62" s="70"/>
      <c r="F62" s="65"/>
      <c r="G62" s="65">
        <v>15</v>
      </c>
      <c r="H62" s="67">
        <f ca="1">IF(ISBLANK(A62)," - ",IFERROR(OFFSET(H62,-1,0,1,1)+G62-F62,G62-F62))</f>
        <v>869.46999999999991</v>
      </c>
      <c r="I62" s="45" t="s">
        <v>308</v>
      </c>
      <c r="M62" s="1"/>
    </row>
    <row r="63" spans="1:13" ht="12.75" x14ac:dyDescent="0.2">
      <c r="A63" s="58">
        <v>44571</v>
      </c>
      <c r="B63" s="59"/>
      <c r="C63" s="68" t="s">
        <v>283</v>
      </c>
      <c r="D63" s="69" t="s">
        <v>16</v>
      </c>
      <c r="E63" s="59"/>
      <c r="F63" s="65"/>
      <c r="G63" s="65">
        <v>20</v>
      </c>
      <c r="H63" s="67">
        <f ca="1">IF(ISBLANK(A63)," - ",IFERROR(OFFSET(H63,-1,0,1,1)+G63-F63,G63-F63))</f>
        <v>889.46999999999991</v>
      </c>
      <c r="I63" s="45" t="s">
        <v>308</v>
      </c>
      <c r="M63" s="1"/>
    </row>
    <row r="64" spans="1:13" ht="12.75" x14ac:dyDescent="0.2">
      <c r="A64" s="58">
        <v>44571</v>
      </c>
      <c r="B64" s="59"/>
      <c r="C64" s="68" t="s">
        <v>230</v>
      </c>
      <c r="D64" s="69" t="s">
        <v>16</v>
      </c>
      <c r="E64" s="59"/>
      <c r="F64" s="65"/>
      <c r="G64" s="65">
        <v>10</v>
      </c>
      <c r="H64" s="67">
        <f ca="1">IF(ISBLANK(A64)," - ",IFERROR(OFFSET(H64,-1,0,1,1)+G64-F64,G64-F64))</f>
        <v>899.46999999999991</v>
      </c>
      <c r="I64" s="45" t="s">
        <v>308</v>
      </c>
      <c r="M64" s="1"/>
    </row>
    <row r="65" spans="1:13" ht="12.75" x14ac:dyDescent="0.2">
      <c r="A65" s="6">
        <v>44572</v>
      </c>
      <c r="B65" s="9"/>
      <c r="C65" s="8" t="s">
        <v>282</v>
      </c>
      <c r="D65" s="7" t="s">
        <v>16</v>
      </c>
      <c r="E65" s="9"/>
      <c r="F65" s="10"/>
      <c r="G65" s="10">
        <v>5</v>
      </c>
      <c r="H65" s="43">
        <f t="shared" ca="1" si="0"/>
        <v>904.46999999999991</v>
      </c>
      <c r="I65" s="45" t="s">
        <v>308</v>
      </c>
      <c r="M65" s="1"/>
    </row>
    <row r="66" spans="1:13" ht="12.75" x14ac:dyDescent="0.2">
      <c r="A66" s="6">
        <v>44574</v>
      </c>
      <c r="B66" s="9"/>
      <c r="C66" s="8" t="s">
        <v>199</v>
      </c>
      <c r="D66" s="7" t="s">
        <v>16</v>
      </c>
      <c r="E66" s="9"/>
      <c r="F66" s="10"/>
      <c r="G66" s="10">
        <v>15</v>
      </c>
      <c r="H66" s="43">
        <f t="shared" ca="1" si="0"/>
        <v>919.46999999999991</v>
      </c>
      <c r="I66" s="45" t="s">
        <v>308</v>
      </c>
      <c r="M66" s="1"/>
    </row>
    <row r="67" spans="1:13" ht="12.75" x14ac:dyDescent="0.2">
      <c r="A67" s="6">
        <v>44574</v>
      </c>
      <c r="B67" s="9"/>
      <c r="C67" s="8" t="s">
        <v>199</v>
      </c>
      <c r="D67" s="7" t="s">
        <v>42</v>
      </c>
      <c r="E67" s="9" t="s">
        <v>4</v>
      </c>
      <c r="F67" s="10"/>
      <c r="G67" s="10">
        <v>20</v>
      </c>
      <c r="H67" s="43">
        <f t="shared" ca="1" si="0"/>
        <v>939.46999999999991</v>
      </c>
      <c r="I67" s="45"/>
      <c r="M67" s="1"/>
    </row>
    <row r="68" spans="1:13" ht="12.75" x14ac:dyDescent="0.2">
      <c r="A68" s="58">
        <v>44579</v>
      </c>
      <c r="B68" s="70" t="s">
        <v>137</v>
      </c>
      <c r="C68" s="68" t="s">
        <v>64</v>
      </c>
      <c r="D68" s="69" t="s">
        <v>16</v>
      </c>
      <c r="E68" s="59"/>
      <c r="F68" s="65">
        <v>90</v>
      </c>
      <c r="G68" s="66"/>
      <c r="H68" s="67">
        <f ca="1">IF(ISBLANK(A68)," - ",IFERROR(OFFSET(H68,-1,0,1,1)+G68-F68,G68-F68))</f>
        <v>849.46999999999991</v>
      </c>
      <c r="I68" s="45" t="s">
        <v>317</v>
      </c>
      <c r="M68" s="1"/>
    </row>
    <row r="69" spans="1:13" ht="12.75" x14ac:dyDescent="0.2">
      <c r="A69" s="58">
        <v>44579</v>
      </c>
      <c r="B69" s="70" t="s">
        <v>137</v>
      </c>
      <c r="C69" s="68" t="s">
        <v>272</v>
      </c>
      <c r="D69" s="69" t="s">
        <v>127</v>
      </c>
      <c r="E69" s="59"/>
      <c r="F69" s="65">
        <v>31.16</v>
      </c>
      <c r="G69" s="66"/>
      <c r="H69" s="67">
        <f ca="1">IF(ISBLANK(A69)," - ",IFERROR(OFFSET(H69,-1,0,1,1)+G69-F69,G69-F69))</f>
        <v>818.31</v>
      </c>
      <c r="I69" s="57"/>
      <c r="M69" s="1"/>
    </row>
    <row r="70" spans="1:13" ht="12.75" x14ac:dyDescent="0.2">
      <c r="A70" s="6">
        <v>44593</v>
      </c>
      <c r="B70" s="9"/>
      <c r="C70" s="8" t="s">
        <v>206</v>
      </c>
      <c r="D70" s="7" t="s">
        <v>42</v>
      </c>
      <c r="E70" s="9" t="s">
        <v>4</v>
      </c>
      <c r="F70" s="10"/>
      <c r="G70" s="10">
        <v>20</v>
      </c>
      <c r="H70" s="43">
        <f t="shared" ca="1" si="0"/>
        <v>838.31</v>
      </c>
      <c r="I70" s="45"/>
      <c r="M70" s="1"/>
    </row>
    <row r="71" spans="1:13" ht="12.75" x14ac:dyDescent="0.2">
      <c r="A71" s="58">
        <v>44593</v>
      </c>
      <c r="B71" s="59"/>
      <c r="C71" s="68" t="s">
        <v>309</v>
      </c>
      <c r="D71" s="69" t="s">
        <v>42</v>
      </c>
      <c r="E71" s="70" t="s">
        <v>29</v>
      </c>
      <c r="F71" s="65"/>
      <c r="G71" s="66">
        <v>20</v>
      </c>
      <c r="H71" s="67">
        <f ca="1">IF(ISBLANK(A71)," - ",IFERROR(OFFSET(H71,-1,0,1,1)+G71-F71,G71-F71))</f>
        <v>858.31</v>
      </c>
      <c r="I71" s="45"/>
      <c r="M71" s="1"/>
    </row>
    <row r="72" spans="1:13" ht="12.75" x14ac:dyDescent="0.2">
      <c r="A72" s="58">
        <v>44608</v>
      </c>
      <c r="B72" s="70"/>
      <c r="C72" s="68" t="s">
        <v>310</v>
      </c>
      <c r="D72" s="69" t="s">
        <v>42</v>
      </c>
      <c r="E72" s="70" t="s">
        <v>4</v>
      </c>
      <c r="F72" s="65"/>
      <c r="G72" s="66">
        <v>20</v>
      </c>
      <c r="H72" s="67">
        <f ca="1">IF(ISBLANK(A72)," - ",IFERROR(OFFSET(H72,-1,0,1,1)+G72-F72,G72-F72))</f>
        <v>878.31</v>
      </c>
      <c r="I72" s="45"/>
      <c r="M72" s="1"/>
    </row>
    <row r="73" spans="1:13" ht="12.75" x14ac:dyDescent="0.2">
      <c r="A73" s="58">
        <v>44609</v>
      </c>
      <c r="B73" s="70"/>
      <c r="C73" s="68" t="s">
        <v>311</v>
      </c>
      <c r="D73" s="69" t="s">
        <v>42</v>
      </c>
      <c r="E73" s="70" t="s">
        <v>29</v>
      </c>
      <c r="F73" s="65"/>
      <c r="G73" s="66">
        <v>20</v>
      </c>
      <c r="H73" s="67">
        <f ca="1">IF(ISBLANK(A73)," - ",IFERROR(OFFSET(H73,-1,0,1,1)+G73-F73,G73-F73))</f>
        <v>898.31</v>
      </c>
      <c r="I73" s="45"/>
      <c r="M73" s="1"/>
    </row>
    <row r="74" spans="1:13" ht="12.75" x14ac:dyDescent="0.2">
      <c r="A74" s="6">
        <v>44609</v>
      </c>
      <c r="B74" s="9"/>
      <c r="C74" s="8" t="s">
        <v>312</v>
      </c>
      <c r="D74" s="7" t="s">
        <v>42</v>
      </c>
      <c r="E74" s="9" t="s">
        <v>29</v>
      </c>
      <c r="F74" s="10"/>
      <c r="G74" s="10">
        <v>20</v>
      </c>
      <c r="H74" s="43">
        <f t="shared" ca="1" si="0"/>
        <v>918.31</v>
      </c>
      <c r="I74" s="45"/>
      <c r="M74" s="1"/>
    </row>
    <row r="75" spans="1:13" ht="12.75" x14ac:dyDescent="0.2">
      <c r="A75" s="58">
        <v>44614</v>
      </c>
      <c r="B75" s="70" t="s">
        <v>137</v>
      </c>
      <c r="C75" s="68" t="s">
        <v>270</v>
      </c>
      <c r="D75" s="69" t="s">
        <v>16</v>
      </c>
      <c r="E75" s="59"/>
      <c r="F75" s="65">
        <v>25</v>
      </c>
      <c r="G75" s="66"/>
      <c r="H75" s="67">
        <f ca="1">IF(ISBLANK(A75)," - ",IFERROR(OFFSET(H75,-1,0,1,1)+G75-F75,G75-F75))</f>
        <v>893.31</v>
      </c>
      <c r="I75" s="45" t="s">
        <v>316</v>
      </c>
      <c r="M75" s="1"/>
    </row>
    <row r="76" spans="1:13" ht="12.75" x14ac:dyDescent="0.2">
      <c r="A76" s="58">
        <v>44616</v>
      </c>
      <c r="B76" s="70"/>
      <c r="C76" s="68" t="s">
        <v>313</v>
      </c>
      <c r="D76" s="69" t="s">
        <v>42</v>
      </c>
      <c r="E76" s="70" t="s">
        <v>29</v>
      </c>
      <c r="F76" s="65"/>
      <c r="G76" s="66">
        <v>20</v>
      </c>
      <c r="H76" s="67">
        <f ca="1">IF(ISBLANK(A76)," - ",IFERROR(OFFSET(H76,-1,0,1,1)+G76-F76,G76-F76))</f>
        <v>913.31</v>
      </c>
      <c r="I76" s="45"/>
      <c r="M76" s="1"/>
    </row>
    <row r="77" spans="1:13" ht="12.75" x14ac:dyDescent="0.2">
      <c r="A77" s="58">
        <v>44616</v>
      </c>
      <c r="B77" s="59">
        <v>531</v>
      </c>
      <c r="C77" s="68" t="s">
        <v>296</v>
      </c>
      <c r="D77" s="69" t="s">
        <v>297</v>
      </c>
      <c r="E77" s="59"/>
      <c r="F77" s="65">
        <v>15</v>
      </c>
      <c r="G77" s="66"/>
      <c r="H77" s="67">
        <f ca="1">IF(ISBLANK(A77)," - ",IFERROR(OFFSET(H77,-1,0,1,1)+G77-F77,G77-F77))</f>
        <v>898.31</v>
      </c>
      <c r="I77" s="57"/>
      <c r="M77" s="1"/>
    </row>
    <row r="78" spans="1:13" ht="12.75" x14ac:dyDescent="0.2">
      <c r="A78" s="58">
        <v>44627</v>
      </c>
      <c r="B78" s="70"/>
      <c r="C78" s="68" t="s">
        <v>314</v>
      </c>
      <c r="D78" s="69" t="s">
        <v>42</v>
      </c>
      <c r="E78" s="70" t="s">
        <v>29</v>
      </c>
      <c r="F78" s="65"/>
      <c r="G78" s="66">
        <v>20</v>
      </c>
      <c r="H78" s="67">
        <f ca="1">IF(ISBLANK(A78)," - ",IFERROR(OFFSET(H78,-1,0,1,1)+G78-F78,G78-F78))</f>
        <v>918.31</v>
      </c>
      <c r="I78" s="45"/>
      <c r="M78" s="1"/>
    </row>
    <row r="79" spans="1:13" ht="12.75" x14ac:dyDescent="0.2">
      <c r="A79" s="6">
        <v>44627</v>
      </c>
      <c r="B79" s="9"/>
      <c r="C79" s="8" t="s">
        <v>315</v>
      </c>
      <c r="D79" s="7" t="s">
        <v>42</v>
      </c>
      <c r="E79" s="9" t="s">
        <v>29</v>
      </c>
      <c r="F79" s="10"/>
      <c r="G79" s="10">
        <v>20</v>
      </c>
      <c r="H79" s="43">
        <f t="shared" ca="1" si="0"/>
        <v>938.31</v>
      </c>
      <c r="I79" s="45"/>
      <c r="M79" s="1"/>
    </row>
    <row r="80" spans="1:13" ht="12.75" x14ac:dyDescent="0.2">
      <c r="A80" s="58">
        <v>44642</v>
      </c>
      <c r="B80" s="59">
        <v>532</v>
      </c>
      <c r="C80" s="68" t="s">
        <v>296</v>
      </c>
      <c r="D80" s="69" t="s">
        <v>297</v>
      </c>
      <c r="E80" s="59"/>
      <c r="F80" s="65">
        <v>15</v>
      </c>
      <c r="G80" s="66"/>
      <c r="H80" s="67">
        <f ca="1">IF(ISBLANK(A80)," - ",IFERROR(OFFSET(H80,-1,0,1,1)+G80-F80,G80-F80))</f>
        <v>923.31</v>
      </c>
      <c r="I80" s="57"/>
      <c r="M80" s="1"/>
    </row>
    <row r="81" spans="1:13" ht="12.75" x14ac:dyDescent="0.2">
      <c r="A81" s="6">
        <v>44644</v>
      </c>
      <c r="B81" s="9" t="s">
        <v>137</v>
      </c>
      <c r="C81" s="8" t="s">
        <v>215</v>
      </c>
      <c r="D81" s="7" t="s">
        <v>39</v>
      </c>
      <c r="E81" s="9"/>
      <c r="F81" s="10">
        <v>255</v>
      </c>
      <c r="G81" s="10"/>
      <c r="H81" s="43">
        <f t="shared" ca="1" si="0"/>
        <v>668.31</v>
      </c>
      <c r="I81" s="45" t="s">
        <v>273</v>
      </c>
      <c r="M81" s="1"/>
    </row>
    <row r="82" spans="1:13" ht="12.75" x14ac:dyDescent="0.2">
      <c r="A82" s="6">
        <v>44644</v>
      </c>
      <c r="B82" s="9" t="s">
        <v>137</v>
      </c>
      <c r="C82" s="8" t="s">
        <v>216</v>
      </c>
      <c r="D82" s="7" t="s">
        <v>16</v>
      </c>
      <c r="E82" s="9"/>
      <c r="F82" s="10">
        <v>100</v>
      </c>
      <c r="G82" s="10"/>
      <c r="H82" s="43">
        <f t="shared" ca="1" si="0"/>
        <v>568.30999999999995</v>
      </c>
      <c r="I82" s="45" t="s">
        <v>274</v>
      </c>
      <c r="M82" s="1"/>
    </row>
    <row r="83" spans="1:13" ht="12.75" x14ac:dyDescent="0.2">
      <c r="A83" s="6">
        <v>44648</v>
      </c>
      <c r="B83" s="9"/>
      <c r="C83" s="8" t="s">
        <v>77</v>
      </c>
      <c r="D83" s="7" t="s">
        <v>42</v>
      </c>
      <c r="E83" s="9" t="s">
        <v>4</v>
      </c>
      <c r="F83" s="10"/>
      <c r="G83" s="10">
        <v>20</v>
      </c>
      <c r="H83" s="43">
        <f t="shared" ca="1" si="0"/>
        <v>588.30999999999995</v>
      </c>
      <c r="I83" s="45"/>
      <c r="M83" s="1"/>
    </row>
    <row r="84" spans="1:13" ht="12.75" x14ac:dyDescent="0.2">
      <c r="A84" s="6">
        <v>44649</v>
      </c>
      <c r="B84" s="9"/>
      <c r="C84" s="8" t="s">
        <v>321</v>
      </c>
      <c r="D84" s="7" t="s">
        <v>42</v>
      </c>
      <c r="E84" s="9" t="s">
        <v>29</v>
      </c>
      <c r="F84" s="10"/>
      <c r="G84" s="10">
        <v>20</v>
      </c>
      <c r="H84" s="43">
        <f t="shared" ca="1" si="0"/>
        <v>608.30999999999995</v>
      </c>
      <c r="I84" s="45"/>
      <c r="M84" s="1"/>
    </row>
    <row r="85" spans="1:13" ht="12.75" x14ac:dyDescent="0.2">
      <c r="A85" s="6">
        <v>44658</v>
      </c>
      <c r="B85" s="9"/>
      <c r="C85" s="8" t="s">
        <v>322</v>
      </c>
      <c r="D85" s="7" t="s">
        <v>42</v>
      </c>
      <c r="E85" s="9" t="s">
        <v>4</v>
      </c>
      <c r="F85" s="10"/>
      <c r="G85" s="10">
        <v>20</v>
      </c>
      <c r="H85" s="43">
        <f t="shared" ca="1" si="0"/>
        <v>628.30999999999995</v>
      </c>
      <c r="I85" s="45"/>
      <c r="M85" s="1"/>
    </row>
    <row r="86" spans="1:13" ht="12.75" x14ac:dyDescent="0.2">
      <c r="A86" s="6">
        <v>44662</v>
      </c>
      <c r="B86" s="9"/>
      <c r="C86" s="8" t="s">
        <v>323</v>
      </c>
      <c r="D86" s="7" t="s">
        <v>42</v>
      </c>
      <c r="E86" s="9" t="s">
        <v>4</v>
      </c>
      <c r="F86" s="10"/>
      <c r="G86" s="10">
        <v>20</v>
      </c>
      <c r="H86" s="43">
        <f t="shared" ca="1" si="0"/>
        <v>648.30999999999995</v>
      </c>
      <c r="I86" s="45"/>
      <c r="M86" s="1"/>
    </row>
    <row r="87" spans="1:13" ht="12.75" x14ac:dyDescent="0.2">
      <c r="A87" s="58">
        <v>44664</v>
      </c>
      <c r="B87" s="70" t="s">
        <v>137</v>
      </c>
      <c r="C87" s="68" t="s">
        <v>330</v>
      </c>
      <c r="D87" s="69" t="s">
        <v>16</v>
      </c>
      <c r="E87" s="59"/>
      <c r="F87" s="65">
        <v>50</v>
      </c>
      <c r="G87" s="66"/>
      <c r="H87" s="67">
        <f ca="1">IF(ISBLANK(A87)," - ",IFERROR(OFFSET(H87,-1,0,1,1)+G87-F87,G87-F87))</f>
        <v>598.30999999999995</v>
      </c>
      <c r="I87" s="45" t="s">
        <v>331</v>
      </c>
      <c r="M87" s="1"/>
    </row>
    <row r="88" spans="1:13" ht="12.75" x14ac:dyDescent="0.2">
      <c r="A88" s="58">
        <v>44665</v>
      </c>
      <c r="B88" s="70" t="s">
        <v>137</v>
      </c>
      <c r="C88" s="68" t="s">
        <v>328</v>
      </c>
      <c r="D88" s="69" t="s">
        <v>16</v>
      </c>
      <c r="E88" s="59"/>
      <c r="F88" s="65">
        <v>100</v>
      </c>
      <c r="G88" s="66"/>
      <c r="H88" s="67">
        <f ca="1">IF(ISBLANK(A88)," - ",IFERROR(OFFSET(H88,-1,0,1,1)+G88-F88,G88-F88))</f>
        <v>498.30999999999995</v>
      </c>
      <c r="I88" s="45" t="s">
        <v>329</v>
      </c>
      <c r="M88" s="1"/>
    </row>
    <row r="89" spans="1:13" ht="12.75" x14ac:dyDescent="0.2">
      <c r="A89" s="6">
        <v>44666</v>
      </c>
      <c r="B89" s="9"/>
      <c r="C89" s="8" t="s">
        <v>324</v>
      </c>
      <c r="D89" s="7" t="s">
        <v>42</v>
      </c>
      <c r="E89" s="9" t="s">
        <v>29</v>
      </c>
      <c r="F89" s="10"/>
      <c r="G89" s="10">
        <v>20</v>
      </c>
      <c r="H89" s="43">
        <f t="shared" ca="1" si="0"/>
        <v>518.30999999999995</v>
      </c>
      <c r="I89" s="45"/>
      <c r="M89" s="1"/>
    </row>
    <row r="90" spans="1:13" ht="12.75" x14ac:dyDescent="0.2">
      <c r="A90" s="58">
        <v>44671</v>
      </c>
      <c r="B90" s="70" t="s">
        <v>137</v>
      </c>
      <c r="C90" s="68" t="s">
        <v>326</v>
      </c>
      <c r="D90" s="64" t="s">
        <v>22</v>
      </c>
      <c r="E90" s="59"/>
      <c r="F90" s="65">
        <v>47.68</v>
      </c>
      <c r="G90" s="66"/>
      <c r="H90" s="67">
        <f ca="1">IF(ISBLANK(A90)," - ",IFERROR(OFFSET(H90,-1,0,1,1)+G90-F90,G90-F90))</f>
        <v>470.62999999999994</v>
      </c>
      <c r="I90" s="45" t="s">
        <v>327</v>
      </c>
      <c r="M90" s="1"/>
    </row>
    <row r="91" spans="1:13" ht="12.75" x14ac:dyDescent="0.2">
      <c r="A91" s="58">
        <v>44672</v>
      </c>
      <c r="B91" s="59">
        <v>533</v>
      </c>
      <c r="C91" s="68" t="s">
        <v>296</v>
      </c>
      <c r="D91" s="69" t="s">
        <v>297</v>
      </c>
      <c r="E91" s="59"/>
      <c r="F91" s="65">
        <v>15</v>
      </c>
      <c r="G91" s="66"/>
      <c r="H91" s="67">
        <f ca="1">IF(ISBLANK(A91)," - ",IFERROR(OFFSET(H91,-1,0,1,1)+G91-F91,G91-F91))</f>
        <v>455.62999999999994</v>
      </c>
      <c r="I91" s="57"/>
      <c r="M91" s="1"/>
    </row>
    <row r="92" spans="1:13" ht="12.75" x14ac:dyDescent="0.2">
      <c r="A92" s="6">
        <v>44673</v>
      </c>
      <c r="B92" s="9"/>
      <c r="C92" s="8" t="s">
        <v>69</v>
      </c>
      <c r="D92" s="7" t="s">
        <v>42</v>
      </c>
      <c r="E92" s="9" t="s">
        <v>4</v>
      </c>
      <c r="F92" s="10"/>
      <c r="G92" s="10">
        <v>20</v>
      </c>
      <c r="H92" s="43">
        <f t="shared" ca="1" si="0"/>
        <v>475.62999999999994</v>
      </c>
      <c r="I92" s="45"/>
      <c r="M92" s="1"/>
    </row>
    <row r="93" spans="1:13" ht="12.75" x14ac:dyDescent="0.2">
      <c r="A93" s="6">
        <v>44681</v>
      </c>
      <c r="B93" s="9"/>
      <c r="C93" s="8" t="s">
        <v>325</v>
      </c>
      <c r="D93" s="7" t="s">
        <v>42</v>
      </c>
      <c r="E93" s="9" t="s">
        <v>29</v>
      </c>
      <c r="F93" s="10"/>
      <c r="G93" s="10">
        <v>20</v>
      </c>
      <c r="H93" s="43">
        <f t="shared" ca="1" si="0"/>
        <v>495.62999999999994</v>
      </c>
      <c r="I93" s="45"/>
      <c r="M93" s="1"/>
    </row>
    <row r="94" spans="1:13" ht="12.75" x14ac:dyDescent="0.2">
      <c r="A94" s="6">
        <v>44682</v>
      </c>
      <c r="B94" s="9"/>
      <c r="C94" s="8" t="s">
        <v>57</v>
      </c>
      <c r="D94" s="7" t="s">
        <v>42</v>
      </c>
      <c r="E94" s="9" t="s">
        <v>4</v>
      </c>
      <c r="F94" s="10"/>
      <c r="G94" s="10">
        <v>20</v>
      </c>
      <c r="H94" s="43">
        <f t="shared" ca="1" si="0"/>
        <v>515.62999999999988</v>
      </c>
      <c r="I94" s="45"/>
      <c r="M94" s="1"/>
    </row>
    <row r="95" spans="1:13" ht="12.75" x14ac:dyDescent="0.2">
      <c r="A95" s="6">
        <v>44700</v>
      </c>
      <c r="B95" s="9"/>
      <c r="C95" s="8" t="s">
        <v>332</v>
      </c>
      <c r="D95" s="47" t="s">
        <v>42</v>
      </c>
      <c r="E95" s="9" t="s">
        <v>29</v>
      </c>
      <c r="F95" s="10"/>
      <c r="G95" s="10">
        <v>20</v>
      </c>
      <c r="H95" s="43">
        <f ca="1">IF(ISBLANK(A95)," - ",IFERROR(OFFSET(H95,-1,0,1,1)+G95-F95,G95-F95))</f>
        <v>535.62999999999988</v>
      </c>
      <c r="I95" s="45"/>
      <c r="M95" s="1"/>
    </row>
    <row r="96" spans="1:13" ht="12.75" x14ac:dyDescent="0.2">
      <c r="A96" s="6">
        <v>44700</v>
      </c>
      <c r="B96" s="9">
        <v>534</v>
      </c>
      <c r="C96" s="8" t="s">
        <v>296</v>
      </c>
      <c r="D96" s="7" t="s">
        <v>297</v>
      </c>
      <c r="E96" s="9"/>
      <c r="F96" s="10">
        <v>15</v>
      </c>
      <c r="G96" s="10"/>
      <c r="H96" s="43">
        <f t="shared" ca="1" si="0"/>
        <v>520.62999999999988</v>
      </c>
      <c r="I96" s="45"/>
      <c r="M96" s="1"/>
    </row>
    <row r="97" spans="1:13" ht="12.75" x14ac:dyDescent="0.2">
      <c r="A97" s="6">
        <v>44713</v>
      </c>
      <c r="B97" s="9"/>
      <c r="C97" s="8" t="s">
        <v>285</v>
      </c>
      <c r="D97" s="7" t="s">
        <v>42</v>
      </c>
      <c r="E97" s="9" t="s">
        <v>4</v>
      </c>
      <c r="F97" s="10"/>
      <c r="G97" s="10">
        <v>20</v>
      </c>
      <c r="H97" s="43">
        <f t="shared" ca="1" si="0"/>
        <v>540.62999999999988</v>
      </c>
      <c r="I97" s="45"/>
      <c r="M97" s="1"/>
    </row>
    <row r="98" spans="1:13" ht="12.75" x14ac:dyDescent="0.2">
      <c r="A98" s="6">
        <v>44713</v>
      </c>
      <c r="B98" s="9"/>
      <c r="C98" s="8" t="s">
        <v>283</v>
      </c>
      <c r="D98" s="7" t="s">
        <v>42</v>
      </c>
      <c r="E98" s="9" t="s">
        <v>4</v>
      </c>
      <c r="F98" s="10"/>
      <c r="G98" s="10">
        <v>20</v>
      </c>
      <c r="H98" s="43">
        <f t="shared" ca="1" si="0"/>
        <v>560.62999999999988</v>
      </c>
      <c r="I98" s="45"/>
      <c r="M98" s="1"/>
    </row>
    <row r="99" spans="1:13" ht="12.75" x14ac:dyDescent="0.2">
      <c r="A99" s="6">
        <v>44713</v>
      </c>
      <c r="B99" s="9"/>
      <c r="C99" s="8" t="s">
        <v>279</v>
      </c>
      <c r="D99" s="7" t="s">
        <v>42</v>
      </c>
      <c r="E99" s="9" t="s">
        <v>4</v>
      </c>
      <c r="F99" s="10"/>
      <c r="G99" s="10">
        <v>20</v>
      </c>
      <c r="H99" s="43">
        <f t="shared" ca="1" si="0"/>
        <v>580.62999999999988</v>
      </c>
      <c r="I99" s="45"/>
      <c r="M99" s="1"/>
    </row>
    <row r="100" spans="1:13" ht="12.75" x14ac:dyDescent="0.2">
      <c r="A100" s="6">
        <v>44715</v>
      </c>
      <c r="B100" s="9" t="s">
        <v>137</v>
      </c>
      <c r="C100" s="8" t="s">
        <v>53</v>
      </c>
      <c r="D100" s="7" t="s">
        <v>16</v>
      </c>
      <c r="E100" s="9"/>
      <c r="F100" s="10">
        <v>77.25</v>
      </c>
      <c r="G100" s="10"/>
      <c r="H100" s="43">
        <f t="shared" ca="1" si="0"/>
        <v>503.37999999999988</v>
      </c>
      <c r="I100" s="45" t="s">
        <v>333</v>
      </c>
      <c r="M100" s="1"/>
    </row>
    <row r="101" spans="1:13" ht="12.75" x14ac:dyDescent="0.2">
      <c r="A101" s="6">
        <v>44715</v>
      </c>
      <c r="B101" s="9" t="s">
        <v>137</v>
      </c>
      <c r="C101" s="8" t="s">
        <v>244</v>
      </c>
      <c r="D101" s="7" t="s">
        <v>16</v>
      </c>
      <c r="E101" s="9"/>
      <c r="F101" s="10">
        <v>77.25</v>
      </c>
      <c r="G101" s="10"/>
      <c r="H101" s="43">
        <f t="shared" ca="1" si="0"/>
        <v>426.12999999999988</v>
      </c>
      <c r="I101" s="45" t="s">
        <v>333</v>
      </c>
      <c r="M101" s="1"/>
    </row>
    <row r="102" spans="1:13" ht="12.75" x14ac:dyDescent="0.2">
      <c r="A102" s="6">
        <v>44715</v>
      </c>
      <c r="B102" s="9" t="s">
        <v>137</v>
      </c>
      <c r="C102" s="8" t="s">
        <v>277</v>
      </c>
      <c r="D102" s="7" t="s">
        <v>16</v>
      </c>
      <c r="E102" s="9"/>
      <c r="F102" s="10">
        <v>75</v>
      </c>
      <c r="G102" s="10"/>
      <c r="H102" s="43">
        <f t="shared" ca="1" si="0"/>
        <v>351.12999999999988</v>
      </c>
      <c r="I102" s="45"/>
      <c r="M102" s="1"/>
    </row>
    <row r="103" spans="1:13" ht="12.75" x14ac:dyDescent="0.2">
      <c r="A103" s="6">
        <v>44735</v>
      </c>
      <c r="B103" s="9"/>
      <c r="C103" s="8" t="s">
        <v>58</v>
      </c>
      <c r="D103" s="7" t="s">
        <v>42</v>
      </c>
      <c r="E103" s="9" t="s">
        <v>4</v>
      </c>
      <c r="F103" s="10"/>
      <c r="G103" s="10">
        <v>20</v>
      </c>
      <c r="H103" s="43">
        <f t="shared" ca="1" si="0"/>
        <v>371.12999999999988</v>
      </c>
      <c r="I103" s="45"/>
      <c r="M103" s="1"/>
    </row>
    <row r="104" spans="1:13" ht="12.75" x14ac:dyDescent="0.2">
      <c r="A104" s="6">
        <v>44738</v>
      </c>
      <c r="B104" s="9"/>
      <c r="C104" s="8" t="s">
        <v>334</v>
      </c>
      <c r="D104" s="7" t="s">
        <v>42</v>
      </c>
      <c r="E104" s="9" t="s">
        <v>29</v>
      </c>
      <c r="F104" s="10"/>
      <c r="G104" s="10">
        <v>20</v>
      </c>
      <c r="H104" s="43">
        <f ca="1">IF(ISBLANK(A104)," - ",IFERROR(OFFSET(H104,-1,0,1,1)+G104-F104,G104-F104))</f>
        <v>391.12999999999988</v>
      </c>
      <c r="I104" s="45"/>
      <c r="M104" s="1"/>
    </row>
    <row r="105" spans="1:13" ht="12.75" x14ac:dyDescent="0.2">
      <c r="A105" s="6"/>
      <c r="B105" s="9"/>
      <c r="C105" s="8"/>
      <c r="D105" s="7"/>
      <c r="E105" s="9"/>
      <c r="F105" s="10"/>
      <c r="G105" s="10"/>
      <c r="H105" s="43" t="str">
        <f ca="1">IF(ISBLANK(A105)," - ",IFERROR(OFFSET(H105,-1,0,1,1)+G105-F105,G105-F105))</f>
        <v xml:space="preserve"> - </v>
      </c>
      <c r="I105" s="45"/>
      <c r="M105" s="1"/>
    </row>
    <row r="106" spans="1:13" ht="12.75" x14ac:dyDescent="0.2">
      <c r="A106" s="6"/>
      <c r="B106" s="9"/>
      <c r="C106" s="8"/>
      <c r="D106" s="7"/>
      <c r="E106" s="9"/>
      <c r="F106" s="10"/>
      <c r="G106" s="10"/>
      <c r="H106" s="43" t="str">
        <f ca="1">IF(ISBLANK(A106)," - ",IFERROR(OFFSET(H106,-1,0,1,1)+G106-F106,G106-F106))</f>
        <v xml:space="preserve"> - </v>
      </c>
      <c r="I106" s="45"/>
      <c r="M106" s="1"/>
    </row>
    <row r="107" spans="1:13" ht="12.75" x14ac:dyDescent="0.2">
      <c r="A107" s="6"/>
      <c r="B107" s="9"/>
      <c r="C107" s="8"/>
      <c r="D107" s="7"/>
      <c r="E107" s="9"/>
      <c r="F107" s="10"/>
      <c r="G107" s="10"/>
      <c r="H107" s="43" t="str">
        <f ca="1">IF(ISBLANK(A107)," - ",IFERROR(OFFSET(H107,-1,0,1,1)+G107-F107,G107-F107))</f>
        <v xml:space="preserve"> - </v>
      </c>
      <c r="I107" s="45"/>
      <c r="M107" s="1"/>
    </row>
    <row r="108" spans="1:13" ht="12.75" x14ac:dyDescent="0.2">
      <c r="A108" s="6"/>
      <c r="B108" s="9"/>
      <c r="C108" s="8"/>
      <c r="D108" s="7"/>
      <c r="E108" s="9"/>
      <c r="F108" s="10"/>
      <c r="G108" s="10"/>
      <c r="H108" s="43" t="str">
        <f ca="1">IF(ISBLANK(A108)," - ",IFERROR(OFFSET(H108,-1,0,1,1)+G108-F108,G108-F108))</f>
        <v xml:space="preserve"> - </v>
      </c>
      <c r="I108" s="45"/>
      <c r="M108" s="1"/>
    </row>
    <row r="109" spans="1:13" ht="12.75" x14ac:dyDescent="0.2">
      <c r="A109" s="6"/>
      <c r="B109" s="9"/>
      <c r="C109" s="8"/>
      <c r="D109" s="7"/>
      <c r="E109" s="9"/>
      <c r="F109" s="10"/>
      <c r="G109" s="10"/>
      <c r="H109" s="43" t="str">
        <f t="shared" ca="1" si="0"/>
        <v xml:space="preserve"> - </v>
      </c>
      <c r="I109" s="45"/>
      <c r="M109" s="1"/>
    </row>
    <row r="110" spans="1:13" ht="12.75" x14ac:dyDescent="0.2">
      <c r="A110" s="48"/>
      <c r="B110" s="49"/>
      <c r="C110" s="50"/>
      <c r="D110" s="7"/>
      <c r="E110" s="49"/>
      <c r="F110" s="10"/>
      <c r="G110" s="10"/>
      <c r="H110" s="43" t="str">
        <f ca="1">IF(ISBLANK(A110)," - ",IFERROR(OFFSET(H110,-1,0,1,1)+G110-F110,G110-F110))</f>
        <v xml:space="preserve"> - </v>
      </c>
      <c r="M110" s="1"/>
    </row>
    <row r="111" spans="1:13" ht="12.75" x14ac:dyDescent="0.2">
      <c r="A111" s="48"/>
      <c r="B111" s="49"/>
      <c r="C111" s="50"/>
      <c r="D111" s="7"/>
      <c r="E111" s="49"/>
      <c r="F111" s="10"/>
      <c r="G111" s="10"/>
      <c r="H111" s="43" t="str">
        <f ca="1">IF(ISBLANK(A111)," - ",IFERROR(OFFSET(H111,-1,0,1,1)+G111-F111,G111-F111))</f>
        <v xml:space="preserve"> - </v>
      </c>
      <c r="M111" s="1"/>
    </row>
    <row r="112" spans="1:13" ht="12.75" x14ac:dyDescent="0.2">
      <c r="A112" s="48"/>
      <c r="B112" s="49"/>
      <c r="C112" s="50"/>
      <c r="D112" s="7"/>
      <c r="E112" s="49"/>
      <c r="F112" s="10"/>
      <c r="G112" s="10"/>
      <c r="H112" s="43" t="str">
        <f ca="1">IF(ISBLANK(A112)," - ",IFERROR(OFFSET(H112,-1,0,1,1)+G112-F112,G112-F112))</f>
        <v xml:space="preserve"> - </v>
      </c>
      <c r="M112" s="1"/>
    </row>
    <row r="113" spans="1:13" ht="12.75" x14ac:dyDescent="0.2">
      <c r="A113" s="48"/>
      <c r="B113" s="49"/>
      <c r="C113" s="50"/>
      <c r="D113" s="7"/>
      <c r="E113" s="49"/>
      <c r="F113" s="10"/>
      <c r="G113" s="10"/>
      <c r="H113" s="43" t="str">
        <f ca="1">IF(ISBLANK(A113)," - ",IFERROR(OFFSET(H113,-1,0,1,1)+G113-F113,G113-F113))</f>
        <v xml:space="preserve"> - </v>
      </c>
      <c r="M113" s="1"/>
    </row>
    <row r="114" spans="1:13" ht="12.75" x14ac:dyDescent="0.2">
      <c r="A114" s="48"/>
      <c r="B114" s="49"/>
      <c r="C114" s="50"/>
      <c r="D114" s="7"/>
      <c r="E114" s="49"/>
      <c r="F114" s="10"/>
      <c r="G114" s="10"/>
      <c r="H114" s="43" t="str">
        <f ca="1">IF(ISBLANK(A114)," - ",IFERROR(OFFSET(H114,-1,0,1,1)+G114-F114,G114-F114))</f>
        <v xml:space="preserve"> - </v>
      </c>
      <c r="M114" s="1"/>
    </row>
    <row r="115" spans="1:13" ht="12.75" x14ac:dyDescent="0.2">
      <c r="A115" s="6"/>
      <c r="B115" s="9"/>
      <c r="C115" s="8"/>
      <c r="D115" s="7"/>
      <c r="E115" s="9"/>
      <c r="F115" s="10"/>
      <c r="G115" s="10"/>
      <c r="H115" s="43" t="str">
        <f t="shared" ca="1" si="0"/>
        <v xml:space="preserve"> - </v>
      </c>
      <c r="M115" s="1"/>
    </row>
    <row r="116" spans="1:13" ht="12.75" x14ac:dyDescent="0.2">
      <c r="A116" s="6"/>
      <c r="B116" s="9"/>
      <c r="C116" s="8"/>
      <c r="D116" s="7"/>
      <c r="E116" s="9"/>
      <c r="F116" s="10"/>
      <c r="G116" s="10"/>
      <c r="H116" s="43" t="str">
        <f t="shared" ca="1" si="0"/>
        <v xml:space="preserve"> - </v>
      </c>
      <c r="M116" s="1"/>
    </row>
    <row r="117" spans="1:13" ht="12.75" x14ac:dyDescent="0.2">
      <c r="A117" s="6"/>
      <c r="B117" s="9"/>
      <c r="C117" s="8"/>
      <c r="D117" s="7"/>
      <c r="E117" s="9"/>
      <c r="F117" s="10"/>
      <c r="G117" s="10"/>
      <c r="H117" s="43" t="str">
        <f t="shared" ca="1" si="0"/>
        <v xml:space="preserve"> - </v>
      </c>
      <c r="M117" s="1"/>
    </row>
    <row r="118" spans="1:13" ht="12.75" x14ac:dyDescent="0.2">
      <c r="A118" s="6"/>
      <c r="B118" s="9"/>
      <c r="C118" s="8"/>
      <c r="D118" s="7"/>
      <c r="E118" s="9"/>
      <c r="F118" s="10"/>
      <c r="G118" s="10"/>
      <c r="H118" s="43" t="str">
        <f t="shared" ca="1" si="0"/>
        <v xml:space="preserve"> - </v>
      </c>
      <c r="M118" s="1"/>
    </row>
    <row r="119" spans="1:13" ht="12.75" x14ac:dyDescent="0.2">
      <c r="M119" s="1"/>
    </row>
    <row r="120" spans="1:13" ht="12.75" x14ac:dyDescent="0.2">
      <c r="M120" s="1"/>
    </row>
    <row r="121" spans="1:13" ht="12.75" x14ac:dyDescent="0.2">
      <c r="M121" s="1"/>
    </row>
    <row r="122" spans="1:13" ht="12.75" x14ac:dyDescent="0.2">
      <c r="M122" s="1"/>
    </row>
    <row r="123" spans="1:13" ht="12.75" x14ac:dyDescent="0.2">
      <c r="M123" s="1"/>
    </row>
    <row r="124" spans="1:13" ht="12.75" x14ac:dyDescent="0.2">
      <c r="M124" s="1"/>
    </row>
    <row r="125" spans="1:13" ht="12.75" x14ac:dyDescent="0.2">
      <c r="M125" s="1"/>
    </row>
    <row r="126" spans="1:13" ht="12.75" x14ac:dyDescent="0.2">
      <c r="M126" s="1"/>
    </row>
    <row r="127" spans="1:13" ht="12.75" x14ac:dyDescent="0.2">
      <c r="M127" s="1"/>
    </row>
    <row r="128" spans="1:13" ht="12.75" x14ac:dyDescent="0.2">
      <c r="M128" s="1"/>
    </row>
    <row r="129" spans="13:13" ht="12.75" x14ac:dyDescent="0.2">
      <c r="M129" s="1"/>
    </row>
    <row r="130" spans="13:13" ht="12.75" x14ac:dyDescent="0.2">
      <c r="M130" s="1"/>
    </row>
    <row r="131" spans="13:13" ht="12.75" x14ac:dyDescent="0.2">
      <c r="M131" s="1"/>
    </row>
    <row r="132" spans="13:13" ht="12.75" x14ac:dyDescent="0.2">
      <c r="M132" s="1"/>
    </row>
    <row r="133" spans="13:13" ht="12.75" x14ac:dyDescent="0.2">
      <c r="M133" s="1"/>
    </row>
    <row r="134" spans="13:13" ht="12.75" x14ac:dyDescent="0.2">
      <c r="M134" s="1"/>
    </row>
    <row r="135" spans="13:13" ht="12.75" x14ac:dyDescent="0.2">
      <c r="M135" s="1"/>
    </row>
    <row r="136" spans="13:13" ht="12.75" x14ac:dyDescent="0.2">
      <c r="M136" s="1"/>
    </row>
    <row r="137" spans="13:13" ht="12.75" x14ac:dyDescent="0.2">
      <c r="M137" s="1"/>
    </row>
    <row r="138" spans="13:13" ht="12.75" x14ac:dyDescent="0.2">
      <c r="M138" s="1"/>
    </row>
    <row r="139" spans="13:13" ht="12.75" x14ac:dyDescent="0.2">
      <c r="M139" s="1"/>
    </row>
    <row r="140" spans="13:13" ht="12.75" x14ac:dyDescent="0.2">
      <c r="M140" s="1"/>
    </row>
    <row r="141" spans="13:13" ht="12.75" x14ac:dyDescent="0.2">
      <c r="M141" s="1"/>
    </row>
    <row r="142" spans="13:13" ht="12.75" x14ac:dyDescent="0.2">
      <c r="M142" s="1"/>
    </row>
    <row r="143" spans="13:13" ht="12.75" x14ac:dyDescent="0.2">
      <c r="M143" s="1"/>
    </row>
    <row r="144" spans="13:13" ht="12.75" x14ac:dyDescent="0.2">
      <c r="M144" s="1"/>
    </row>
    <row r="145" spans="13:13" ht="12.75" x14ac:dyDescent="0.2">
      <c r="M145" s="1"/>
    </row>
    <row r="146" spans="13:13" ht="12.75" x14ac:dyDescent="0.2">
      <c r="M146" s="1"/>
    </row>
    <row r="147" spans="13:13" ht="12.75" x14ac:dyDescent="0.2">
      <c r="M147" s="1"/>
    </row>
    <row r="148" spans="13:13" ht="12.75" x14ac:dyDescent="0.2">
      <c r="M148" s="1"/>
    </row>
    <row r="149" spans="13:13" ht="12.75" x14ac:dyDescent="0.2">
      <c r="M149" s="1"/>
    </row>
    <row r="150" spans="13:13" ht="12.75" x14ac:dyDescent="0.2">
      <c r="M150" s="1"/>
    </row>
    <row r="151" spans="13:13" ht="12.75" x14ac:dyDescent="0.2">
      <c r="M151" s="1"/>
    </row>
  </sheetData>
  <mergeCells count="1">
    <mergeCell ref="F1:H1"/>
  </mergeCells>
  <conditionalFormatting sqref="I3">
    <cfRule type="cellIs" dxfId="3" priority="7" stopIfTrue="1" operator="lessThan">
      <formula>0</formula>
    </cfRule>
  </conditionalFormatting>
  <conditionalFormatting sqref="I5:I118">
    <cfRule type="cellIs" dxfId="2" priority="1" stopIfTrue="1" operator="lessThan">
      <formula>0</formula>
    </cfRule>
  </conditionalFormatting>
  <dataValidations count="5">
    <dataValidation type="list" allowBlank="1" showInputMessage="1" showErrorMessage="1" sqref="F5:F118" xr:uid="{B7410C92-497A-4BDE-AFEF-AA614B28AB01}">
      <formula1>reconcileList</formula1>
    </dataValidation>
    <dataValidation type="list" allowBlank="1" showInputMessage="1" showErrorMessage="1" sqref="A5:A118" xr:uid="{286841F1-25CA-4F2B-AD8F-7C224B000D82}">
      <formula1>dateList</formula1>
    </dataValidation>
    <dataValidation type="list" allowBlank="1" showInputMessage="1" showErrorMessage="1" sqref="B5:B118" xr:uid="{69CD14E4-B879-4613-BB4C-0EC1FBCA581E}">
      <formula1>numList</formula1>
    </dataValidation>
    <dataValidation type="list" allowBlank="1" showInputMessage="1" showErrorMessage="1" sqref="C5:C118" xr:uid="{F03BEB12-6790-4B23-8752-243585C93AE0}">
      <formula1>payeeList</formula1>
    </dataValidation>
    <dataValidation type="list" allowBlank="1" showInputMessage="1" showErrorMessage="1" sqref="D96:D118 D5:D94 E5:E118" xr:uid="{CE9E318F-A734-4A7D-A13E-3C407EDCB967}">
      <formula1>categoryList</formula1>
    </dataValidation>
  </dataValidations>
  <printOptions horizontalCentered="1"/>
  <pageMargins left="0.5" right="0.5" top="0.5" bottom="0.5" header="0.25" footer="0.25"/>
  <pageSetup scale="96" fitToHeight="0" orientation="portrait" r:id="rId1"/>
  <headerFooter>
    <oddFooter>&amp;L&amp;8&amp;K01+049Checkbook Register Template by Vertex42.com&amp;R&amp;8&amp;K01+049© 2008-2017 Vertex42 LLC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364607D3-FFA7-41D2-B968-D438079AA436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I3</xm:sqref>
        </x14:conditionalFormatting>
        <x14:conditionalFormatting xmlns:xm="http://schemas.microsoft.com/office/excel/2006/main">
          <x14:cfRule type="iconSet" priority="10" id="{E04B8E5D-D668-40AC-A367-3CA4FAB20263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I5:I54 I59:I80 I83:I118</xm:sqref>
        </x14:conditionalFormatting>
        <x14:conditionalFormatting xmlns:xm="http://schemas.microsoft.com/office/excel/2006/main">
          <x14:cfRule type="iconSet" priority="6" id="{A65C49C9-F527-4FF6-9B20-20AB18149A63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I55:I58</xm:sqref>
        </x14:conditionalFormatting>
        <x14:conditionalFormatting xmlns:xm="http://schemas.microsoft.com/office/excel/2006/main">
          <x14:cfRule type="iconSet" priority="4" id="{83DAE352-FA52-4929-8B8C-9AC1A258B5CE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I81</xm:sqref>
        </x14:conditionalFormatting>
        <x14:conditionalFormatting xmlns:xm="http://schemas.microsoft.com/office/excel/2006/main">
          <x14:cfRule type="iconSet" priority="2" id="{02887BB3-BB34-4095-B630-A40FE09860E5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I82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D236-3B3D-4644-96E1-996D72FBBF16}">
  <sheetPr>
    <pageSetUpPr fitToPage="1"/>
  </sheetPr>
  <dimension ref="A1:M151"/>
  <sheetViews>
    <sheetView showGridLines="0" tabSelected="1" workbookViewId="0">
      <pane ySplit="4" topLeftCell="A48" activePane="bottomLeft" state="frozen"/>
      <selection pane="bottomLeft" activeCell="I62" sqref="I62"/>
    </sheetView>
  </sheetViews>
  <sheetFormatPr defaultColWidth="9" defaultRowHeight="14.25" x14ac:dyDescent="0.2"/>
  <cols>
    <col min="1" max="1" width="8" style="1" customWidth="1"/>
    <col min="2" max="2" width="8.125" style="1" customWidth="1"/>
    <col min="3" max="3" width="40.125" style="1" customWidth="1"/>
    <col min="4" max="4" width="24.875" style="1" customWidth="1"/>
    <col min="5" max="5" width="6.375" style="1" customWidth="1"/>
    <col min="6" max="7" width="10.5" style="1" customWidth="1"/>
    <col min="8" max="8" width="10.875" style="1" customWidth="1"/>
    <col min="9" max="9" width="46" style="1" customWidth="1"/>
    <col min="10" max="10" width="20.875" style="1" customWidth="1"/>
    <col min="11" max="12" width="9" style="1"/>
    <col min="13" max="13" width="8.625" customWidth="1"/>
    <col min="14" max="16384" width="9" style="1"/>
  </cols>
  <sheetData>
    <row r="1" spans="1:13" ht="23.25" x14ac:dyDescent="0.25">
      <c r="A1" s="5" t="s">
        <v>7</v>
      </c>
      <c r="B1" s="4"/>
      <c r="C1" s="4"/>
      <c r="D1" s="4"/>
      <c r="E1" s="3" t="s">
        <v>9</v>
      </c>
      <c r="F1" s="75" t="s">
        <v>34</v>
      </c>
      <c r="G1" s="75"/>
      <c r="H1" s="75"/>
      <c r="M1" s="1"/>
    </row>
    <row r="2" spans="1:13" ht="12.75" x14ac:dyDescent="0.2">
      <c r="M2" s="1"/>
    </row>
    <row r="3" spans="1:13" ht="15" x14ac:dyDescent="0.25">
      <c r="G3" s="23" t="s">
        <v>10</v>
      </c>
      <c r="H3" s="42">
        <f ca="1">VLOOKUP(9E+100,Table154768[Balance],1)</f>
        <v>492.78999999999996</v>
      </c>
      <c r="M3" s="1"/>
    </row>
    <row r="4" spans="1:13" ht="24" x14ac:dyDescent="0.2">
      <c r="A4" s="15" t="s">
        <v>0</v>
      </c>
      <c r="B4" s="15" t="s">
        <v>3</v>
      </c>
      <c r="C4" s="16" t="s">
        <v>8</v>
      </c>
      <c r="D4" s="16" t="s">
        <v>1</v>
      </c>
      <c r="E4" s="15" t="s">
        <v>28</v>
      </c>
      <c r="F4" s="21" t="s">
        <v>6</v>
      </c>
      <c r="G4" s="21" t="s">
        <v>5</v>
      </c>
      <c r="H4" s="15" t="s">
        <v>2</v>
      </c>
      <c r="I4" s="46" t="s">
        <v>128</v>
      </c>
      <c r="M4" s="1"/>
    </row>
    <row r="5" spans="1:13" s="13" customFormat="1" x14ac:dyDescent="0.2">
      <c r="A5" s="6">
        <v>44743</v>
      </c>
      <c r="B5" s="7"/>
      <c r="C5" s="8" t="s">
        <v>27</v>
      </c>
      <c r="D5" s="7"/>
      <c r="E5" s="14"/>
      <c r="F5" s="10"/>
      <c r="G5" s="11">
        <v>0</v>
      </c>
      <c r="H5" s="12">
        <v>391.13</v>
      </c>
      <c r="I5" s="44"/>
    </row>
    <row r="6" spans="1:13" s="13" customFormat="1" x14ac:dyDescent="0.2">
      <c r="A6" s="6">
        <v>44743</v>
      </c>
      <c r="B6" s="9"/>
      <c r="C6" s="8" t="s">
        <v>282</v>
      </c>
      <c r="D6" s="7" t="s">
        <v>42</v>
      </c>
      <c r="E6" s="14" t="s">
        <v>4</v>
      </c>
      <c r="F6" s="10"/>
      <c r="G6" s="10">
        <v>20</v>
      </c>
      <c r="H6" s="12">
        <f ca="1">IF(ISBLANK(A6)," - ",IFERROR(OFFSET(H6,-1,0,1,1)+G6-F6,G6-F6))</f>
        <v>411.13</v>
      </c>
      <c r="I6" s="44"/>
    </row>
    <row r="7" spans="1:13" s="13" customFormat="1" x14ac:dyDescent="0.2">
      <c r="A7" s="6">
        <v>44743</v>
      </c>
      <c r="B7" s="9"/>
      <c r="C7" s="8" t="s">
        <v>290</v>
      </c>
      <c r="D7" s="7" t="s">
        <v>42</v>
      </c>
      <c r="E7" s="14" t="s">
        <v>4</v>
      </c>
      <c r="F7" s="10"/>
      <c r="G7" s="10">
        <v>20</v>
      </c>
      <c r="H7" s="12">
        <f t="shared" ref="H7:H59" ca="1" si="0">IF(ISBLANK(A7)," - ",IFERROR(OFFSET(H7,-1,0,1,1)+G7-F7,G7-F7))</f>
        <v>431.13</v>
      </c>
      <c r="I7" s="44"/>
    </row>
    <row r="8" spans="1:13" s="13" customFormat="1" x14ac:dyDescent="0.2">
      <c r="A8" s="6">
        <v>44747</v>
      </c>
      <c r="B8" s="9"/>
      <c r="C8" s="8" t="s">
        <v>335</v>
      </c>
      <c r="D8" s="7" t="s">
        <v>42</v>
      </c>
      <c r="E8" s="14" t="s">
        <v>29</v>
      </c>
      <c r="F8" s="10"/>
      <c r="G8" s="10">
        <v>20</v>
      </c>
      <c r="H8" s="12">
        <f t="shared" ca="1" si="0"/>
        <v>451.13</v>
      </c>
      <c r="I8" s="44"/>
    </row>
    <row r="9" spans="1:13" s="13" customFormat="1" x14ac:dyDescent="0.2">
      <c r="A9" s="6">
        <v>44766</v>
      </c>
      <c r="B9" s="9"/>
      <c r="C9" s="8" t="s">
        <v>336</v>
      </c>
      <c r="D9" s="7" t="s">
        <v>42</v>
      </c>
      <c r="E9" s="14" t="s">
        <v>29</v>
      </c>
      <c r="F9" s="10"/>
      <c r="G9" s="10">
        <v>20</v>
      </c>
      <c r="H9" s="12">
        <f t="shared" ca="1" si="0"/>
        <v>471.13</v>
      </c>
      <c r="I9" s="44"/>
    </row>
    <row r="10" spans="1:13" s="13" customFormat="1" x14ac:dyDescent="0.2">
      <c r="A10" s="6">
        <v>44774</v>
      </c>
      <c r="B10" s="9"/>
      <c r="C10" s="8" t="s">
        <v>248</v>
      </c>
      <c r="D10" s="7" t="s">
        <v>42</v>
      </c>
      <c r="E10" s="14" t="s">
        <v>29</v>
      </c>
      <c r="F10" s="10"/>
      <c r="G10" s="10">
        <v>20</v>
      </c>
      <c r="H10" s="12">
        <f t="shared" ca="1" si="0"/>
        <v>491.13</v>
      </c>
      <c r="I10" s="44"/>
    </row>
    <row r="11" spans="1:13" s="13" customFormat="1" x14ac:dyDescent="0.2">
      <c r="A11" s="6">
        <v>44776</v>
      </c>
      <c r="B11" s="9"/>
      <c r="C11" s="8" t="s">
        <v>88</v>
      </c>
      <c r="D11" s="7" t="s">
        <v>42</v>
      </c>
      <c r="E11" s="14" t="s">
        <v>4</v>
      </c>
      <c r="F11" s="10"/>
      <c r="G11" s="10">
        <v>20</v>
      </c>
      <c r="H11" s="12">
        <f t="shared" ca="1" si="0"/>
        <v>511.13</v>
      </c>
      <c r="I11" s="44"/>
    </row>
    <row r="12" spans="1:13" s="13" customFormat="1" x14ac:dyDescent="0.2">
      <c r="A12" s="6">
        <v>44777</v>
      </c>
      <c r="B12" s="9"/>
      <c r="C12" s="8" t="s">
        <v>340</v>
      </c>
      <c r="D12" s="7" t="s">
        <v>42</v>
      </c>
      <c r="E12" s="14" t="s">
        <v>4</v>
      </c>
      <c r="F12" s="10"/>
      <c r="G12" s="10">
        <v>20</v>
      </c>
      <c r="H12" s="12">
        <f t="shared" ca="1" si="0"/>
        <v>531.13</v>
      </c>
      <c r="I12" s="44"/>
    </row>
    <row r="13" spans="1:13" s="13" customFormat="1" x14ac:dyDescent="0.2">
      <c r="A13" s="6">
        <v>44784</v>
      </c>
      <c r="B13" s="9"/>
      <c r="C13" s="8" t="s">
        <v>288</v>
      </c>
      <c r="D13" s="7" t="s">
        <v>42</v>
      </c>
      <c r="E13" s="14" t="s">
        <v>4</v>
      </c>
      <c r="F13" s="10"/>
      <c r="G13" s="10">
        <v>20</v>
      </c>
      <c r="H13" s="12">
        <f t="shared" ca="1" si="0"/>
        <v>551.13</v>
      </c>
      <c r="I13" s="44"/>
    </row>
    <row r="14" spans="1:13" s="13" customFormat="1" x14ac:dyDescent="0.2">
      <c r="A14" s="6">
        <v>44805</v>
      </c>
      <c r="B14" s="9"/>
      <c r="C14" s="8" t="s">
        <v>337</v>
      </c>
      <c r="D14" s="7" t="s">
        <v>42</v>
      </c>
      <c r="E14" s="14" t="s">
        <v>4</v>
      </c>
      <c r="F14" s="10"/>
      <c r="G14" s="10">
        <v>20</v>
      </c>
      <c r="H14" s="12">
        <f t="shared" ca="1" si="0"/>
        <v>571.13</v>
      </c>
      <c r="I14" s="44"/>
    </row>
    <row r="15" spans="1:13" s="13" customFormat="1" x14ac:dyDescent="0.2">
      <c r="A15" s="6">
        <v>44805</v>
      </c>
      <c r="B15" s="9"/>
      <c r="C15" s="8" t="s">
        <v>338</v>
      </c>
      <c r="D15" s="7" t="s">
        <v>42</v>
      </c>
      <c r="E15" s="14" t="s">
        <v>4</v>
      </c>
      <c r="F15" s="10"/>
      <c r="G15" s="10">
        <v>20</v>
      </c>
      <c r="H15" s="12">
        <f t="shared" ca="1" si="0"/>
        <v>591.13</v>
      </c>
      <c r="I15" s="44"/>
    </row>
    <row r="16" spans="1:13" s="13" customFormat="1" ht="12.75" x14ac:dyDescent="0.2">
      <c r="A16" s="58">
        <v>44805</v>
      </c>
      <c r="B16" s="70"/>
      <c r="C16" s="68" t="s">
        <v>49</v>
      </c>
      <c r="D16" s="69" t="s">
        <v>42</v>
      </c>
      <c r="E16" s="70" t="s">
        <v>4</v>
      </c>
      <c r="F16" s="65"/>
      <c r="G16" s="71">
        <v>20</v>
      </c>
      <c r="H16" s="12">
        <f t="shared" ca="1" si="0"/>
        <v>611.13</v>
      </c>
      <c r="I16" s="44"/>
    </row>
    <row r="17" spans="1:13" s="13" customFormat="1" x14ac:dyDescent="0.2">
      <c r="A17" s="6">
        <v>44805</v>
      </c>
      <c r="B17" s="9"/>
      <c r="C17" s="8" t="s">
        <v>253</v>
      </c>
      <c r="D17" s="7" t="s">
        <v>42</v>
      </c>
      <c r="E17" s="14" t="s">
        <v>4</v>
      </c>
      <c r="F17" s="10"/>
      <c r="G17" s="10">
        <v>20</v>
      </c>
      <c r="H17" s="12">
        <f t="shared" ca="1" si="0"/>
        <v>631.13</v>
      </c>
      <c r="I17" s="44"/>
    </row>
    <row r="18" spans="1:13" s="13" customFormat="1" x14ac:dyDescent="0.2">
      <c r="A18" s="6">
        <v>44805</v>
      </c>
      <c r="B18" s="9"/>
      <c r="C18" s="8" t="s">
        <v>339</v>
      </c>
      <c r="D18" s="7" t="s">
        <v>42</v>
      </c>
      <c r="E18" s="14" t="s">
        <v>4</v>
      </c>
      <c r="F18" s="10"/>
      <c r="G18" s="10">
        <v>20</v>
      </c>
      <c r="H18" s="12">
        <f t="shared" ca="1" si="0"/>
        <v>651.13</v>
      </c>
      <c r="I18" s="44"/>
    </row>
    <row r="19" spans="1:13" s="13" customFormat="1" x14ac:dyDescent="0.2">
      <c r="A19" s="6">
        <v>44833</v>
      </c>
      <c r="B19" s="9"/>
      <c r="C19" s="8" t="s">
        <v>341</v>
      </c>
      <c r="D19" s="7" t="s">
        <v>42</v>
      </c>
      <c r="E19" s="14" t="s">
        <v>29</v>
      </c>
      <c r="F19" s="10"/>
      <c r="G19" s="10">
        <v>20</v>
      </c>
      <c r="H19" s="12">
        <f t="shared" ca="1" si="0"/>
        <v>671.13</v>
      </c>
      <c r="I19" s="44"/>
    </row>
    <row r="20" spans="1:13" s="13" customFormat="1" x14ac:dyDescent="0.2">
      <c r="A20" s="6">
        <v>44837</v>
      </c>
      <c r="B20" s="9"/>
      <c r="C20" s="8" t="s">
        <v>342</v>
      </c>
      <c r="D20" s="7" t="s">
        <v>42</v>
      </c>
      <c r="E20" s="14" t="s">
        <v>4</v>
      </c>
      <c r="F20" s="10"/>
      <c r="G20" s="10">
        <v>20</v>
      </c>
      <c r="H20" s="12">
        <f t="shared" ca="1" si="0"/>
        <v>691.13</v>
      </c>
      <c r="I20" s="45"/>
    </row>
    <row r="21" spans="1:13" x14ac:dyDescent="0.2">
      <c r="A21" s="6">
        <v>44837</v>
      </c>
      <c r="B21" s="9"/>
      <c r="C21" s="8" t="s">
        <v>343</v>
      </c>
      <c r="D21" s="7" t="s">
        <v>42</v>
      </c>
      <c r="E21" s="14" t="s">
        <v>4</v>
      </c>
      <c r="F21" s="10"/>
      <c r="G21" s="10">
        <v>20</v>
      </c>
      <c r="H21" s="12">
        <f t="shared" ca="1" si="0"/>
        <v>711.13</v>
      </c>
      <c r="I21" s="45"/>
      <c r="M21" s="1"/>
    </row>
    <row r="22" spans="1:13" x14ac:dyDescent="0.2">
      <c r="A22" s="6">
        <v>44837</v>
      </c>
      <c r="B22" s="9"/>
      <c r="C22" s="8" t="s">
        <v>194</v>
      </c>
      <c r="D22" s="7" t="s">
        <v>42</v>
      </c>
      <c r="E22" s="14" t="s">
        <v>4</v>
      </c>
      <c r="F22" s="10"/>
      <c r="G22" s="10">
        <v>20</v>
      </c>
      <c r="H22" s="12">
        <f t="shared" ca="1" si="0"/>
        <v>731.13</v>
      </c>
      <c r="I22" s="45"/>
      <c r="M22" s="1"/>
    </row>
    <row r="23" spans="1:13" x14ac:dyDescent="0.2">
      <c r="A23" s="6">
        <v>44845</v>
      </c>
      <c r="B23" s="9"/>
      <c r="C23" s="8" t="s">
        <v>305</v>
      </c>
      <c r="D23" s="7" t="s">
        <v>42</v>
      </c>
      <c r="E23" s="14" t="s">
        <v>4</v>
      </c>
      <c r="F23" s="10"/>
      <c r="G23" s="10">
        <v>20</v>
      </c>
      <c r="H23" s="12">
        <f t="shared" ca="1" si="0"/>
        <v>751.13</v>
      </c>
      <c r="I23" s="45"/>
      <c r="M23" s="1"/>
    </row>
    <row r="24" spans="1:13" x14ac:dyDescent="0.2">
      <c r="A24" s="6">
        <v>44853</v>
      </c>
      <c r="B24" s="9"/>
      <c r="C24" s="8" t="s">
        <v>304</v>
      </c>
      <c r="D24" s="7" t="s">
        <v>42</v>
      </c>
      <c r="E24" s="14" t="s">
        <v>4</v>
      </c>
      <c r="F24" s="10"/>
      <c r="G24" s="10">
        <v>20</v>
      </c>
      <c r="H24" s="12">
        <f t="shared" ca="1" si="0"/>
        <v>771.13</v>
      </c>
      <c r="I24" s="45"/>
      <c r="M24" s="1"/>
    </row>
    <row r="25" spans="1:13" ht="12.75" x14ac:dyDescent="0.2">
      <c r="A25" s="76">
        <v>44855</v>
      </c>
      <c r="B25" s="83" t="s">
        <v>369</v>
      </c>
      <c r="C25" s="80" t="s">
        <v>356</v>
      </c>
      <c r="D25" s="78" t="s">
        <v>22</v>
      </c>
      <c r="E25" s="77"/>
      <c r="F25" s="65">
        <v>20</v>
      </c>
      <c r="G25" s="81"/>
      <c r="H25" s="12">
        <f t="shared" ca="1" si="0"/>
        <v>751.13</v>
      </c>
      <c r="I25" s="79"/>
      <c r="M25" s="1"/>
    </row>
    <row r="26" spans="1:13" ht="12.75" x14ac:dyDescent="0.2">
      <c r="A26" s="58">
        <v>44872</v>
      </c>
      <c r="B26" s="59"/>
      <c r="C26" s="68" t="s">
        <v>344</v>
      </c>
      <c r="D26" s="69" t="s">
        <v>42</v>
      </c>
      <c r="E26" s="70" t="s">
        <v>29</v>
      </c>
      <c r="F26" s="65"/>
      <c r="G26" s="65">
        <v>20</v>
      </c>
      <c r="H26" s="12">
        <f t="shared" ca="1" si="0"/>
        <v>771.13</v>
      </c>
      <c r="I26" s="45"/>
      <c r="M26" s="1"/>
    </row>
    <row r="27" spans="1:13" ht="12.75" x14ac:dyDescent="0.2">
      <c r="A27" s="58">
        <v>44901</v>
      </c>
      <c r="B27" s="70" t="s">
        <v>368</v>
      </c>
      <c r="C27" s="68" t="s">
        <v>357</v>
      </c>
      <c r="D27" s="69" t="s">
        <v>16</v>
      </c>
      <c r="E27" s="59"/>
      <c r="F27" s="65">
        <v>100</v>
      </c>
      <c r="G27" s="74"/>
      <c r="H27" s="12">
        <f t="shared" ca="1" si="0"/>
        <v>671.13</v>
      </c>
      <c r="I27" s="57"/>
      <c r="M27" s="1"/>
    </row>
    <row r="28" spans="1:13" ht="12.75" x14ac:dyDescent="0.2">
      <c r="A28" s="58">
        <v>44901</v>
      </c>
      <c r="B28" s="59"/>
      <c r="C28" s="68" t="s">
        <v>129</v>
      </c>
      <c r="D28" s="69" t="s">
        <v>42</v>
      </c>
      <c r="E28" s="70" t="s">
        <v>4</v>
      </c>
      <c r="F28" s="65"/>
      <c r="G28" s="65">
        <v>20</v>
      </c>
      <c r="H28" s="12">
        <f t="shared" ca="1" si="0"/>
        <v>691.13</v>
      </c>
      <c r="I28" s="45"/>
      <c r="M28" s="1"/>
    </row>
    <row r="29" spans="1:13" x14ac:dyDescent="0.2">
      <c r="A29" s="6">
        <v>44901</v>
      </c>
      <c r="B29" s="9"/>
      <c r="C29" s="8" t="s">
        <v>194</v>
      </c>
      <c r="D29" s="7" t="s">
        <v>17</v>
      </c>
      <c r="E29" s="14" t="s">
        <v>15</v>
      </c>
      <c r="F29" s="10"/>
      <c r="G29" s="10">
        <v>10</v>
      </c>
      <c r="H29" s="12">
        <f t="shared" ca="1" si="0"/>
        <v>701.13</v>
      </c>
      <c r="I29" s="45" t="s">
        <v>363</v>
      </c>
      <c r="M29" s="1"/>
    </row>
    <row r="30" spans="1:13" ht="12.75" x14ac:dyDescent="0.2">
      <c r="A30" s="6">
        <v>44901</v>
      </c>
      <c r="B30" s="9"/>
      <c r="C30" s="8" t="s">
        <v>199</v>
      </c>
      <c r="D30" s="7" t="s">
        <v>17</v>
      </c>
      <c r="E30" s="9" t="s">
        <v>15</v>
      </c>
      <c r="F30" s="10"/>
      <c r="G30" s="10">
        <v>25</v>
      </c>
      <c r="H30" s="12">
        <f t="shared" ca="1" si="0"/>
        <v>726.13</v>
      </c>
      <c r="I30" s="45" t="s">
        <v>363</v>
      </c>
      <c r="M30" s="1"/>
    </row>
    <row r="31" spans="1:13" ht="12.75" x14ac:dyDescent="0.2">
      <c r="A31" s="58">
        <v>44901</v>
      </c>
      <c r="B31" s="59"/>
      <c r="C31" s="68" t="s">
        <v>343</v>
      </c>
      <c r="D31" s="69" t="s">
        <v>17</v>
      </c>
      <c r="E31" s="70" t="s">
        <v>15</v>
      </c>
      <c r="F31" s="65"/>
      <c r="G31" s="10">
        <v>20</v>
      </c>
      <c r="H31" s="12">
        <f t="shared" ca="1" si="0"/>
        <v>746.13</v>
      </c>
      <c r="I31" s="45" t="s">
        <v>363</v>
      </c>
      <c r="M31" s="1"/>
    </row>
    <row r="32" spans="1:13" ht="12.75" x14ac:dyDescent="0.2">
      <c r="A32" s="58">
        <v>44901</v>
      </c>
      <c r="B32" s="59"/>
      <c r="C32" s="68" t="s">
        <v>248</v>
      </c>
      <c r="D32" s="69" t="s">
        <v>17</v>
      </c>
      <c r="E32" s="59" t="s">
        <v>15</v>
      </c>
      <c r="F32" s="65"/>
      <c r="G32" s="10">
        <v>10</v>
      </c>
      <c r="H32" s="12">
        <f t="shared" ca="1" si="0"/>
        <v>756.13</v>
      </c>
      <c r="I32" s="45" t="s">
        <v>363</v>
      </c>
      <c r="M32" s="1"/>
    </row>
    <row r="33" spans="1:13" ht="12.75" x14ac:dyDescent="0.2">
      <c r="A33" s="58">
        <v>44907</v>
      </c>
      <c r="B33" s="59"/>
      <c r="C33" s="68" t="s">
        <v>285</v>
      </c>
      <c r="D33" s="69" t="s">
        <v>17</v>
      </c>
      <c r="E33" s="70" t="s">
        <v>15</v>
      </c>
      <c r="F33" s="65"/>
      <c r="G33" s="10">
        <v>10</v>
      </c>
      <c r="H33" s="12">
        <f t="shared" ca="1" si="0"/>
        <v>766.13</v>
      </c>
      <c r="I33" s="45" t="s">
        <v>363</v>
      </c>
      <c r="M33" s="1"/>
    </row>
    <row r="34" spans="1:13" ht="12.75" x14ac:dyDescent="0.2">
      <c r="A34" s="76">
        <v>44943</v>
      </c>
      <c r="B34" s="83" t="s">
        <v>137</v>
      </c>
      <c r="C34" s="80" t="s">
        <v>358</v>
      </c>
      <c r="D34" s="78" t="s">
        <v>127</v>
      </c>
      <c r="E34" s="77" t="s">
        <v>127</v>
      </c>
      <c r="F34" s="65">
        <v>31.16</v>
      </c>
      <c r="G34" s="74"/>
      <c r="H34" s="12">
        <f t="shared" ca="1" si="0"/>
        <v>734.97</v>
      </c>
      <c r="I34" s="82" t="s">
        <v>364</v>
      </c>
      <c r="M34" s="1"/>
    </row>
    <row r="35" spans="1:13" ht="12.75" x14ac:dyDescent="0.2">
      <c r="A35" s="58">
        <v>44943</v>
      </c>
      <c r="B35" s="70" t="s">
        <v>137</v>
      </c>
      <c r="C35" s="68" t="s">
        <v>345</v>
      </c>
      <c r="D35" s="69" t="s">
        <v>17</v>
      </c>
      <c r="E35" s="70" t="s">
        <v>15</v>
      </c>
      <c r="F35" s="65">
        <v>85.18</v>
      </c>
      <c r="G35" s="74"/>
      <c r="H35" s="12">
        <f t="shared" ca="1" si="0"/>
        <v>649.79</v>
      </c>
      <c r="I35" s="45" t="s">
        <v>367</v>
      </c>
      <c r="M35" s="1"/>
    </row>
    <row r="36" spans="1:13" ht="12.75" x14ac:dyDescent="0.2">
      <c r="A36" s="58">
        <v>44943</v>
      </c>
      <c r="B36" s="70"/>
      <c r="C36" s="68" t="s">
        <v>199</v>
      </c>
      <c r="D36" s="69" t="s">
        <v>42</v>
      </c>
      <c r="E36" s="70" t="s">
        <v>4</v>
      </c>
      <c r="F36" s="65"/>
      <c r="G36" s="10">
        <v>20</v>
      </c>
      <c r="H36" s="12">
        <f t="shared" ca="1" si="0"/>
        <v>669.79</v>
      </c>
      <c r="I36" s="45"/>
      <c r="M36" s="1"/>
    </row>
    <row r="37" spans="1:13" ht="12.75" x14ac:dyDescent="0.2">
      <c r="A37" s="6">
        <v>44946</v>
      </c>
      <c r="B37" s="9"/>
      <c r="C37" s="8" t="s">
        <v>346</v>
      </c>
      <c r="D37" s="7" t="s">
        <v>42</v>
      </c>
      <c r="E37" s="9" t="s">
        <v>29</v>
      </c>
      <c r="F37" s="10"/>
      <c r="G37" s="10">
        <v>20</v>
      </c>
      <c r="H37" s="12">
        <f t="shared" ca="1" si="0"/>
        <v>689.79</v>
      </c>
      <c r="I37" s="45"/>
      <c r="M37" s="1"/>
    </row>
    <row r="38" spans="1:13" ht="12.75" x14ac:dyDescent="0.2">
      <c r="A38" s="6">
        <v>44953</v>
      </c>
      <c r="B38" s="9"/>
      <c r="C38" s="8" t="s">
        <v>337</v>
      </c>
      <c r="D38" s="7" t="s">
        <v>42</v>
      </c>
      <c r="E38" s="9" t="s">
        <v>4</v>
      </c>
      <c r="F38" s="10"/>
      <c r="G38" s="10">
        <v>20</v>
      </c>
      <c r="H38" s="12">
        <f t="shared" ca="1" si="0"/>
        <v>709.79</v>
      </c>
      <c r="I38" s="45"/>
      <c r="M38" s="1"/>
    </row>
    <row r="39" spans="1:13" ht="12.75" x14ac:dyDescent="0.2">
      <c r="A39" s="73">
        <v>44960</v>
      </c>
      <c r="B39" s="59"/>
      <c r="C39" s="68" t="s">
        <v>311</v>
      </c>
      <c r="D39" s="69" t="s">
        <v>42</v>
      </c>
      <c r="E39" s="70" t="s">
        <v>4</v>
      </c>
      <c r="F39" s="65"/>
      <c r="G39" s="10">
        <v>20</v>
      </c>
      <c r="H39" s="12">
        <f t="shared" ca="1" si="0"/>
        <v>729.79</v>
      </c>
      <c r="I39" s="45"/>
      <c r="M39" s="1"/>
    </row>
    <row r="40" spans="1:13" ht="12.75" x14ac:dyDescent="0.2">
      <c r="A40" s="58">
        <v>44960</v>
      </c>
      <c r="B40" s="70"/>
      <c r="C40" s="68" t="s">
        <v>260</v>
      </c>
      <c r="D40" s="69" t="s">
        <v>42</v>
      </c>
      <c r="E40" s="70" t="s">
        <v>4</v>
      </c>
      <c r="F40" s="65"/>
      <c r="G40" s="65">
        <v>20</v>
      </c>
      <c r="H40" s="12">
        <f t="shared" ca="1" si="0"/>
        <v>749.79</v>
      </c>
      <c r="I40" s="45"/>
      <c r="M40" s="1"/>
    </row>
    <row r="41" spans="1:13" ht="12.75" x14ac:dyDescent="0.2">
      <c r="A41" s="58">
        <v>44961</v>
      </c>
      <c r="B41" s="70"/>
      <c r="C41" s="68" t="s">
        <v>152</v>
      </c>
      <c r="D41" s="69" t="s">
        <v>42</v>
      </c>
      <c r="E41" s="70" t="s">
        <v>4</v>
      </c>
      <c r="F41" s="65"/>
      <c r="G41" s="65">
        <v>20</v>
      </c>
      <c r="H41" s="12">
        <f t="shared" ca="1" si="0"/>
        <v>769.79</v>
      </c>
      <c r="I41" s="45"/>
      <c r="M41" s="1"/>
    </row>
    <row r="42" spans="1:13" ht="12.75" x14ac:dyDescent="0.2">
      <c r="A42" s="6">
        <v>44963</v>
      </c>
      <c r="B42" s="9"/>
      <c r="C42" s="8" t="s">
        <v>309</v>
      </c>
      <c r="D42" s="7" t="s">
        <v>42</v>
      </c>
      <c r="E42" s="9" t="s">
        <v>4</v>
      </c>
      <c r="F42" s="10"/>
      <c r="G42" s="10">
        <v>20</v>
      </c>
      <c r="H42" s="12">
        <f t="shared" ca="1" si="0"/>
        <v>789.79</v>
      </c>
      <c r="I42" s="45"/>
      <c r="M42" s="1"/>
    </row>
    <row r="43" spans="1:13" ht="12.75" x14ac:dyDescent="0.2">
      <c r="A43" s="58">
        <v>44963</v>
      </c>
      <c r="B43" s="70"/>
      <c r="C43" s="68" t="s">
        <v>347</v>
      </c>
      <c r="D43" s="69" t="s">
        <v>42</v>
      </c>
      <c r="E43" s="70" t="s">
        <v>4</v>
      </c>
      <c r="F43" s="65"/>
      <c r="G43" s="10">
        <v>20</v>
      </c>
      <c r="H43" s="12">
        <f t="shared" ca="1" si="0"/>
        <v>809.79</v>
      </c>
      <c r="I43" s="45"/>
      <c r="M43" s="1"/>
    </row>
    <row r="44" spans="1:13" ht="12.75" x14ac:dyDescent="0.2">
      <c r="A44" s="6">
        <v>44964</v>
      </c>
      <c r="B44" s="9"/>
      <c r="C44" s="8" t="s">
        <v>334</v>
      </c>
      <c r="D44" s="7" t="s">
        <v>42</v>
      </c>
      <c r="E44" s="9"/>
      <c r="F44" s="10"/>
      <c r="G44" s="10">
        <v>20</v>
      </c>
      <c r="H44" s="12">
        <f t="shared" ca="1" si="0"/>
        <v>829.79</v>
      </c>
      <c r="I44" s="45"/>
      <c r="M44" s="1"/>
    </row>
    <row r="45" spans="1:13" ht="12.75" x14ac:dyDescent="0.2">
      <c r="A45" s="6">
        <v>44970</v>
      </c>
      <c r="B45" s="9"/>
      <c r="C45" s="8" t="s">
        <v>348</v>
      </c>
      <c r="D45" s="7" t="s">
        <v>42</v>
      </c>
      <c r="E45" s="9" t="s">
        <v>4</v>
      </c>
      <c r="F45" s="10"/>
      <c r="G45" s="10">
        <v>20</v>
      </c>
      <c r="H45" s="12">
        <f t="shared" ca="1" si="0"/>
        <v>849.79</v>
      </c>
      <c r="I45" s="45"/>
      <c r="M45" s="1"/>
    </row>
    <row r="46" spans="1:13" ht="12.75" x14ac:dyDescent="0.2">
      <c r="A46" s="6">
        <v>44991</v>
      </c>
      <c r="B46" s="9"/>
      <c r="C46" s="8" t="s">
        <v>315</v>
      </c>
      <c r="D46" s="7" t="s">
        <v>42</v>
      </c>
      <c r="E46" s="9" t="s">
        <v>29</v>
      </c>
      <c r="F46" s="10"/>
      <c r="G46" s="10">
        <v>20</v>
      </c>
      <c r="H46" s="12">
        <f t="shared" ca="1" si="0"/>
        <v>869.79</v>
      </c>
      <c r="I46" s="45"/>
      <c r="M46" s="1"/>
    </row>
    <row r="47" spans="1:13" ht="12.75" x14ac:dyDescent="0.2">
      <c r="A47" s="6">
        <v>44992</v>
      </c>
      <c r="B47" s="9"/>
      <c r="C47" s="8" t="s">
        <v>349</v>
      </c>
      <c r="D47" s="7" t="s">
        <v>42</v>
      </c>
      <c r="E47" s="9" t="s">
        <v>4</v>
      </c>
      <c r="F47" s="10"/>
      <c r="G47" s="10">
        <v>20</v>
      </c>
      <c r="H47" s="12">
        <f t="shared" ca="1" si="0"/>
        <v>889.79</v>
      </c>
      <c r="I47" s="45"/>
      <c r="M47" s="1"/>
    </row>
    <row r="48" spans="1:13" ht="12.75" x14ac:dyDescent="0.2">
      <c r="A48" s="58">
        <v>45006</v>
      </c>
      <c r="B48" s="59"/>
      <c r="C48" s="68" t="s">
        <v>350</v>
      </c>
      <c r="D48" s="69" t="s">
        <v>42</v>
      </c>
      <c r="E48" s="70" t="s">
        <v>4</v>
      </c>
      <c r="F48" s="65"/>
      <c r="G48" s="10">
        <v>20</v>
      </c>
      <c r="H48" s="12">
        <f t="shared" ca="1" si="0"/>
        <v>909.79</v>
      </c>
      <c r="I48" s="57"/>
      <c r="M48" s="1"/>
    </row>
    <row r="49" spans="1:13" ht="12.75" x14ac:dyDescent="0.2">
      <c r="A49" s="58">
        <v>45026</v>
      </c>
      <c r="B49" s="70" t="s">
        <v>137</v>
      </c>
      <c r="C49" s="68" t="s">
        <v>354</v>
      </c>
      <c r="D49" s="64" t="s">
        <v>39</v>
      </c>
      <c r="E49" s="59" t="s">
        <v>39</v>
      </c>
      <c r="F49" s="65">
        <v>255</v>
      </c>
      <c r="G49" s="10"/>
      <c r="H49" s="12">
        <f t="shared" ca="1" si="0"/>
        <v>654.79</v>
      </c>
      <c r="I49" s="57"/>
      <c r="M49" s="1"/>
    </row>
    <row r="50" spans="1:13" ht="12.75" x14ac:dyDescent="0.2">
      <c r="A50" s="58">
        <v>45026</v>
      </c>
      <c r="B50" s="70" t="s">
        <v>137</v>
      </c>
      <c r="C50" s="68" t="s">
        <v>355</v>
      </c>
      <c r="D50" s="69" t="s">
        <v>16</v>
      </c>
      <c r="E50" s="59" t="s">
        <v>17</v>
      </c>
      <c r="F50" s="65">
        <v>100</v>
      </c>
      <c r="G50" s="10"/>
      <c r="H50" s="12">
        <f t="shared" ca="1" si="0"/>
        <v>554.79</v>
      </c>
      <c r="I50" s="57"/>
      <c r="M50" s="1"/>
    </row>
    <row r="51" spans="1:13" ht="12.75" x14ac:dyDescent="0.2">
      <c r="A51" s="58">
        <v>45040</v>
      </c>
      <c r="B51" s="70"/>
      <c r="C51" s="68" t="s">
        <v>351</v>
      </c>
      <c r="D51" s="69" t="s">
        <v>42</v>
      </c>
      <c r="E51" s="70" t="s">
        <v>29</v>
      </c>
      <c r="F51" s="65"/>
      <c r="G51" s="10">
        <v>20</v>
      </c>
      <c r="H51" s="12">
        <f t="shared" ca="1" si="0"/>
        <v>574.79</v>
      </c>
      <c r="I51" s="45"/>
      <c r="M51" s="1"/>
    </row>
    <row r="52" spans="1:13" ht="12.75" x14ac:dyDescent="0.2">
      <c r="A52" s="58">
        <v>45105</v>
      </c>
      <c r="B52" s="70" t="s">
        <v>370</v>
      </c>
      <c r="C52" s="68" t="s">
        <v>361</v>
      </c>
      <c r="D52" s="64" t="s">
        <v>22</v>
      </c>
      <c r="E52" s="59"/>
      <c r="F52" s="65">
        <v>100</v>
      </c>
      <c r="G52" s="74"/>
      <c r="H52" s="12">
        <f t="shared" ca="1" si="0"/>
        <v>474.78999999999996</v>
      </c>
      <c r="I52" s="57"/>
      <c r="M52" s="1"/>
    </row>
    <row r="53" spans="1:13" ht="12.75" x14ac:dyDescent="0.2">
      <c r="A53" s="58">
        <v>45105</v>
      </c>
      <c r="B53" s="70" t="s">
        <v>371</v>
      </c>
      <c r="C53" s="68" t="s">
        <v>359</v>
      </c>
      <c r="D53" s="69" t="s">
        <v>17</v>
      </c>
      <c r="E53" s="59" t="s">
        <v>15</v>
      </c>
      <c r="F53" s="65">
        <v>17</v>
      </c>
      <c r="G53" s="74"/>
      <c r="H53" s="12">
        <f t="shared" ca="1" si="0"/>
        <v>457.78999999999996</v>
      </c>
      <c r="I53" s="45" t="s">
        <v>366</v>
      </c>
      <c r="M53" s="1"/>
    </row>
    <row r="54" spans="1:13" ht="12.75" x14ac:dyDescent="0.2">
      <c r="A54" s="58">
        <v>45105</v>
      </c>
      <c r="B54" s="70" t="s">
        <v>372</v>
      </c>
      <c r="C54" s="68" t="s">
        <v>360</v>
      </c>
      <c r="D54" s="64" t="s">
        <v>38</v>
      </c>
      <c r="E54" s="59"/>
      <c r="F54" s="65">
        <v>25</v>
      </c>
      <c r="G54" s="74"/>
      <c r="H54" s="12">
        <f t="shared" ca="1" si="0"/>
        <v>432.78999999999996</v>
      </c>
      <c r="I54" s="45" t="s">
        <v>365</v>
      </c>
      <c r="M54" s="1"/>
    </row>
    <row r="55" spans="1:13" ht="12.75" x14ac:dyDescent="0.2">
      <c r="A55" s="58">
        <v>45105</v>
      </c>
      <c r="B55" s="70" t="s">
        <v>373</v>
      </c>
      <c r="C55" s="68" t="s">
        <v>362</v>
      </c>
      <c r="D55" s="64" t="s">
        <v>22</v>
      </c>
      <c r="E55" s="59"/>
      <c r="F55" s="65">
        <v>20</v>
      </c>
      <c r="G55" s="81"/>
      <c r="H55" s="12">
        <f t="shared" ca="1" si="0"/>
        <v>412.78999999999996</v>
      </c>
      <c r="I55" s="57"/>
      <c r="M55" s="1"/>
    </row>
    <row r="56" spans="1:13" ht="12.75" x14ac:dyDescent="0.2">
      <c r="A56" s="6">
        <v>45106</v>
      </c>
      <c r="B56" s="9"/>
      <c r="C56" s="8" t="s">
        <v>69</v>
      </c>
      <c r="D56" s="7" t="s">
        <v>42</v>
      </c>
      <c r="E56" s="9" t="s">
        <v>4</v>
      </c>
      <c r="F56" s="10"/>
      <c r="G56" s="10">
        <v>20</v>
      </c>
      <c r="H56" s="12">
        <f t="shared" ca="1" si="0"/>
        <v>432.78999999999996</v>
      </c>
      <c r="I56" s="45"/>
      <c r="M56" s="1"/>
    </row>
    <row r="57" spans="1:13" ht="12.75" x14ac:dyDescent="0.2">
      <c r="A57" s="58">
        <v>45114</v>
      </c>
      <c r="B57" s="70"/>
      <c r="C57" s="8" t="s">
        <v>352</v>
      </c>
      <c r="D57" s="69" t="s">
        <v>42</v>
      </c>
      <c r="E57" s="70" t="s">
        <v>29</v>
      </c>
      <c r="F57" s="65"/>
      <c r="G57" s="65">
        <v>20</v>
      </c>
      <c r="H57" s="12">
        <f t="shared" ca="1" si="0"/>
        <v>452.78999999999996</v>
      </c>
      <c r="I57" s="45"/>
      <c r="M57" s="1"/>
    </row>
    <row r="58" spans="1:13" ht="12.75" x14ac:dyDescent="0.2">
      <c r="A58" s="58">
        <v>45120</v>
      </c>
      <c r="B58" s="70"/>
      <c r="C58" s="68" t="s">
        <v>353</v>
      </c>
      <c r="D58" s="69" t="s">
        <v>42</v>
      </c>
      <c r="E58" s="70" t="s">
        <v>4</v>
      </c>
      <c r="F58" s="65"/>
      <c r="G58" s="65">
        <v>20</v>
      </c>
      <c r="H58" s="12">
        <f t="shared" ca="1" si="0"/>
        <v>472.78999999999996</v>
      </c>
      <c r="I58" s="45"/>
      <c r="M58" s="1"/>
    </row>
    <row r="59" spans="1:13" ht="12.75" x14ac:dyDescent="0.2">
      <c r="A59" s="6">
        <v>45125</v>
      </c>
      <c r="B59" s="9"/>
      <c r="C59" s="8" t="s">
        <v>336</v>
      </c>
      <c r="D59" s="7" t="s">
        <v>42</v>
      </c>
      <c r="E59" s="9" t="s">
        <v>4</v>
      </c>
      <c r="F59" s="10"/>
      <c r="G59" s="10">
        <v>20</v>
      </c>
      <c r="H59" s="12">
        <f t="shared" ca="1" si="0"/>
        <v>492.78999999999996</v>
      </c>
      <c r="I59" s="45"/>
      <c r="M59" s="1"/>
    </row>
    <row r="60" spans="1:13" ht="12.75" x14ac:dyDescent="0.2">
      <c r="A60" s="58">
        <v>45134</v>
      </c>
      <c r="B60" s="70" t="s">
        <v>374</v>
      </c>
      <c r="C60" s="68" t="s">
        <v>375</v>
      </c>
      <c r="D60" s="69"/>
      <c r="E60" s="70"/>
      <c r="F60" s="65"/>
      <c r="G60" s="66"/>
      <c r="H60" s="67"/>
      <c r="I60" s="45" t="s">
        <v>376</v>
      </c>
      <c r="M60" s="1"/>
    </row>
    <row r="61" spans="1:13" ht="12.75" x14ac:dyDescent="0.2">
      <c r="A61" s="73" t="s">
        <v>377</v>
      </c>
      <c r="B61" s="70"/>
      <c r="C61" s="68"/>
      <c r="D61" s="69"/>
      <c r="E61" s="59"/>
      <c r="F61" s="65"/>
      <c r="G61" s="66"/>
      <c r="H61" s="67"/>
      <c r="I61" s="45"/>
      <c r="M61" s="1"/>
    </row>
    <row r="62" spans="1:13" ht="12.75" x14ac:dyDescent="0.2">
      <c r="A62" s="58"/>
      <c r="B62" s="70"/>
      <c r="C62" s="68"/>
      <c r="D62" s="64"/>
      <c r="E62" s="59"/>
      <c r="F62" s="65"/>
      <c r="G62" s="66"/>
      <c r="H62" s="67"/>
      <c r="I62" s="57"/>
      <c r="M62" s="1"/>
    </row>
    <row r="63" spans="1:13" ht="12.75" x14ac:dyDescent="0.2">
      <c r="A63" s="58"/>
      <c r="B63" s="70"/>
      <c r="C63" s="8"/>
      <c r="D63" s="69"/>
      <c r="E63" s="70"/>
      <c r="F63" s="65"/>
      <c r="G63" s="65"/>
      <c r="H63" s="67"/>
      <c r="I63" s="45"/>
      <c r="M63" s="1"/>
    </row>
    <row r="64" spans="1:13" ht="12.75" x14ac:dyDescent="0.2">
      <c r="A64" s="6"/>
      <c r="B64" s="9"/>
      <c r="C64" s="8"/>
      <c r="D64" s="7"/>
      <c r="E64" s="9"/>
      <c r="F64" s="10"/>
      <c r="G64" s="10"/>
      <c r="H64" s="43"/>
      <c r="I64" s="45"/>
      <c r="M64" s="1"/>
    </row>
    <row r="65" spans="1:13" ht="12.75" x14ac:dyDescent="0.2">
      <c r="A65" s="6"/>
      <c r="B65" s="9"/>
      <c r="C65" s="8"/>
      <c r="D65" s="7"/>
      <c r="E65" s="9"/>
      <c r="F65" s="10"/>
      <c r="G65" s="10"/>
      <c r="H65" s="43"/>
      <c r="I65" s="45"/>
      <c r="M65" s="1"/>
    </row>
    <row r="66" spans="1:13" ht="12.75" x14ac:dyDescent="0.2">
      <c r="A66" s="58"/>
      <c r="B66" s="70"/>
      <c r="C66" s="68"/>
      <c r="D66" s="69"/>
      <c r="E66" s="70"/>
      <c r="F66" s="65"/>
      <c r="G66" s="65"/>
      <c r="H66" s="67"/>
      <c r="I66" s="45"/>
      <c r="M66" s="1"/>
    </row>
    <row r="67" spans="1:13" ht="12.75" x14ac:dyDescent="0.2">
      <c r="A67" s="58"/>
      <c r="B67" s="59"/>
      <c r="C67" s="68"/>
      <c r="D67" s="69"/>
      <c r="E67" s="59"/>
      <c r="F67" s="65"/>
      <c r="G67" s="65"/>
      <c r="H67" s="67"/>
      <c r="I67" s="45"/>
      <c r="M67" s="1"/>
    </row>
    <row r="68" spans="1:13" ht="12.75" x14ac:dyDescent="0.2">
      <c r="A68" s="58"/>
      <c r="B68" s="59"/>
      <c r="C68" s="68"/>
      <c r="D68" s="69"/>
      <c r="E68" s="59"/>
      <c r="F68" s="65"/>
      <c r="G68" s="65"/>
      <c r="H68" s="67"/>
      <c r="I68" s="45"/>
      <c r="M68" s="1"/>
    </row>
    <row r="69" spans="1:13" ht="12.75" x14ac:dyDescent="0.2">
      <c r="A69" s="6"/>
      <c r="B69" s="9"/>
      <c r="C69" s="8"/>
      <c r="D69" s="7"/>
      <c r="E69" s="9"/>
      <c r="F69" s="10"/>
      <c r="G69" s="10"/>
      <c r="H69" s="43"/>
      <c r="I69" s="45"/>
      <c r="M69" s="1"/>
    </row>
    <row r="70" spans="1:13" ht="12.75" x14ac:dyDescent="0.2">
      <c r="A70" s="6"/>
      <c r="B70" s="9"/>
      <c r="C70" s="8"/>
      <c r="D70" s="7"/>
      <c r="E70" s="9"/>
      <c r="F70" s="10"/>
      <c r="G70" s="10"/>
      <c r="H70" s="43"/>
      <c r="I70" s="45"/>
      <c r="M70" s="1"/>
    </row>
    <row r="71" spans="1:13" ht="12.75" x14ac:dyDescent="0.2">
      <c r="A71" s="6"/>
      <c r="B71" s="9"/>
      <c r="C71" s="8"/>
      <c r="D71" s="7"/>
      <c r="E71" s="9"/>
      <c r="F71" s="10"/>
      <c r="G71" s="10"/>
      <c r="H71" s="43"/>
      <c r="I71" s="45"/>
      <c r="M71" s="1"/>
    </row>
    <row r="72" spans="1:13" ht="12.75" x14ac:dyDescent="0.2">
      <c r="A72" s="58"/>
      <c r="B72" s="70"/>
      <c r="C72" s="68"/>
      <c r="D72" s="69"/>
      <c r="E72" s="59"/>
      <c r="F72" s="65"/>
      <c r="G72" s="66"/>
      <c r="H72" s="67"/>
      <c r="I72" s="45"/>
      <c r="M72" s="1"/>
    </row>
    <row r="73" spans="1:13" ht="12.75" x14ac:dyDescent="0.2">
      <c r="A73" s="58"/>
      <c r="B73" s="70"/>
      <c r="C73" s="68"/>
      <c r="D73" s="69"/>
      <c r="E73" s="59"/>
      <c r="F73" s="65"/>
      <c r="G73" s="66"/>
      <c r="H73" s="67"/>
      <c r="I73" s="57"/>
      <c r="M73" s="1"/>
    </row>
    <row r="74" spans="1:13" ht="12.75" x14ac:dyDescent="0.2">
      <c r="A74" s="6"/>
      <c r="B74" s="9"/>
      <c r="C74" s="8"/>
      <c r="D74" s="7"/>
      <c r="E74" s="9"/>
      <c r="F74" s="10"/>
      <c r="G74" s="10"/>
      <c r="H74" s="43"/>
      <c r="I74" s="45"/>
      <c r="M74" s="1"/>
    </row>
    <row r="75" spans="1:13" ht="12.75" x14ac:dyDescent="0.2">
      <c r="A75" s="58"/>
      <c r="B75" s="59"/>
      <c r="C75" s="68"/>
      <c r="D75" s="69"/>
      <c r="E75" s="70"/>
      <c r="F75" s="65"/>
      <c r="G75" s="66"/>
      <c r="H75" s="67"/>
      <c r="I75" s="45"/>
      <c r="M75" s="1"/>
    </row>
    <row r="76" spans="1:13" ht="12.75" x14ac:dyDescent="0.2">
      <c r="A76" s="58"/>
      <c r="B76" s="70"/>
      <c r="C76" s="68"/>
      <c r="D76" s="69"/>
      <c r="E76" s="70"/>
      <c r="F76" s="65"/>
      <c r="G76" s="66"/>
      <c r="H76" s="67"/>
      <c r="I76" s="45"/>
      <c r="M76" s="1"/>
    </row>
    <row r="77" spans="1:13" ht="12.75" x14ac:dyDescent="0.2">
      <c r="A77" s="58"/>
      <c r="B77" s="70"/>
      <c r="C77" s="68"/>
      <c r="D77" s="69"/>
      <c r="E77" s="70"/>
      <c r="F77" s="65"/>
      <c r="G77" s="66"/>
      <c r="H77" s="67"/>
      <c r="I77" s="45"/>
      <c r="M77" s="1"/>
    </row>
    <row r="78" spans="1:13" ht="12.75" x14ac:dyDescent="0.2">
      <c r="A78" s="6"/>
      <c r="B78" s="9"/>
      <c r="C78" s="8"/>
      <c r="D78" s="7"/>
      <c r="E78" s="9"/>
      <c r="F78" s="10"/>
      <c r="G78" s="10"/>
      <c r="H78" s="43"/>
      <c r="I78" s="45"/>
      <c r="M78" s="1"/>
    </row>
    <row r="79" spans="1:13" ht="12.75" x14ac:dyDescent="0.2">
      <c r="A79" s="58"/>
      <c r="B79" s="70"/>
      <c r="C79" s="68"/>
      <c r="D79" s="69"/>
      <c r="E79" s="59"/>
      <c r="F79" s="65"/>
      <c r="G79" s="66"/>
      <c r="H79" s="67"/>
      <c r="I79" s="45"/>
      <c r="M79" s="1"/>
    </row>
    <row r="80" spans="1:13" ht="12.75" x14ac:dyDescent="0.2">
      <c r="A80" s="58"/>
      <c r="B80" s="70"/>
      <c r="C80" s="68"/>
      <c r="D80" s="69"/>
      <c r="E80" s="70"/>
      <c r="F80" s="65"/>
      <c r="G80" s="66"/>
      <c r="H80" s="67"/>
      <c r="I80" s="45"/>
      <c r="M80" s="1"/>
    </row>
    <row r="81" spans="1:13" ht="12.75" x14ac:dyDescent="0.2">
      <c r="A81" s="58"/>
      <c r="B81" s="59"/>
      <c r="C81" s="68"/>
      <c r="D81" s="69"/>
      <c r="E81" s="59"/>
      <c r="F81" s="65"/>
      <c r="G81" s="66"/>
      <c r="H81" s="67"/>
      <c r="I81" s="57"/>
      <c r="M81" s="1"/>
    </row>
    <row r="82" spans="1:13" ht="12.75" x14ac:dyDescent="0.2">
      <c r="A82" s="58"/>
      <c r="B82" s="70"/>
      <c r="C82" s="68"/>
      <c r="D82" s="69"/>
      <c r="E82" s="70"/>
      <c r="F82" s="65"/>
      <c r="G82" s="66"/>
      <c r="H82" s="67"/>
      <c r="I82" s="45"/>
      <c r="M82" s="1"/>
    </row>
    <row r="83" spans="1:13" ht="12.75" x14ac:dyDescent="0.2">
      <c r="A83" s="6"/>
      <c r="B83" s="9"/>
      <c r="C83" s="8"/>
      <c r="D83" s="7"/>
      <c r="E83" s="9"/>
      <c r="F83" s="10"/>
      <c r="G83" s="10"/>
      <c r="H83" s="43"/>
      <c r="I83" s="45"/>
      <c r="M83" s="1"/>
    </row>
    <row r="84" spans="1:13" ht="12.75" x14ac:dyDescent="0.2">
      <c r="A84" s="58"/>
      <c r="B84" s="59"/>
      <c r="C84" s="68"/>
      <c r="D84" s="69"/>
      <c r="E84" s="59"/>
      <c r="F84" s="65"/>
      <c r="G84" s="66"/>
      <c r="H84" s="67"/>
      <c r="I84" s="57"/>
      <c r="M84" s="1"/>
    </row>
    <row r="85" spans="1:13" ht="12.75" x14ac:dyDescent="0.2">
      <c r="A85" s="6"/>
      <c r="B85" s="9"/>
      <c r="C85" s="8"/>
      <c r="D85" s="7"/>
      <c r="E85" s="9"/>
      <c r="F85" s="10"/>
      <c r="G85" s="10"/>
      <c r="H85" s="43"/>
      <c r="I85" s="45"/>
      <c r="M85" s="1"/>
    </row>
    <row r="86" spans="1:13" ht="12.75" x14ac:dyDescent="0.2">
      <c r="A86" s="6"/>
      <c r="B86" s="9"/>
      <c r="C86" s="8"/>
      <c r="D86" s="7"/>
      <c r="E86" s="9"/>
      <c r="F86" s="10"/>
      <c r="G86" s="10"/>
      <c r="H86" s="43"/>
      <c r="I86" s="45"/>
      <c r="M86" s="1"/>
    </row>
    <row r="87" spans="1:13" ht="12.75" x14ac:dyDescent="0.2">
      <c r="A87" s="6"/>
      <c r="B87" s="9"/>
      <c r="C87" s="8"/>
      <c r="D87" s="7"/>
      <c r="E87" s="9"/>
      <c r="F87" s="10"/>
      <c r="G87" s="10"/>
      <c r="H87" s="43"/>
      <c r="I87" s="45"/>
      <c r="M87" s="1"/>
    </row>
    <row r="88" spans="1:13" ht="12.75" x14ac:dyDescent="0.2">
      <c r="A88" s="6"/>
      <c r="B88" s="9"/>
      <c r="C88" s="8"/>
      <c r="D88" s="7"/>
      <c r="E88" s="9"/>
      <c r="F88" s="10"/>
      <c r="G88" s="10"/>
      <c r="H88" s="43"/>
      <c r="I88" s="45"/>
      <c r="M88" s="1"/>
    </row>
    <row r="89" spans="1:13" ht="12.75" x14ac:dyDescent="0.2">
      <c r="A89" s="6"/>
      <c r="B89" s="9"/>
      <c r="C89" s="8"/>
      <c r="D89" s="7"/>
      <c r="E89" s="9"/>
      <c r="F89" s="10"/>
      <c r="G89" s="10"/>
      <c r="H89" s="43"/>
      <c r="I89" s="45"/>
      <c r="M89" s="1"/>
    </row>
    <row r="90" spans="1:13" ht="12.75" x14ac:dyDescent="0.2">
      <c r="A90" s="6"/>
      <c r="B90" s="9"/>
      <c r="C90" s="8"/>
      <c r="D90" s="7"/>
      <c r="E90" s="9"/>
      <c r="F90" s="10"/>
      <c r="G90" s="10"/>
      <c r="H90" s="43"/>
      <c r="I90" s="45"/>
      <c r="M90" s="1"/>
    </row>
    <row r="91" spans="1:13" ht="12.75" x14ac:dyDescent="0.2">
      <c r="A91" s="58"/>
      <c r="B91" s="70"/>
      <c r="C91" s="68"/>
      <c r="D91" s="69"/>
      <c r="E91" s="59"/>
      <c r="F91" s="65"/>
      <c r="G91" s="66"/>
      <c r="H91" s="67"/>
      <c r="I91" s="45"/>
      <c r="M91" s="1"/>
    </row>
    <row r="92" spans="1:13" ht="12.75" x14ac:dyDescent="0.2">
      <c r="A92" s="58"/>
      <c r="B92" s="70"/>
      <c r="C92" s="68"/>
      <c r="D92" s="69"/>
      <c r="E92" s="59"/>
      <c r="F92" s="65"/>
      <c r="G92" s="66"/>
      <c r="H92" s="67"/>
      <c r="I92" s="45"/>
      <c r="M92" s="1"/>
    </row>
    <row r="93" spans="1:13" ht="12.75" x14ac:dyDescent="0.2">
      <c r="A93" s="6"/>
      <c r="B93" s="9"/>
      <c r="C93" s="8"/>
      <c r="D93" s="7"/>
      <c r="E93" s="9"/>
      <c r="F93" s="10"/>
      <c r="G93" s="10"/>
      <c r="H93" s="43"/>
      <c r="I93" s="45"/>
      <c r="M93" s="1"/>
    </row>
    <row r="94" spans="1:13" ht="12.75" x14ac:dyDescent="0.2">
      <c r="A94" s="58"/>
      <c r="B94" s="70"/>
      <c r="C94" s="68"/>
      <c r="D94" s="64"/>
      <c r="E94" s="59"/>
      <c r="F94" s="65"/>
      <c r="G94" s="66"/>
      <c r="H94" s="67"/>
      <c r="I94" s="45"/>
      <c r="M94" s="1"/>
    </row>
    <row r="95" spans="1:13" ht="12.75" x14ac:dyDescent="0.2">
      <c r="A95" s="58"/>
      <c r="B95" s="59"/>
      <c r="C95" s="68"/>
      <c r="D95" s="69"/>
      <c r="E95" s="59"/>
      <c r="F95" s="65"/>
      <c r="G95" s="66"/>
      <c r="H95" s="67"/>
      <c r="I95" s="57"/>
      <c r="M95" s="1"/>
    </row>
    <row r="96" spans="1:13" ht="12.75" x14ac:dyDescent="0.2">
      <c r="A96" s="6"/>
      <c r="B96" s="9"/>
      <c r="C96" s="8"/>
      <c r="D96" s="7"/>
      <c r="E96" s="9"/>
      <c r="F96" s="10"/>
      <c r="G96" s="10"/>
      <c r="H96" s="43"/>
      <c r="I96" s="45"/>
      <c r="M96" s="1"/>
    </row>
    <row r="97" spans="1:13" ht="12.75" x14ac:dyDescent="0.2">
      <c r="A97" s="6"/>
      <c r="B97" s="9"/>
      <c r="C97" s="8"/>
      <c r="D97" s="7"/>
      <c r="E97" s="9"/>
      <c r="F97" s="10"/>
      <c r="G97" s="10"/>
      <c r="H97" s="43"/>
      <c r="I97" s="45"/>
      <c r="M97" s="1"/>
    </row>
    <row r="98" spans="1:13" ht="12.75" x14ac:dyDescent="0.2">
      <c r="A98" s="6"/>
      <c r="B98" s="9"/>
      <c r="C98" s="8"/>
      <c r="D98" s="7"/>
      <c r="E98" s="9"/>
      <c r="F98" s="10"/>
      <c r="G98" s="10"/>
      <c r="H98" s="43"/>
      <c r="I98" s="45"/>
      <c r="M98" s="1"/>
    </row>
    <row r="99" spans="1:13" ht="12.75" x14ac:dyDescent="0.2">
      <c r="A99" s="6"/>
      <c r="B99" s="9"/>
      <c r="C99" s="8"/>
      <c r="D99" s="47"/>
      <c r="E99" s="9"/>
      <c r="F99" s="10"/>
      <c r="G99" s="10"/>
      <c r="H99" s="43"/>
      <c r="I99" s="45"/>
      <c r="M99" s="1"/>
    </row>
    <row r="100" spans="1:13" ht="12.75" x14ac:dyDescent="0.2">
      <c r="A100" s="6"/>
      <c r="B100" s="9"/>
      <c r="C100" s="8"/>
      <c r="D100" s="7"/>
      <c r="E100" s="9"/>
      <c r="F100" s="10"/>
      <c r="G100" s="10"/>
      <c r="H100" s="43"/>
      <c r="I100" s="45"/>
      <c r="M100" s="1"/>
    </row>
    <row r="101" spans="1:13" ht="12.75" x14ac:dyDescent="0.2">
      <c r="A101" s="6"/>
      <c r="B101" s="9"/>
      <c r="C101" s="8"/>
      <c r="D101" s="7"/>
      <c r="E101" s="9"/>
      <c r="F101" s="10"/>
      <c r="G101" s="10"/>
      <c r="H101" s="43"/>
      <c r="I101" s="45"/>
      <c r="M101" s="1"/>
    </row>
    <row r="102" spans="1:13" ht="12.75" x14ac:dyDescent="0.2">
      <c r="A102" s="6"/>
      <c r="B102" s="9"/>
      <c r="C102" s="8"/>
      <c r="D102" s="7"/>
      <c r="E102" s="9"/>
      <c r="F102" s="10"/>
      <c r="G102" s="10"/>
      <c r="H102" s="43"/>
      <c r="I102" s="45"/>
      <c r="M102" s="1"/>
    </row>
    <row r="103" spans="1:13" ht="12.75" x14ac:dyDescent="0.2">
      <c r="A103" s="6"/>
      <c r="B103" s="9"/>
      <c r="C103" s="8"/>
      <c r="D103" s="7"/>
      <c r="E103" s="9"/>
      <c r="F103" s="10"/>
      <c r="G103" s="10"/>
      <c r="H103" s="43"/>
      <c r="I103" s="45"/>
      <c r="M103" s="1"/>
    </row>
    <row r="104" spans="1:13" ht="12.75" x14ac:dyDescent="0.2">
      <c r="A104" s="6"/>
      <c r="B104" s="9"/>
      <c r="C104" s="8"/>
      <c r="D104" s="7"/>
      <c r="E104" s="9"/>
      <c r="F104" s="10"/>
      <c r="G104" s="10"/>
      <c r="H104" s="43"/>
      <c r="I104" s="45"/>
      <c r="M104" s="1"/>
    </row>
    <row r="105" spans="1:13" ht="12.75" x14ac:dyDescent="0.2">
      <c r="A105" s="6"/>
      <c r="B105" s="9"/>
      <c r="C105" s="8"/>
      <c r="D105" s="7"/>
      <c r="E105" s="9"/>
      <c r="F105" s="10"/>
      <c r="G105" s="10"/>
      <c r="H105" s="43"/>
      <c r="I105" s="45"/>
      <c r="M105" s="1"/>
    </row>
    <row r="106" spans="1:13" ht="12.75" x14ac:dyDescent="0.2">
      <c r="A106" s="6"/>
      <c r="B106" s="9"/>
      <c r="C106" s="8"/>
      <c r="D106" s="7"/>
      <c r="E106" s="9"/>
      <c r="F106" s="10"/>
      <c r="G106" s="10"/>
      <c r="H106" s="43"/>
      <c r="I106" s="45"/>
      <c r="M106" s="1"/>
    </row>
    <row r="107" spans="1:13" ht="12.75" x14ac:dyDescent="0.2">
      <c r="A107" s="6"/>
      <c r="B107" s="9"/>
      <c r="C107" s="8"/>
      <c r="D107" s="7"/>
      <c r="E107" s="9"/>
      <c r="F107" s="10"/>
      <c r="G107" s="10"/>
      <c r="H107" s="43"/>
      <c r="I107" s="45"/>
      <c r="M107" s="1"/>
    </row>
    <row r="108" spans="1:13" ht="12.75" x14ac:dyDescent="0.2">
      <c r="A108" s="6"/>
      <c r="B108" s="9"/>
      <c r="C108" s="8"/>
      <c r="D108" s="7"/>
      <c r="E108" s="9"/>
      <c r="F108" s="10"/>
      <c r="G108" s="10"/>
      <c r="H108" s="43"/>
      <c r="I108" s="45"/>
      <c r="M108" s="1"/>
    </row>
    <row r="109" spans="1:13" ht="12.75" x14ac:dyDescent="0.2">
      <c r="A109" s="6"/>
      <c r="B109" s="9"/>
      <c r="C109" s="8"/>
      <c r="D109" s="7"/>
      <c r="E109" s="9"/>
      <c r="F109" s="10"/>
      <c r="G109" s="10"/>
      <c r="H109" s="43" t="str">
        <f ca="1">IF(ISBLANK(A109)," - ",IFERROR(OFFSET(H109,-1,0,1,1)+G109-F109,G109-F109))</f>
        <v xml:space="preserve"> - </v>
      </c>
      <c r="I109" s="45"/>
      <c r="M109" s="1"/>
    </row>
    <row r="110" spans="1:13" ht="12.75" x14ac:dyDescent="0.2">
      <c r="A110" s="6"/>
      <c r="B110" s="9"/>
      <c r="C110" s="8"/>
      <c r="D110" s="7"/>
      <c r="E110" s="9"/>
      <c r="F110" s="10"/>
      <c r="G110" s="10"/>
      <c r="H110" s="43" t="str">
        <f ca="1">IF(ISBLANK(A110)," - ",IFERROR(OFFSET(H110,-1,0,1,1)+G110-F110,G110-F110))</f>
        <v xml:space="preserve"> - </v>
      </c>
      <c r="I110" s="45"/>
      <c r="M110" s="1"/>
    </row>
    <row r="111" spans="1:13" ht="12.75" x14ac:dyDescent="0.2">
      <c r="A111" s="6"/>
      <c r="B111" s="9"/>
      <c r="C111" s="8"/>
      <c r="D111" s="7"/>
      <c r="E111" s="9"/>
      <c r="F111" s="10"/>
      <c r="G111" s="10"/>
      <c r="H111" s="43" t="str">
        <f ca="1">IF(ISBLANK(A111)," - ",IFERROR(OFFSET(H111,-1,0,1,1)+G111-F111,G111-F111))</f>
        <v xml:space="preserve"> - </v>
      </c>
      <c r="I111" s="45"/>
      <c r="M111" s="1"/>
    </row>
    <row r="112" spans="1:13" ht="12.75" x14ac:dyDescent="0.2">
      <c r="A112" s="6"/>
      <c r="B112" s="9"/>
      <c r="C112" s="8"/>
      <c r="D112" s="7"/>
      <c r="E112" s="9"/>
      <c r="F112" s="10"/>
      <c r="G112" s="10"/>
      <c r="H112" s="43" t="str">
        <f ca="1">IF(ISBLANK(A112)," - ",IFERROR(OFFSET(H112,-1,0,1,1)+G112-F112,G112-F112))</f>
        <v xml:space="preserve"> - </v>
      </c>
      <c r="I112" s="45"/>
      <c r="M112" s="1"/>
    </row>
    <row r="113" spans="1:13" ht="12.75" x14ac:dyDescent="0.2">
      <c r="A113" s="6"/>
      <c r="B113" s="9"/>
      <c r="C113" s="8"/>
      <c r="D113" s="7"/>
      <c r="E113" s="9"/>
      <c r="F113" s="10"/>
      <c r="G113" s="10"/>
      <c r="H113" s="43" t="str">
        <f t="shared" ref="H113:H122" ca="1" si="1">IF(ISBLANK(A113)," - ",IFERROR(OFFSET(H113,-1,0,1,1)+G113-F113,G113-F113))</f>
        <v xml:space="preserve"> - </v>
      </c>
      <c r="I113" s="45"/>
      <c r="M113" s="1"/>
    </row>
    <row r="114" spans="1:13" ht="12.75" x14ac:dyDescent="0.2">
      <c r="A114" s="48"/>
      <c r="B114" s="49"/>
      <c r="C114" s="50"/>
      <c r="D114" s="7"/>
      <c r="E114" s="49"/>
      <c r="F114" s="10"/>
      <c r="G114" s="10"/>
      <c r="H114" s="43" t="str">
        <f ca="1">IF(ISBLANK(A114)," - ",IFERROR(OFFSET(H114,-1,0,1,1)+G114-F114,G114-F114))</f>
        <v xml:space="preserve"> - </v>
      </c>
      <c r="M114" s="1"/>
    </row>
    <row r="115" spans="1:13" ht="12.75" x14ac:dyDescent="0.2">
      <c r="A115" s="48"/>
      <c r="B115" s="49"/>
      <c r="C115" s="50"/>
      <c r="D115" s="7"/>
      <c r="E115" s="49"/>
      <c r="F115" s="10"/>
      <c r="G115" s="10"/>
      <c r="H115" s="43" t="str">
        <f ca="1">IF(ISBLANK(A115)," - ",IFERROR(OFFSET(H115,-1,0,1,1)+G115-F115,G115-F115))</f>
        <v xml:space="preserve"> - </v>
      </c>
      <c r="M115" s="1"/>
    </row>
    <row r="116" spans="1:13" ht="12.75" x14ac:dyDescent="0.2">
      <c r="A116" s="48"/>
      <c r="B116" s="49"/>
      <c r="C116" s="50"/>
      <c r="D116" s="7"/>
      <c r="E116" s="49"/>
      <c r="F116" s="10"/>
      <c r="G116" s="10"/>
      <c r="H116" s="43" t="str">
        <f ca="1">IF(ISBLANK(A116)," - ",IFERROR(OFFSET(H116,-1,0,1,1)+G116-F116,G116-F116))</f>
        <v xml:space="preserve"> - </v>
      </c>
      <c r="M116" s="1"/>
    </row>
    <row r="117" spans="1:13" ht="12.75" x14ac:dyDescent="0.2">
      <c r="A117" s="48"/>
      <c r="B117" s="49"/>
      <c r="C117" s="50"/>
      <c r="D117" s="7"/>
      <c r="E117" s="49"/>
      <c r="F117" s="10"/>
      <c r="G117" s="10"/>
      <c r="H117" s="43" t="str">
        <f ca="1">IF(ISBLANK(A117)," - ",IFERROR(OFFSET(H117,-1,0,1,1)+G117-F117,G117-F117))</f>
        <v xml:space="preserve"> - </v>
      </c>
      <c r="M117" s="1"/>
    </row>
    <row r="118" spans="1:13" ht="12.75" x14ac:dyDescent="0.2">
      <c r="A118" s="48"/>
      <c r="B118" s="49"/>
      <c r="C118" s="50"/>
      <c r="D118" s="7"/>
      <c r="E118" s="49"/>
      <c r="F118" s="10"/>
      <c r="G118" s="10"/>
      <c r="H118" s="43" t="str">
        <f ca="1">IF(ISBLANK(A118)," - ",IFERROR(OFFSET(H118,-1,0,1,1)+G118-F118,G118-F118))</f>
        <v xml:space="preserve"> - </v>
      </c>
      <c r="M118" s="1"/>
    </row>
    <row r="119" spans="1:13" ht="12.75" x14ac:dyDescent="0.2">
      <c r="A119" s="6"/>
      <c r="B119" s="9"/>
      <c r="C119" s="8"/>
      <c r="D119" s="7"/>
      <c r="E119" s="9"/>
      <c r="F119" s="10"/>
      <c r="G119" s="10"/>
      <c r="H119" s="43" t="str">
        <f t="shared" ca="1" si="1"/>
        <v xml:space="preserve"> - </v>
      </c>
      <c r="M119" s="1"/>
    </row>
    <row r="120" spans="1:13" ht="12.75" x14ac:dyDescent="0.2">
      <c r="A120" s="6"/>
      <c r="B120" s="9"/>
      <c r="C120" s="8"/>
      <c r="D120" s="7"/>
      <c r="E120" s="9"/>
      <c r="F120" s="10"/>
      <c r="G120" s="10"/>
      <c r="H120" s="43" t="str">
        <f t="shared" ca="1" si="1"/>
        <v xml:space="preserve"> - </v>
      </c>
      <c r="M120" s="1"/>
    </row>
    <row r="121" spans="1:13" ht="12.75" x14ac:dyDescent="0.2">
      <c r="A121" s="6"/>
      <c r="B121" s="9"/>
      <c r="C121" s="8"/>
      <c r="D121" s="7"/>
      <c r="E121" s="9"/>
      <c r="F121" s="10"/>
      <c r="G121" s="10"/>
      <c r="H121" s="43" t="str">
        <f t="shared" ca="1" si="1"/>
        <v xml:space="preserve"> - </v>
      </c>
      <c r="M121" s="1"/>
    </row>
    <row r="122" spans="1:13" ht="12.75" x14ac:dyDescent="0.2">
      <c r="A122" s="6"/>
      <c r="B122" s="9"/>
      <c r="C122" s="8"/>
      <c r="D122" s="7"/>
      <c r="E122" s="9"/>
      <c r="F122" s="10"/>
      <c r="G122" s="10"/>
      <c r="H122" s="43" t="str">
        <f t="shared" ca="1" si="1"/>
        <v xml:space="preserve"> - </v>
      </c>
      <c r="M122" s="1"/>
    </row>
    <row r="123" spans="1:13" ht="12.75" x14ac:dyDescent="0.2">
      <c r="M123" s="1"/>
    </row>
    <row r="124" spans="1:13" ht="12.75" x14ac:dyDescent="0.2">
      <c r="M124" s="1"/>
    </row>
    <row r="125" spans="1:13" ht="12.75" x14ac:dyDescent="0.2">
      <c r="M125" s="1"/>
    </row>
    <row r="126" spans="1:13" ht="12.75" x14ac:dyDescent="0.2">
      <c r="M126" s="1"/>
    </row>
    <row r="127" spans="1:13" ht="12.75" x14ac:dyDescent="0.2">
      <c r="M127" s="1"/>
    </row>
    <row r="128" spans="1:13" ht="12.75" x14ac:dyDescent="0.2">
      <c r="M128" s="1"/>
    </row>
    <row r="129" spans="13:13" ht="12.75" x14ac:dyDescent="0.2">
      <c r="M129" s="1"/>
    </row>
    <row r="130" spans="13:13" ht="12.75" x14ac:dyDescent="0.2">
      <c r="M130" s="1"/>
    </row>
    <row r="131" spans="13:13" ht="12.75" x14ac:dyDescent="0.2">
      <c r="M131" s="1"/>
    </row>
    <row r="132" spans="13:13" ht="12.75" x14ac:dyDescent="0.2">
      <c r="M132" s="1"/>
    </row>
    <row r="133" spans="13:13" ht="12.75" x14ac:dyDescent="0.2">
      <c r="M133" s="1"/>
    </row>
    <row r="134" spans="13:13" ht="12.75" x14ac:dyDescent="0.2">
      <c r="M134" s="1"/>
    </row>
    <row r="135" spans="13:13" ht="12.75" x14ac:dyDescent="0.2">
      <c r="M135" s="1"/>
    </row>
    <row r="136" spans="13:13" ht="12.75" x14ac:dyDescent="0.2">
      <c r="M136" s="1"/>
    </row>
    <row r="137" spans="13:13" ht="12.75" x14ac:dyDescent="0.2">
      <c r="M137" s="1"/>
    </row>
    <row r="138" spans="13:13" ht="12.75" x14ac:dyDescent="0.2">
      <c r="M138" s="1"/>
    </row>
    <row r="139" spans="13:13" ht="12.75" x14ac:dyDescent="0.2">
      <c r="M139" s="1"/>
    </row>
    <row r="140" spans="13:13" ht="12.75" x14ac:dyDescent="0.2">
      <c r="M140" s="1"/>
    </row>
    <row r="141" spans="13:13" ht="12.75" x14ac:dyDescent="0.2">
      <c r="M141" s="1"/>
    </row>
    <row r="142" spans="13:13" ht="12.75" x14ac:dyDescent="0.2">
      <c r="M142" s="1"/>
    </row>
    <row r="143" spans="13:13" ht="12.75" x14ac:dyDescent="0.2">
      <c r="M143" s="1"/>
    </row>
    <row r="144" spans="13:13" ht="12.75" x14ac:dyDescent="0.2">
      <c r="M144" s="1"/>
    </row>
    <row r="145" spans="13:13" ht="12.75" x14ac:dyDescent="0.2">
      <c r="M145" s="1"/>
    </row>
    <row r="146" spans="13:13" ht="12.75" x14ac:dyDescent="0.2">
      <c r="M146" s="1"/>
    </row>
    <row r="147" spans="13:13" ht="12.75" x14ac:dyDescent="0.2">
      <c r="M147" s="1"/>
    </row>
    <row r="148" spans="13:13" ht="12.75" x14ac:dyDescent="0.2">
      <c r="M148" s="1"/>
    </row>
    <row r="149" spans="13:13" ht="12.75" x14ac:dyDescent="0.2">
      <c r="M149" s="1"/>
    </row>
    <row r="150" spans="13:13" ht="12.75" x14ac:dyDescent="0.2">
      <c r="M150" s="1"/>
    </row>
    <row r="151" spans="13:13" ht="12.75" x14ac:dyDescent="0.2">
      <c r="M151" s="1"/>
    </row>
  </sheetData>
  <mergeCells count="1">
    <mergeCell ref="F1:H1"/>
  </mergeCells>
  <conditionalFormatting sqref="I3">
    <cfRule type="cellIs" dxfId="1" priority="7" stopIfTrue="1" operator="lessThan">
      <formula>0</formula>
    </cfRule>
  </conditionalFormatting>
  <conditionalFormatting sqref="I5:I122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D100:D122 E5:E122 D5:D98" xr:uid="{0FFD769F-54C6-4CD2-AC53-E748C29A4DC6}">
      <formula1>categoryList</formula1>
    </dataValidation>
    <dataValidation type="list" allowBlank="1" showInputMessage="1" showErrorMessage="1" sqref="C5:C122" xr:uid="{DBBD7A4B-7419-4911-95E6-C75616284FAB}">
      <formula1>payeeList</formula1>
    </dataValidation>
    <dataValidation type="list" allowBlank="1" showInputMessage="1" showErrorMessage="1" sqref="B5:B122" xr:uid="{AC2B4FEF-0686-4683-ACA6-D922F4F25327}">
      <formula1>numList</formula1>
    </dataValidation>
    <dataValidation type="list" allowBlank="1" showInputMessage="1" showErrorMessage="1" sqref="A5:A122" xr:uid="{2612FA7F-0204-4489-8453-84200C096B8E}">
      <formula1>dateList</formula1>
    </dataValidation>
    <dataValidation type="list" allowBlank="1" showInputMessage="1" showErrorMessage="1" sqref="F5:F122" xr:uid="{AE68429D-2E77-43AF-BDC7-63D6B9B153E1}">
      <formula1>reconcileList</formula1>
    </dataValidation>
  </dataValidations>
  <printOptions horizontalCentered="1"/>
  <pageMargins left="0.5" right="0.5" top="0.5" bottom="0.5" header="0.25" footer="0.25"/>
  <pageSetup scale="96" fitToHeight="0" orientation="portrait" r:id="rId1"/>
  <headerFooter>
    <oddFooter>&amp;L&amp;8&amp;K01+049Checkbook Register Template by Vertex42.com&amp;R&amp;8&amp;K01+049© 2008-2017 Vertex42 LLC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769772A-3B2C-453E-BA34-4753F7FE3105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I3</xm:sqref>
        </x14:conditionalFormatting>
        <x14:conditionalFormatting xmlns:xm="http://schemas.microsoft.com/office/excel/2006/main">
          <x14:cfRule type="iconSet" priority="10" id="{C85B5F37-0DAF-4FF2-9D71-BF328E2282C5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I63:I84 I5:I59 I87:I122</xm:sqref>
        </x14:conditionalFormatting>
        <x14:conditionalFormatting xmlns:xm="http://schemas.microsoft.com/office/excel/2006/main">
          <x14:cfRule type="iconSet" priority="4" id="{ADB4C3A1-88E3-49B5-AEC1-2D8EFB109B36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I85</xm:sqref>
        </x14:conditionalFormatting>
        <x14:conditionalFormatting xmlns:xm="http://schemas.microsoft.com/office/excel/2006/main">
          <x14:cfRule type="iconSet" priority="2" id="{F1AF92D5-3D20-42BA-9EBA-A504731498D4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I86</xm:sqref>
        </x14:conditionalFormatting>
        <x14:conditionalFormatting xmlns:xm="http://schemas.microsoft.com/office/excel/2006/main">
          <x14:cfRule type="iconSet" priority="45" id="{A024356B-FCB6-44D5-9665-3873597DAC37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I60:I62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D1C7-F169-46F2-831E-F018E2668D4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Blank Register</vt:lpstr>
      <vt:lpstr>2016-2017</vt:lpstr>
      <vt:lpstr>2017-2018</vt:lpstr>
      <vt:lpstr>2018-2019</vt:lpstr>
      <vt:lpstr>2019-2020</vt:lpstr>
      <vt:lpstr>2020-2021</vt:lpstr>
      <vt:lpstr>2021-2022</vt:lpstr>
      <vt:lpstr>2022-2023</vt:lpstr>
      <vt:lpstr>Sheet1</vt:lpstr>
      <vt:lpstr>Settings</vt:lpstr>
      <vt:lpstr>'2017-2018'!Print_Area</vt:lpstr>
      <vt:lpstr>'2018-2019'!Print_Area</vt:lpstr>
      <vt:lpstr>'2019-2020'!Print_Area</vt:lpstr>
      <vt:lpstr>'2020-2021'!Print_Area</vt:lpstr>
      <vt:lpstr>'2021-2022'!Print_Area</vt:lpstr>
      <vt:lpstr>'2022-2023'!Print_Area</vt:lpstr>
      <vt:lpstr>'Blank Register'!Print_Area</vt:lpstr>
      <vt:lpstr>'2017-2018'!Print_Titles</vt:lpstr>
      <vt:lpstr>'2018-2019'!Print_Titles</vt:lpstr>
      <vt:lpstr>'2019-2020'!Print_Titles</vt:lpstr>
      <vt:lpstr>'2020-2021'!Print_Titles</vt:lpstr>
      <vt:lpstr>'2021-2022'!Print_Titles</vt:lpstr>
      <vt:lpstr>'2022-2023'!Print_Titles</vt:lpstr>
      <vt:lpstr>'Blank Register'!Print_Titles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Checkbook Register Template</dc:title>
  <dc:creator>Vertex42.com</dc:creator>
  <dc:description>(c) 2008-2017 Vertex42 LLC. All Rights Reserved.</dc:description>
  <cp:lastModifiedBy>Michael DiTizio</cp:lastModifiedBy>
  <cp:lastPrinted>2015-03-08T01:21:34Z</cp:lastPrinted>
  <dcterms:created xsi:type="dcterms:W3CDTF">2007-12-24T15:22:31Z</dcterms:created>
  <dcterms:modified xsi:type="dcterms:W3CDTF">2023-07-28T03:51:10Z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2008-2017 Vertex42 LLC</vt:lpwstr>
  </property>
  <property fmtid="{D5CDD505-2E9C-101B-9397-08002B2CF9AE}" pid="3" name="Version">
    <vt:lpwstr>1.3.2</vt:lpwstr>
  </property>
  <property fmtid="{D5CDD505-2E9C-101B-9397-08002B2CF9AE}" pid="4" name="Source">
    <vt:lpwstr>https://www.vertex42.com/ExcelTemplates/excel-checkbook.html</vt:lpwstr>
  </property>
</Properties>
</file>