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0490" windowHeight="7485" tabRatio="506"/>
  </bookViews>
  <sheets>
    <sheet name="data entry" sheetId="1" r:id="rId1"/>
    <sheet name="Sheet1" sheetId="3" r:id="rId2"/>
    <sheet name="non renewals" sheetId="2" r:id="rId3"/>
  </sheets>
  <definedNames>
    <definedName name="_xlnm._FilterDatabase" localSheetId="0" hidden="1">'data entry'!$A$1:$AJ$18</definedName>
    <definedName name="_xlnm.Print_Area" localSheetId="0">'data entry'!$A$1:$T$23</definedName>
    <definedName name="_xlnm.Print_Titles" localSheetId="0">'data entry'!$A:$B,'data entry'!$1:$1</definedName>
  </definedNames>
  <calcPr calcId="1257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5" i="2"/>
  <c r="Q55"/>
  <c r="N54"/>
  <c r="Q54"/>
  <c r="T54"/>
  <c r="N53"/>
  <c r="Q53"/>
  <c r="N52"/>
  <c r="Q52"/>
  <c r="N22" i="1"/>
  <c r="N51" i="2"/>
  <c r="Q51"/>
  <c r="N10" i="1"/>
  <c r="N6"/>
  <c r="N50" i="2"/>
  <c r="Q50"/>
  <c r="T49"/>
  <c r="Q49"/>
  <c r="N49"/>
  <c r="T48"/>
  <c r="Q48"/>
  <c r="N48"/>
  <c r="N24" i="1"/>
  <c r="Q47" i="2"/>
  <c r="N47"/>
  <c r="N5" i="1"/>
  <c r="Q46" i="2"/>
  <c r="N46"/>
  <c r="T45"/>
  <c r="Q45"/>
  <c r="N45"/>
  <c r="Q7" i="1"/>
  <c r="Q27"/>
  <c r="Q12"/>
  <c r="Q8"/>
  <c r="Q11"/>
  <c r="Q21"/>
  <c r="Q13"/>
  <c r="Q14"/>
  <c r="Q4"/>
  <c r="Q20"/>
  <c r="Q15"/>
  <c r="Q17"/>
  <c r="Q23"/>
  <c r="Q9"/>
  <c r="T44" i="2"/>
  <c r="N44"/>
  <c r="N9" i="1"/>
  <c r="N23"/>
  <c r="N17"/>
  <c r="N43" i="2"/>
  <c r="T42"/>
  <c r="Q42"/>
  <c r="N42"/>
  <c r="I42"/>
  <c r="N41"/>
  <c r="T40"/>
  <c r="Q40"/>
  <c r="N40"/>
  <c r="N39"/>
  <c r="T38"/>
  <c r="Q38"/>
  <c r="N38"/>
  <c r="N36"/>
  <c r="Q35"/>
  <c r="N35"/>
  <c r="N15" i="1"/>
  <c r="N20"/>
  <c r="N34" i="2"/>
  <c r="Q34"/>
  <c r="T34"/>
  <c r="N33"/>
  <c r="Q33"/>
  <c r="T33"/>
  <c r="T32"/>
  <c r="Q32"/>
  <c r="N32"/>
  <c r="I32"/>
  <c r="N31"/>
  <c r="Q31"/>
  <c r="T31"/>
  <c r="N30"/>
  <c r="Q30"/>
  <c r="T30"/>
  <c r="N29"/>
  <c r="Q29"/>
  <c r="T29"/>
  <c r="N28"/>
  <c r="Q28"/>
  <c r="T28"/>
  <c r="I27"/>
  <c r="N27"/>
  <c r="Q27"/>
  <c r="T27"/>
  <c r="N26"/>
  <c r="Q26"/>
  <c r="T26"/>
  <c r="I25"/>
  <c r="N25"/>
  <c r="Q25"/>
  <c r="T25"/>
  <c r="N24"/>
  <c r="Q24"/>
  <c r="T24"/>
  <c r="N4" i="1"/>
  <c r="I23" i="2"/>
  <c r="N23"/>
  <c r="Q23"/>
  <c r="T23"/>
  <c r="N22"/>
  <c r="Q22"/>
  <c r="T22"/>
  <c r="N21"/>
  <c r="Q21"/>
  <c r="T21"/>
  <c r="T20"/>
  <c r="Q20"/>
  <c r="N20"/>
  <c r="N14" i="1"/>
  <c r="N13"/>
  <c r="N19" i="2"/>
  <c r="Q19"/>
  <c r="T19"/>
  <c r="N18"/>
  <c r="Q18"/>
  <c r="T18"/>
  <c r="N17"/>
  <c r="Q17"/>
  <c r="T17"/>
  <c r="J16"/>
  <c r="N16"/>
  <c r="Q16"/>
  <c r="T16"/>
  <c r="T12"/>
  <c r="Q12"/>
  <c r="N12"/>
  <c r="N11" i="1"/>
  <c r="N21"/>
  <c r="T27"/>
  <c r="T12"/>
  <c r="T8"/>
  <c r="T7"/>
  <c r="T3"/>
  <c r="Q3"/>
  <c r="N3"/>
  <c r="N7"/>
  <c r="N8"/>
  <c r="N12"/>
  <c r="N27"/>
  <c r="I10" i="2"/>
  <c r="I7"/>
</calcChain>
</file>

<file path=xl/sharedStrings.xml><?xml version="1.0" encoding="utf-8"?>
<sst xmlns="http://schemas.openxmlformats.org/spreadsheetml/2006/main" count="1140" uniqueCount="667">
  <si>
    <t>First Name</t>
  </si>
  <si>
    <t>Last Name</t>
  </si>
  <si>
    <t>Address</t>
  </si>
  <si>
    <t>City</t>
  </si>
  <si>
    <t>State</t>
  </si>
  <si>
    <t>Zip Code</t>
  </si>
  <si>
    <t>Home</t>
  </si>
  <si>
    <t>Cell</t>
  </si>
  <si>
    <t>email address</t>
  </si>
  <si>
    <t># of kids</t>
  </si>
  <si>
    <t>Mom's Birthday (Year Joined)</t>
  </si>
  <si>
    <t>child 1 name</t>
  </si>
  <si>
    <t>child 1 birthdate</t>
  </si>
  <si>
    <t>Years Old</t>
  </si>
  <si>
    <t>child 2 name</t>
  </si>
  <si>
    <t>child 2 birthdate</t>
  </si>
  <si>
    <t>child 3 name</t>
  </si>
  <si>
    <t>child 3 birthdate</t>
  </si>
  <si>
    <t>child 4 name</t>
  </si>
  <si>
    <t>child 4 birthdate</t>
  </si>
  <si>
    <t>Anniv. Month</t>
  </si>
  <si>
    <t>Anniv. Year</t>
  </si>
  <si>
    <t>Check Date &amp; Check #</t>
  </si>
  <si>
    <t>Liz Notes</t>
  </si>
  <si>
    <t>Position</t>
  </si>
  <si>
    <t>Book Club</t>
  </si>
  <si>
    <t>Play Group</t>
  </si>
  <si>
    <t>Scrap book</t>
  </si>
  <si>
    <t>Stroller</t>
  </si>
  <si>
    <t>Sun shine</t>
  </si>
  <si>
    <t>Interests &amp; Hobbies</t>
  </si>
  <si>
    <t>Comments</t>
  </si>
  <si>
    <t>Adrienne</t>
  </si>
  <si>
    <t>Hutchinson</t>
  </si>
  <si>
    <t>7817 Yorktown Dr.</t>
  </si>
  <si>
    <t>Alexandria</t>
  </si>
  <si>
    <t>VA</t>
  </si>
  <si>
    <t xml:space="preserve">301-467-2979 </t>
  </si>
  <si>
    <t>adriennepica@yahoo.com</t>
  </si>
  <si>
    <t>Luke</t>
  </si>
  <si>
    <t>Rose</t>
  </si>
  <si>
    <t>P</t>
  </si>
  <si>
    <t>St</t>
  </si>
  <si>
    <t>Alison</t>
  </si>
  <si>
    <t>Heuer</t>
  </si>
  <si>
    <t>6015 Monticello Road</t>
  </si>
  <si>
    <t>703-317-0970</t>
  </si>
  <si>
    <t>202-431-1492</t>
  </si>
  <si>
    <t>Ashley</t>
  </si>
  <si>
    <t>David</t>
  </si>
  <si>
    <t>Su</t>
  </si>
  <si>
    <t>previously worked as an event planner</t>
  </si>
  <si>
    <t xml:space="preserve">Amy </t>
  </si>
  <si>
    <t>van der Walt</t>
  </si>
  <si>
    <t>1916 Duffield Lane</t>
  </si>
  <si>
    <t xml:space="preserve">VA </t>
  </si>
  <si>
    <t>703-405-0478</t>
  </si>
  <si>
    <t>amarietom@gmail.com</t>
  </si>
  <si>
    <t>Jacob</t>
  </si>
  <si>
    <t>5/8/14 #1089</t>
  </si>
  <si>
    <t>B</t>
  </si>
  <si>
    <t>teacher</t>
  </si>
  <si>
    <t>Angela</t>
  </si>
  <si>
    <t>Belanger</t>
  </si>
  <si>
    <t>6712 Harrison Ln</t>
  </si>
  <si>
    <t xml:space="preserve">Alexandria </t>
  </si>
  <si>
    <t>443-974-3456</t>
  </si>
  <si>
    <t>belanger.angela@gmail.com</t>
  </si>
  <si>
    <t>Aria Rienzi</t>
  </si>
  <si>
    <t>4/30/15 #424</t>
  </si>
  <si>
    <t>Bryda</t>
  </si>
  <si>
    <t>2630 Groveton St</t>
  </si>
  <si>
    <t>ashpearson@aol.com</t>
  </si>
  <si>
    <t>Everett</t>
  </si>
  <si>
    <t>Preston</t>
  </si>
  <si>
    <t>Beth</t>
  </si>
  <si>
    <t>Hall</t>
  </si>
  <si>
    <t>6918 Columbia Dr</t>
  </si>
  <si>
    <t>240-472-0783</t>
  </si>
  <si>
    <t>elizabethcandrews@gmail.com</t>
  </si>
  <si>
    <t>Henry</t>
  </si>
  <si>
    <t>Brigid</t>
  </si>
  <si>
    <t>Laurie</t>
  </si>
  <si>
    <t>3145 Memorial Street</t>
  </si>
  <si>
    <t>703-960-3209</t>
  </si>
  <si>
    <t>703-402-8984</t>
  </si>
  <si>
    <t>Alexander Urciuolo</t>
  </si>
  <si>
    <t>Margaret Urciuolo</t>
  </si>
  <si>
    <t>Reading, writing, baking and crafts</t>
  </si>
  <si>
    <t>works as a freelance exhibition consultant and image researcher</t>
  </si>
  <si>
    <t>Carla</t>
  </si>
  <si>
    <t>Okouchi</t>
  </si>
  <si>
    <t>703-599-8000</t>
  </si>
  <si>
    <t>carla.okouchi@gmail.com</t>
  </si>
  <si>
    <t>Kaleo (male)</t>
  </si>
  <si>
    <t>Kiana (female)</t>
  </si>
  <si>
    <t>cash</t>
  </si>
  <si>
    <t>Full time music educator FCPS</t>
  </si>
  <si>
    <t>Catherine</t>
  </si>
  <si>
    <t>Hunter</t>
  </si>
  <si>
    <t>7903 Bayberry Drive</t>
  </si>
  <si>
    <t>734-777-2001</t>
  </si>
  <si>
    <t>lifeisgood_4@hotmail.com</t>
  </si>
  <si>
    <t>Maxon (male)</t>
  </si>
  <si>
    <t>Benjamin</t>
  </si>
  <si>
    <t>Chrissy</t>
  </si>
  <si>
    <t>Waldo</t>
  </si>
  <si>
    <t>Bryce (male)</t>
  </si>
  <si>
    <t>Colleen</t>
  </si>
  <si>
    <t>DiPietro</t>
  </si>
  <si>
    <t>6308 Potomac Avenue</t>
  </si>
  <si>
    <t>610-996-7185</t>
  </si>
  <si>
    <t>colleen.dipietro@gmail.com</t>
  </si>
  <si>
    <t>John</t>
  </si>
  <si>
    <t>part time J. Hilburn stylist</t>
  </si>
  <si>
    <t>Diane</t>
  </si>
  <si>
    <t>Cramer</t>
  </si>
  <si>
    <t>6909 Vantage Drive</t>
  </si>
  <si>
    <t>703-660-8812</t>
  </si>
  <si>
    <t>703-851-2869</t>
  </si>
  <si>
    <t>kd533c@yahoo.com</t>
  </si>
  <si>
    <t>Emily</t>
  </si>
  <si>
    <t>Aimee</t>
  </si>
  <si>
    <t>4/29/15 #1737</t>
  </si>
  <si>
    <t>Sc</t>
  </si>
  <si>
    <t>movies, books, walking</t>
  </si>
  <si>
    <t>Elizabeth</t>
  </si>
  <si>
    <t>Guarnieri</t>
  </si>
  <si>
    <t>6402 Potomac Ave</t>
  </si>
  <si>
    <t>lizzie.guarnieri@gmail.com</t>
  </si>
  <si>
    <t>Madeline</t>
  </si>
  <si>
    <t>Abigail</t>
  </si>
  <si>
    <t>Ahlers</t>
  </si>
  <si>
    <t>3636 Ransom Place</t>
  </si>
  <si>
    <t>ahlers.emily@gmail.com</t>
  </si>
  <si>
    <t>Nora</t>
  </si>
  <si>
    <t>William</t>
  </si>
  <si>
    <t>Natalie</t>
  </si>
  <si>
    <t>SU</t>
  </si>
  <si>
    <t>Erin</t>
  </si>
  <si>
    <t>Clapton</t>
  </si>
  <si>
    <t>7113 Richard Casey Ct.</t>
  </si>
  <si>
    <t>703-838-1653</t>
  </si>
  <si>
    <t>703-501-8687</t>
  </si>
  <si>
    <t>Thomas</t>
  </si>
  <si>
    <t>Matthew</t>
  </si>
  <si>
    <t>ST</t>
  </si>
  <si>
    <t>Helen</t>
  </si>
  <si>
    <t>Tarantino</t>
  </si>
  <si>
    <t>3806 Cobblestone Court</t>
  </si>
  <si>
    <t>610-428-9595</t>
  </si>
  <si>
    <t>Htino28@gmail.com</t>
  </si>
  <si>
    <t>Vincent</t>
  </si>
  <si>
    <t>Victoria</t>
  </si>
  <si>
    <t xml:space="preserve">Jane </t>
  </si>
  <si>
    <t>Runnels</t>
  </si>
  <si>
    <t>2205 Marthas Rd.</t>
  </si>
  <si>
    <t>703-864-3669</t>
  </si>
  <si>
    <t>Sayla</t>
  </si>
  <si>
    <t>Zoe</t>
  </si>
  <si>
    <t>Jennifer</t>
  </si>
  <si>
    <t>Clancy</t>
  </si>
  <si>
    <t>7232 Stover Court</t>
  </si>
  <si>
    <t>856-392-1646</t>
  </si>
  <si>
    <t>jenniferclancy09@gmail.com</t>
  </si>
  <si>
    <t>Aidan</t>
  </si>
  <si>
    <t>Cora</t>
  </si>
  <si>
    <t>doula, childbirth educator, placenta encapsulator</t>
  </si>
  <si>
    <t>Katie</t>
  </si>
  <si>
    <t>Prible</t>
  </si>
  <si>
    <t>1923 Shiver Drive</t>
  </si>
  <si>
    <t>(703) 931-0160</t>
  </si>
  <si>
    <t>703-371-9575</t>
  </si>
  <si>
    <t>Ella</t>
  </si>
  <si>
    <t>Evan</t>
  </si>
  <si>
    <t>Owen</t>
  </si>
  <si>
    <t>1/13/15 #2404</t>
  </si>
  <si>
    <t>Kelli</t>
  </si>
  <si>
    <t>Goel</t>
  </si>
  <si>
    <t>2511 Brentwood Place</t>
  </si>
  <si>
    <t>(703) 340-8378</t>
  </si>
  <si>
    <t>202-465-6901</t>
  </si>
  <si>
    <t>kelligoel08@gmail.com</t>
  </si>
  <si>
    <t>Roman</t>
  </si>
  <si>
    <t>Lilah</t>
  </si>
  <si>
    <t>8/13/14 #2493</t>
  </si>
  <si>
    <t>traveling, reading &amp; scrapbooking</t>
  </si>
  <si>
    <t>Lauren Rose</t>
  </si>
  <si>
    <t>Carrasco</t>
  </si>
  <si>
    <t>2337 Huntington Station Ct</t>
  </si>
  <si>
    <t>703-310-6320</t>
  </si>
  <si>
    <t>703-656-6616</t>
  </si>
  <si>
    <t>lerose812@gmail.com</t>
  </si>
  <si>
    <t>Aurora</t>
  </si>
  <si>
    <t>Shia (male)</t>
  </si>
  <si>
    <t>12/22/14 #244</t>
  </si>
  <si>
    <t xml:space="preserve">Lauren </t>
  </si>
  <si>
    <t>Wiener</t>
  </si>
  <si>
    <t>6807 Moon Rock Court</t>
  </si>
  <si>
    <t>480-245-9677</t>
  </si>
  <si>
    <t>ljwiener85@yahoo.com</t>
  </si>
  <si>
    <t>Leighton (female)</t>
  </si>
  <si>
    <t>Dannon (male)</t>
  </si>
  <si>
    <t>Dylan</t>
  </si>
  <si>
    <t>1/14/15 #323</t>
  </si>
  <si>
    <t>Lindsey</t>
  </si>
  <si>
    <t>Embree</t>
  </si>
  <si>
    <t>6840 Stoneybrooke Lane</t>
  </si>
  <si>
    <t>520-370-6287</t>
  </si>
  <si>
    <t>lapita2001@gmail.com</t>
  </si>
  <si>
    <t>Isaac</t>
  </si>
  <si>
    <t>8/13/14 #1279</t>
  </si>
  <si>
    <t>Miller</t>
  </si>
  <si>
    <t>3325 Beechcliff Drive</t>
  </si>
  <si>
    <t>703-772-3979</t>
  </si>
  <si>
    <t>madeline.c.miller@gmail.com</t>
  </si>
  <si>
    <t>Aaden (boy)</t>
  </si>
  <si>
    <t>8/13/14 #1516</t>
  </si>
  <si>
    <t xml:space="preserve">Marie </t>
  </si>
  <si>
    <t>Chambers</t>
  </si>
  <si>
    <t>7807 Frances Drive</t>
  </si>
  <si>
    <t>703-863-1996</t>
  </si>
  <si>
    <t>marie.m.chambers@gmail.com</t>
  </si>
  <si>
    <t>Lily</t>
  </si>
  <si>
    <t>Melissa</t>
  </si>
  <si>
    <t>Holmes</t>
  </si>
  <si>
    <t>5911 Berkshire Court</t>
  </si>
  <si>
    <t>(703) 960-4937</t>
  </si>
  <si>
    <t>571-217-4171</t>
  </si>
  <si>
    <t>gardening, hiking and scuba diving</t>
  </si>
  <si>
    <t>previously a middle school biology teacher</t>
  </si>
  <si>
    <t>Molly</t>
  </si>
  <si>
    <t>Pearce</t>
  </si>
  <si>
    <t>2804 Holland Ct.</t>
  </si>
  <si>
    <t>(703) 836-2043</t>
  </si>
  <si>
    <t>202-549-6155</t>
  </si>
  <si>
    <t>Anna Blair</t>
  </si>
  <si>
    <t xml:space="preserve">Benjamin   </t>
  </si>
  <si>
    <t>Reading, travel, movies, being outside (beach)</t>
  </si>
  <si>
    <t>Fundraising @ nonprofit</t>
  </si>
  <si>
    <t>Naomi</t>
  </si>
  <si>
    <t>Aiken</t>
  </si>
  <si>
    <t>6118 Bangor Drive</t>
  </si>
  <si>
    <t>443-280-2296</t>
  </si>
  <si>
    <t>nhaiken@gmail.com</t>
  </si>
  <si>
    <t>Eli</t>
  </si>
  <si>
    <t>8/15/14 #1108</t>
  </si>
  <si>
    <t xml:space="preserve">Steven </t>
  </si>
  <si>
    <t>Van Tassell</t>
  </si>
  <si>
    <t>4018 Cool Brooke Way</t>
  </si>
  <si>
    <t>svt33@hotmail.com</t>
  </si>
  <si>
    <t>Shane</t>
  </si>
  <si>
    <t>Yucan</t>
  </si>
  <si>
    <t>Gao</t>
  </si>
  <si>
    <t>7555 Grey Goose Way</t>
  </si>
  <si>
    <t>crammer000818@gmail.com</t>
  </si>
  <si>
    <t>Max Shih</t>
  </si>
  <si>
    <t xml:space="preserve">Kristin </t>
  </si>
  <si>
    <t>Rupp</t>
  </si>
  <si>
    <t>2433 Windbreak Drive</t>
  </si>
  <si>
    <t>703-768-5698</t>
  </si>
  <si>
    <t>703-585-0821</t>
  </si>
  <si>
    <t>Madelin (Maddy)</t>
  </si>
  <si>
    <t>5/15/14 #359</t>
  </si>
  <si>
    <t>Quinn (male)</t>
  </si>
  <si>
    <t>Davis</t>
  </si>
  <si>
    <t>2803 Fairhaven Ave.</t>
  </si>
  <si>
    <t>703-638-3154</t>
  </si>
  <si>
    <t>Katherine</t>
  </si>
  <si>
    <t>Suzanne</t>
  </si>
  <si>
    <t>Emma</t>
  </si>
  <si>
    <t>President, Jefferson Manor Civic Association, former member of Arlington South</t>
  </si>
  <si>
    <t>Retz</t>
  </si>
  <si>
    <t>cash $20</t>
  </si>
  <si>
    <t>avdavis13@yahoo.com</t>
  </si>
  <si>
    <t>jenny.retz13@gmail.com</t>
  </si>
  <si>
    <t>Charlotte</t>
  </si>
  <si>
    <t>8/12/15 #1123</t>
  </si>
  <si>
    <t>Zarrina</t>
  </si>
  <si>
    <t>Babakulova</t>
  </si>
  <si>
    <t>6038 Richmond Highway</t>
  </si>
  <si>
    <t>571-278-8808</t>
  </si>
  <si>
    <t>zarrina.babakulova@gmail.com</t>
  </si>
  <si>
    <t>6516 Trask Terrace</t>
  </si>
  <si>
    <t>Abigail Kay</t>
  </si>
  <si>
    <t>9/30/15 #2488</t>
  </si>
  <si>
    <t>10/29/15 #1604</t>
  </si>
  <si>
    <t>Sabrina</t>
  </si>
  <si>
    <t>Evelyn</t>
  </si>
  <si>
    <t>Geneva</t>
  </si>
  <si>
    <t>Philipp</t>
  </si>
  <si>
    <t>8226 Cedar Landing Ct.</t>
  </si>
  <si>
    <t>301-922-2913</t>
  </si>
  <si>
    <t>Katie.philipp@gmail.com</t>
  </si>
  <si>
    <t>1/14/16 cash</t>
  </si>
  <si>
    <t>Moyer</t>
  </si>
  <si>
    <t>3807 Towanda Rd.</t>
  </si>
  <si>
    <t>518-669-8351</t>
  </si>
  <si>
    <t>Jennifer.lynn.moyer@gmail.com</t>
  </si>
  <si>
    <t>Wesley</t>
  </si>
  <si>
    <t>previous board member for military spouses club</t>
  </si>
  <si>
    <t>Brannan</t>
  </si>
  <si>
    <t>6834 Deer Run Dr.</t>
  </si>
  <si>
    <t>570-764-2159</t>
  </si>
  <si>
    <t>ebeth.klemick@gmail.com</t>
  </si>
  <si>
    <t>1/14/16 #282</t>
  </si>
  <si>
    <t>contract work with science education/volunteer at zoo</t>
  </si>
  <si>
    <t>Meaghan</t>
  </si>
  <si>
    <t>Gay</t>
  </si>
  <si>
    <t>6017 Monticello Rd.</t>
  </si>
  <si>
    <t>617-835-9265</t>
  </si>
  <si>
    <t>meaghangay@gmail.com</t>
  </si>
  <si>
    <t>Service Projects</t>
  </si>
  <si>
    <t>Se</t>
  </si>
  <si>
    <t>works part-time from home</t>
  </si>
  <si>
    <t xml:space="preserve">David </t>
  </si>
  <si>
    <t>Vanore</t>
  </si>
  <si>
    <t xml:space="preserve">6606 10th St. </t>
  </si>
  <si>
    <t>202-257-2746</t>
  </si>
  <si>
    <t>dvanore@gmail.com</t>
  </si>
  <si>
    <t>Lucy</t>
  </si>
  <si>
    <t>2/3/16 #1651</t>
  </si>
  <si>
    <t>Dante Rienzi</t>
  </si>
  <si>
    <t>Puja</t>
  </si>
  <si>
    <t>Gellerman</t>
  </si>
  <si>
    <t>6808 Radcliffe Dr.</t>
  </si>
  <si>
    <t>301-742-0809</t>
  </si>
  <si>
    <t>kochhar.puja@gmail.com</t>
  </si>
  <si>
    <t>3/21/16 #129</t>
  </si>
  <si>
    <t>Master Gardener of NOVA</t>
  </si>
  <si>
    <t>Aster (female)</t>
  </si>
  <si>
    <t>Millhouse</t>
  </si>
  <si>
    <t>13508 Pendleton St.</t>
  </si>
  <si>
    <t xml:space="preserve">Fort Washington </t>
  </si>
  <si>
    <t>MD</t>
  </si>
  <si>
    <t>esmillhouse@gmail.com</t>
  </si>
  <si>
    <t>Cole (deceased)</t>
  </si>
  <si>
    <t>Clare</t>
  </si>
  <si>
    <t>Broad Creek Child Development Program Board of Directors - Secretary</t>
  </si>
  <si>
    <t>Willing to serve on board after some time in the group</t>
  </si>
  <si>
    <t>James</t>
  </si>
  <si>
    <t>check no# 3/15/16</t>
  </si>
  <si>
    <t>4/26/16 #210</t>
  </si>
  <si>
    <t>4/17/16 #3731</t>
  </si>
  <si>
    <t>Survey research</t>
  </si>
  <si>
    <t>Jenna</t>
  </si>
  <si>
    <t>jeniprior@gmail.com</t>
  </si>
  <si>
    <t>Logan</t>
  </si>
  <si>
    <t>7130 Westfield Ct.</t>
  </si>
  <si>
    <t>works 10 hrs a week as veterinary assistant</t>
  </si>
  <si>
    <t>6/1/16 #679</t>
  </si>
  <si>
    <t>6/8/16 #1398</t>
  </si>
  <si>
    <t>Marguerita</t>
  </si>
  <si>
    <t>Rollins</t>
  </si>
  <si>
    <t>5834 Edgehill Dr.</t>
  </si>
  <si>
    <t>mmrollins@gmail.com</t>
  </si>
  <si>
    <t>Avery</t>
  </si>
  <si>
    <t>volunteers and foster parent</t>
  </si>
  <si>
    <t>6/16/16 #1134</t>
  </si>
  <si>
    <t>Casey</t>
  </si>
  <si>
    <t>Eggleston</t>
  </si>
  <si>
    <t>7230 Stover Ct.</t>
  </si>
  <si>
    <t>540-845-3541</t>
  </si>
  <si>
    <t>casey.m.eggleston@gmail.com</t>
  </si>
  <si>
    <t>7/27/15 #302</t>
  </si>
  <si>
    <t>Web Manager</t>
  </si>
  <si>
    <t>works part time at U.S. Census Bureau</t>
  </si>
  <si>
    <t>Megan</t>
  </si>
  <si>
    <t>Van Roie</t>
  </si>
  <si>
    <t>2509 Oberlin Dr.</t>
  </si>
  <si>
    <t>603-997-2357</t>
  </si>
  <si>
    <t>meganvanroie@gmail.com</t>
  </si>
  <si>
    <t>Reading Specialist Mon-Thurs 7:30-11:30 Mon-Thurs</t>
  </si>
  <si>
    <t>Jasmin</t>
  </si>
  <si>
    <t>Browning</t>
  </si>
  <si>
    <t>6617 10th Street, Unit B2</t>
  </si>
  <si>
    <t>703-424-1602</t>
  </si>
  <si>
    <t>jasminbrowning@gmail.com</t>
  </si>
  <si>
    <t>expecting 9/2016</t>
  </si>
  <si>
    <t>District Manager for intern. Grocery retailers</t>
  </si>
  <si>
    <t>Nathalia</t>
  </si>
  <si>
    <t>8253 Doctor Craik Ct.</t>
  </si>
  <si>
    <t>850-449-9944</t>
  </si>
  <si>
    <t>nathaliadiasgomes@gmail.com</t>
  </si>
  <si>
    <t>Audrey</t>
  </si>
  <si>
    <t>8/15/16 #1450</t>
  </si>
  <si>
    <t>Foster</t>
  </si>
  <si>
    <t>703-765-1307</t>
  </si>
  <si>
    <t>757-635-2218</t>
  </si>
  <si>
    <t>elacklen@hotmail.com</t>
  </si>
  <si>
    <t xml:space="preserve">6921 Baylor Drive </t>
  </si>
  <si>
    <t>Fidel</t>
  </si>
  <si>
    <t xml:space="preserve">Emily </t>
  </si>
  <si>
    <t>Sullivan</t>
  </si>
  <si>
    <t>erinmclapton@gmail.com</t>
  </si>
  <si>
    <t>Christine</t>
  </si>
  <si>
    <t>Galginaitis</t>
  </si>
  <si>
    <t>5987 Edgehill Ct.</t>
  </si>
  <si>
    <t>240-498-1529</t>
  </si>
  <si>
    <t>crgalgy@gmail.com</t>
  </si>
  <si>
    <t xml:space="preserve">Anne Marie </t>
  </si>
  <si>
    <t>Chase</t>
  </si>
  <si>
    <t>Olin</t>
  </si>
  <si>
    <t>2712 Farnsworth Drive</t>
  </si>
  <si>
    <t>jenniferbynes@gmail.com</t>
  </si>
  <si>
    <t>Marcus</t>
  </si>
  <si>
    <t>Works part-time at a DC Charter School</t>
  </si>
  <si>
    <t>Stephanie</t>
  </si>
  <si>
    <t>Sanceda</t>
  </si>
  <si>
    <t>6956 Westhampton Drive</t>
  </si>
  <si>
    <t>stephaniesanceda@gmail.com</t>
  </si>
  <si>
    <t>Siena</t>
  </si>
  <si>
    <t>Rankin</t>
  </si>
  <si>
    <t>7620 Midday Ln.</t>
  </si>
  <si>
    <t>jenn_rankin@ymail.com</t>
  </si>
  <si>
    <t>Chloe</t>
  </si>
  <si>
    <t>Independent stylist with Stella &amp; Dot-self employeed</t>
  </si>
  <si>
    <t>Jasmine</t>
  </si>
  <si>
    <t>Lee</t>
  </si>
  <si>
    <t>202-360-5283</t>
  </si>
  <si>
    <t>jasminelee2@me.com</t>
  </si>
  <si>
    <t>Adian</t>
  </si>
  <si>
    <t>works for the gvt.</t>
  </si>
  <si>
    <t>2050 Blunt Ln.</t>
  </si>
  <si>
    <t>Kathleen DeLuca</t>
  </si>
  <si>
    <t>1/8/17 #1304</t>
  </si>
  <si>
    <t>chrisandrawaldo@gmail.com</t>
  </si>
  <si>
    <t>6620 Potomac Ave. Apt.B2</t>
  </si>
  <si>
    <t>Brunie</t>
  </si>
  <si>
    <t>Cofresi</t>
  </si>
  <si>
    <t>7404 Convair Drive</t>
  </si>
  <si>
    <t>bruniec@gmail.com</t>
  </si>
  <si>
    <t>Esteban</t>
  </si>
  <si>
    <t>works at Alexandria Police Dept. finger printing</t>
  </si>
  <si>
    <t>2/21/17 #1572</t>
  </si>
  <si>
    <t>Vivan</t>
  </si>
  <si>
    <t>Juste</t>
  </si>
  <si>
    <t>Rucinskaite</t>
  </si>
  <si>
    <t>5720 Metroview Pkwy. #372</t>
  </si>
  <si>
    <t>juste.rucinskaite</t>
  </si>
  <si>
    <t>Noah Zlevys</t>
  </si>
  <si>
    <t>3/11/17 #181</t>
  </si>
  <si>
    <t>expecting 4/2017</t>
  </si>
  <si>
    <t>Crowell</t>
  </si>
  <si>
    <t>6501 Potomac Ave. #B2</t>
  </si>
  <si>
    <t>Janelle</t>
  </si>
  <si>
    <t>janellelee.crowell@gmail.com</t>
  </si>
  <si>
    <t>Nolyn</t>
  </si>
  <si>
    <t>3/13/17 #1054</t>
  </si>
  <si>
    <t>Dorothy</t>
  </si>
  <si>
    <t>Lauren</t>
  </si>
  <si>
    <t>Kimlin</t>
  </si>
  <si>
    <t>1102 Belle Vista Drive</t>
  </si>
  <si>
    <t>lkimlin@yahoo.com</t>
  </si>
  <si>
    <t>Meghan</t>
  </si>
  <si>
    <t>4/28/17 #550</t>
  </si>
  <si>
    <t>Elyssa</t>
  </si>
  <si>
    <t>Wenzel</t>
  </si>
  <si>
    <t>5819 Edgehill Road</t>
  </si>
  <si>
    <t>wenzel.elyssa@gmail.com</t>
  </si>
  <si>
    <t>Theodore</t>
  </si>
  <si>
    <t>4555 Lantern Place</t>
  </si>
  <si>
    <t>Erica</t>
  </si>
  <si>
    <t>Cawthorne</t>
  </si>
  <si>
    <t>7228 Ludwood Court</t>
  </si>
  <si>
    <t>elcawthorne@gmail.com</t>
  </si>
  <si>
    <t>Emmie</t>
  </si>
  <si>
    <t>7/30/17 #180</t>
  </si>
  <si>
    <t>8/8/17 #1769</t>
  </si>
  <si>
    <t>8/23/17 #462</t>
  </si>
  <si>
    <t xml:space="preserve">Sarah </t>
  </si>
  <si>
    <t>Knowles</t>
  </si>
  <si>
    <t>6706 Oak Dr</t>
  </si>
  <si>
    <t>scyoung76@yahoo.com</t>
  </si>
  <si>
    <t>Playgroup</t>
  </si>
  <si>
    <t>Gorsuch</t>
  </si>
  <si>
    <t>Ali (Alexandra)</t>
  </si>
  <si>
    <t>2311 Glasgow Rd</t>
  </si>
  <si>
    <t>ali.jeye@gmail.com</t>
  </si>
  <si>
    <t>Maxwell</t>
  </si>
  <si>
    <t>8/24/2017 #1236</t>
  </si>
  <si>
    <t>Ruperti</t>
  </si>
  <si>
    <t>5931 North Kings Hwy</t>
  </si>
  <si>
    <t>Lorelei</t>
  </si>
  <si>
    <t>Part-time waitress</t>
  </si>
  <si>
    <t>alexandraruperti@gmail.com</t>
  </si>
  <si>
    <t xml:space="preserve">Johanna </t>
  </si>
  <si>
    <t>Hunt</t>
  </si>
  <si>
    <t>6604 10th St. Unit A1</t>
  </si>
  <si>
    <t>jcghunt@gmail.com</t>
  </si>
  <si>
    <t>Michaela</t>
  </si>
  <si>
    <t>Cash</t>
  </si>
  <si>
    <t>10/11/17 #1074</t>
  </si>
  <si>
    <t>Luna</t>
  </si>
  <si>
    <t>10/31/17 #1409</t>
  </si>
  <si>
    <t>Habedank</t>
  </si>
  <si>
    <t>2500 Dawn Dr</t>
  </si>
  <si>
    <t>melissahabedank@gmail.com</t>
  </si>
  <si>
    <t>Zach (Bender)</t>
  </si>
  <si>
    <t>12/7/2017 #1523</t>
  </si>
  <si>
    <t>Treasury Notes</t>
  </si>
  <si>
    <t>p</t>
  </si>
  <si>
    <t>Zach's Step mom</t>
  </si>
  <si>
    <t>Canning</t>
  </si>
  <si>
    <t xml:space="preserve">Tutor </t>
  </si>
  <si>
    <t xml:space="preserve">Judy </t>
  </si>
  <si>
    <t>Hoekstra</t>
  </si>
  <si>
    <t>7201 Beechwood Rd</t>
  </si>
  <si>
    <t>judithcward@gmail.com</t>
  </si>
  <si>
    <t>Hoke</t>
  </si>
  <si>
    <t>Ward</t>
  </si>
  <si>
    <t>8/13/17 #3012</t>
  </si>
  <si>
    <t>Fogarty</t>
  </si>
  <si>
    <t>5829 Edgehill Dr.</t>
  </si>
  <si>
    <t>meg.fog@gmail.com</t>
  </si>
  <si>
    <t>Violet Frassetto</t>
  </si>
  <si>
    <t>3/3/2018 #335</t>
  </si>
  <si>
    <t>11/1/17 #165</t>
  </si>
  <si>
    <t>2/14/18 #414</t>
  </si>
  <si>
    <t>2/14/18 #2438</t>
  </si>
  <si>
    <t>Thottam</t>
  </si>
  <si>
    <t>3614 Keota St</t>
  </si>
  <si>
    <t>epkurtz@gmail.com</t>
  </si>
  <si>
    <t>Tahia Grace</t>
  </si>
  <si>
    <t>Pilates Teacher, editorial consultant</t>
  </si>
  <si>
    <t>Olivia</t>
  </si>
  <si>
    <t>Leo</t>
  </si>
  <si>
    <t>Elliot</t>
  </si>
  <si>
    <t>Freidhoff</t>
  </si>
  <si>
    <t>5918 Edgehill Ct</t>
  </si>
  <si>
    <t>caitlyn.levinson@gmail.com</t>
  </si>
  <si>
    <t>2/26/18 #1065</t>
  </si>
  <si>
    <t>5/24/2018 #1319</t>
  </si>
  <si>
    <t>Caitlyn</t>
  </si>
  <si>
    <t>Nicol</t>
  </si>
  <si>
    <t>DeCarli</t>
  </si>
  <si>
    <t>4020 Cool Brooke Way</t>
  </si>
  <si>
    <t>n_decarli@hotmail.com</t>
  </si>
  <si>
    <t>Spencer McConnell</t>
  </si>
  <si>
    <t>6/11/18 #1286</t>
  </si>
  <si>
    <t>Kim</t>
  </si>
  <si>
    <t>Carson</t>
  </si>
  <si>
    <t>2814 Bass Court</t>
  </si>
  <si>
    <t>kimberly_carson@hotmail.com</t>
  </si>
  <si>
    <t>Carson Ellis</t>
  </si>
  <si>
    <t>Shared Hope International volunteer - Anti-Domestic Minor Sex Trafficking org</t>
  </si>
  <si>
    <t>works part-time as a nanny</t>
  </si>
  <si>
    <t>Elizabeth (Elli)</t>
  </si>
  <si>
    <t xml:space="preserve">Stephanie </t>
  </si>
  <si>
    <t>Parker</t>
  </si>
  <si>
    <t>skparker0808@gmail.com</t>
  </si>
  <si>
    <t>2406 Phillips Dr</t>
  </si>
  <si>
    <t>703.598.1675</t>
  </si>
  <si>
    <t>Robby</t>
  </si>
  <si>
    <t>Lila</t>
  </si>
  <si>
    <t>Brightyn</t>
  </si>
  <si>
    <t>Chelly</t>
  </si>
  <si>
    <t>Richards</t>
  </si>
  <si>
    <t>5925 Monticello Rd</t>
  </si>
  <si>
    <t>828.773.8118</t>
  </si>
  <si>
    <t>crrichards@gmail.com</t>
  </si>
  <si>
    <t>7/11/2018  #1018</t>
  </si>
  <si>
    <t>Lexy (Alexandra)</t>
  </si>
  <si>
    <t>Genevieve</t>
  </si>
  <si>
    <t>Jorvina</t>
  </si>
  <si>
    <t>Burton</t>
  </si>
  <si>
    <t>5975 Grand Pavilion Way #114</t>
  </si>
  <si>
    <t>202-607-7920</t>
  </si>
  <si>
    <t>jorichmond07@gmail.com</t>
  </si>
  <si>
    <t>Erinn</t>
  </si>
  <si>
    <t>AWAITING PAYMENT</t>
  </si>
  <si>
    <t>Janine</t>
  </si>
  <si>
    <t>Inselmann</t>
  </si>
  <si>
    <t>8005 Candlewood Drive</t>
  </si>
  <si>
    <t>571-344-0146</t>
  </si>
  <si>
    <t>tiamo_08@yahoo.com</t>
  </si>
  <si>
    <t>Max</t>
  </si>
  <si>
    <t>Mateo</t>
  </si>
  <si>
    <t>9/10/2018 #433</t>
  </si>
  <si>
    <t>8/18/18 #1148</t>
  </si>
  <si>
    <t>6/10/18 #1234</t>
  </si>
  <si>
    <t>Mary</t>
  </si>
  <si>
    <t>Wozniak</t>
  </si>
  <si>
    <t>5705 Indian Ct Apt 2B</t>
  </si>
  <si>
    <t>703-989-1160</t>
  </si>
  <si>
    <t>wozniak.mary@gmail.com</t>
  </si>
  <si>
    <t>8/22/18 #103</t>
  </si>
  <si>
    <t xml:space="preserve">Rachel </t>
  </si>
  <si>
    <t>Swenson</t>
  </si>
  <si>
    <t>1105 Belle View Blvd B2</t>
  </si>
  <si>
    <t>931-510-7861</t>
  </si>
  <si>
    <t>rachel.swenson.21@gmail.com</t>
  </si>
  <si>
    <t>Sydney</t>
  </si>
  <si>
    <t>Laura</t>
  </si>
  <si>
    <t>Moss</t>
  </si>
  <si>
    <t>6507 10th St B1</t>
  </si>
  <si>
    <t>443-350-0711</t>
  </si>
  <si>
    <t>lauramorrellmoss@gmail.com</t>
  </si>
  <si>
    <t>10/22/2018 #170</t>
  </si>
  <si>
    <t xml:space="preserve">Eliza </t>
  </si>
  <si>
    <t>Kala</t>
  </si>
  <si>
    <t>Fillmann</t>
  </si>
  <si>
    <t>6103 Vernon Terrace</t>
  </si>
  <si>
    <t>407-453-3520</t>
  </si>
  <si>
    <t>kwfillmann@gmail.com</t>
  </si>
  <si>
    <t>Penelope</t>
  </si>
  <si>
    <t>Scarlett</t>
  </si>
  <si>
    <t>11/5/18 #1786</t>
  </si>
  <si>
    <t xml:space="preserve">Expecting </t>
  </si>
  <si>
    <t>voluneers for DC firefighter burn foundation</t>
  </si>
  <si>
    <t>Tracy</t>
  </si>
  <si>
    <t>Magee</t>
  </si>
  <si>
    <t>1612 Courtland Rd</t>
  </si>
  <si>
    <t>202-550-9771</t>
  </si>
  <si>
    <t>tracyhmagee@gmail.com</t>
  </si>
  <si>
    <t>Brooks</t>
  </si>
  <si>
    <t>Madeline (Maddie)</t>
  </si>
  <si>
    <t>Philippa (Pippa)</t>
  </si>
  <si>
    <t>1/14/19 #745</t>
  </si>
  <si>
    <t>1/9/2019 #1062</t>
  </si>
  <si>
    <t>1/23/2019 #165</t>
  </si>
  <si>
    <t>Kylee</t>
  </si>
  <si>
    <t>Bailey</t>
  </si>
  <si>
    <t>1705 Courtland Rd</t>
  </si>
  <si>
    <t>517-974-8523</t>
  </si>
  <si>
    <t>kyleerm@gmail.com</t>
  </si>
  <si>
    <t>Isabelle</t>
  </si>
  <si>
    <t>1/30/19 #309</t>
  </si>
  <si>
    <t>Nicole</t>
  </si>
  <si>
    <t>Stoker</t>
  </si>
  <si>
    <t>5700 Medallion Ct.</t>
  </si>
  <si>
    <t>917-620-9734</t>
  </si>
  <si>
    <t>nicriding@yahoo.com</t>
  </si>
  <si>
    <t>Allison</t>
  </si>
  <si>
    <t>Collings</t>
  </si>
  <si>
    <t>2000 Mason Hill Dr.</t>
  </si>
  <si>
    <t>954-815-3286</t>
  </si>
  <si>
    <t>allisonlcollings@gmail.com</t>
  </si>
  <si>
    <t>Callie</t>
  </si>
  <si>
    <t>5/8/2019 #122</t>
  </si>
  <si>
    <t xml:space="preserve">Mount Vernon, ER NP (Nurse Pract.) </t>
  </si>
  <si>
    <t>Zada</t>
  </si>
  <si>
    <t>Martin</t>
  </si>
  <si>
    <t xml:space="preserve">7520 Lindberg Dr. </t>
  </si>
  <si>
    <t>202-509-5118</t>
  </si>
  <si>
    <t>zadalight@gmail.com</t>
  </si>
  <si>
    <t>5/8/2019 #240</t>
  </si>
  <si>
    <t>Kristin</t>
  </si>
  <si>
    <t>Kaufman</t>
  </si>
  <si>
    <t>7515 Republic Ct #103</t>
  </si>
  <si>
    <t>361-442-4900</t>
  </si>
  <si>
    <t>kristinhays29@gmail.com</t>
  </si>
  <si>
    <t>5/20/2019 CASH</t>
  </si>
  <si>
    <t>Bartender/Cook at Signature Theatre</t>
  </si>
  <si>
    <t>McPherson</t>
  </si>
  <si>
    <t xml:space="preserve">4530 Lantern Pl. </t>
  </si>
  <si>
    <t>702-327-1079</t>
  </si>
  <si>
    <t>lhowe24@hotmail.com</t>
  </si>
  <si>
    <t>Levi</t>
  </si>
  <si>
    <t>6/12/2019 CASH</t>
  </si>
  <si>
    <t>CHECK NOT NOTED</t>
  </si>
  <si>
    <t>Wyatt</t>
  </si>
  <si>
    <t>6/23/19 #1691</t>
  </si>
  <si>
    <t>Payment not noted</t>
  </si>
  <si>
    <t>Aisling</t>
  </si>
  <si>
    <t>7/9/19 #1048</t>
  </si>
  <si>
    <t>CASH</t>
  </si>
</sst>
</file>

<file path=xl/styles.xml><?xml version="1.0" encoding="utf-8"?>
<styleSheet xmlns="http://schemas.openxmlformats.org/spreadsheetml/2006/main">
  <numFmts count="4">
    <numFmt numFmtId="164" formatCode="m/d/yyyy\ h:mm:ss"/>
    <numFmt numFmtId="165" formatCode="mm/dd/yy"/>
    <numFmt numFmtId="166" formatCode="[$-409]d\-mmm;@"/>
    <numFmt numFmtId="167" formatCode="[&lt;=9999999]###\-####;\(###\)\ ###\-####"/>
  </numFmts>
  <fonts count="15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D4"/>
      <name val="Arial"/>
    </font>
    <font>
      <u/>
      <sz val="10"/>
      <name val="Arial"/>
    </font>
    <font>
      <u/>
      <sz val="10"/>
      <color rgb="FF0000D4"/>
      <name val="Arial"/>
    </font>
    <font>
      <u/>
      <sz val="10"/>
      <color rgb="FF0000FF"/>
      <name val="Arial"/>
    </font>
    <font>
      <u/>
      <sz val="10"/>
      <color theme="11"/>
      <name val="Arial"/>
    </font>
    <font>
      <u/>
      <sz val="10"/>
      <color theme="10"/>
      <name val="Arial"/>
    </font>
    <font>
      <sz val="8"/>
      <name val="Arial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0"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1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/>
    <xf numFmtId="165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" fontId="2" fillId="0" borderId="3" xfId="0" applyNumberFormat="1" applyFont="1" applyBorder="1" applyAlignment="1"/>
    <xf numFmtId="14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/>
    <xf numFmtId="0" fontId="0" fillId="0" borderId="1" xfId="0" applyFont="1" applyBorder="1" applyAlignment="1">
      <alignment wrapText="1"/>
    </xf>
    <xf numFmtId="0" fontId="4" fillId="0" borderId="3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166" fontId="2" fillId="0" borderId="4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left"/>
    </xf>
    <xf numFmtId="0" fontId="9" fillId="0" borderId="1" xfId="34" applyBorder="1" applyAlignment="1">
      <alignment wrapText="1"/>
    </xf>
    <xf numFmtId="16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166" fontId="2" fillId="0" borderId="4" xfId="0" applyNumberFormat="1" applyFont="1" applyBorder="1" applyAlignment="1">
      <alignment horizontal="center" wrapText="1"/>
    </xf>
    <xf numFmtId="0" fontId="3" fillId="0" borderId="3" xfId="0" applyFont="1" applyBorder="1" applyAlignment="1"/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/>
    <xf numFmtId="0" fontId="2" fillId="0" borderId="0" xfId="0" applyFont="1" applyBorder="1" applyAlignment="1"/>
    <xf numFmtId="0" fontId="2" fillId="2" borderId="1" xfId="0" applyFont="1" applyFill="1" applyBorder="1" applyAlignment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9" fillId="0" borderId="1" xfId="34" applyBorder="1" applyAlignment="1"/>
    <xf numFmtId="1" fontId="2" fillId="2" borderId="1" xfId="0" applyNumberFormat="1" applyFont="1" applyFill="1" applyBorder="1" applyAlignment="1"/>
    <xf numFmtId="166" fontId="0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14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right" wrapText="1"/>
    </xf>
    <xf numFmtId="14" fontId="2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wrapText="1"/>
    </xf>
    <xf numFmtId="164" fontId="2" fillId="2" borderId="1" xfId="0" applyNumberFormat="1" applyFont="1" applyFill="1" applyBorder="1" applyAlignment="1">
      <alignment horizontal="right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9" fillId="2" borderId="1" xfId="34" applyFill="1" applyBorder="1" applyAlignment="1"/>
    <xf numFmtId="166" fontId="2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 wrapText="1"/>
    </xf>
    <xf numFmtId="16" fontId="0" fillId="0" borderId="0" xfId="0" applyNumberFormat="1" applyFont="1" applyAlignment="1">
      <alignment wrapText="1"/>
    </xf>
    <xf numFmtId="0" fontId="0" fillId="0" borderId="5" xfId="0" applyBorder="1"/>
    <xf numFmtId="166" fontId="0" fillId="0" borderId="5" xfId="0" applyNumberFormat="1" applyBorder="1"/>
    <xf numFmtId="14" fontId="0" fillId="0" borderId="5" xfId="0" applyNumberFormat="1" applyBorder="1"/>
    <xf numFmtId="0" fontId="11" fillId="0" borderId="5" xfId="0" applyFont="1" applyBorder="1"/>
    <xf numFmtId="0" fontId="0" fillId="3" borderId="5" xfId="0" applyFill="1" applyBorder="1"/>
    <xf numFmtId="166" fontId="0" fillId="3" borderId="5" xfId="0" applyNumberFormat="1" applyFill="1" applyBorder="1"/>
    <xf numFmtId="14" fontId="0" fillId="3" borderId="5" xfId="0" applyNumberFormat="1" applyFill="1" applyBorder="1"/>
    <xf numFmtId="167" fontId="0" fillId="0" borderId="5" xfId="0" applyNumberFormat="1" applyBorder="1" applyAlignment="1">
      <alignment horizontal="right"/>
    </xf>
    <xf numFmtId="167" fontId="11" fillId="0" borderId="5" xfId="0" applyNumberFormat="1" applyFont="1" applyBorder="1" applyAlignment="1">
      <alignment horizontal="right"/>
    </xf>
    <xf numFmtId="167" fontId="11" fillId="3" borderId="5" xfId="0" applyNumberFormat="1" applyFont="1" applyFill="1" applyBorder="1" applyAlignment="1">
      <alignment horizontal="right"/>
    </xf>
    <xf numFmtId="14" fontId="11" fillId="0" borderId="5" xfId="0" applyNumberFormat="1" applyFont="1" applyBorder="1"/>
    <xf numFmtId="0" fontId="0" fillId="4" borderId="5" xfId="0" applyFill="1" applyBorder="1"/>
    <xf numFmtId="0" fontId="0" fillId="5" borderId="5" xfId="0" applyFill="1" applyBorder="1"/>
    <xf numFmtId="0" fontId="11" fillId="0" borderId="5" xfId="0" applyFont="1" applyFill="1" applyBorder="1"/>
    <xf numFmtId="167" fontId="11" fillId="0" borderId="5" xfId="0" applyNumberFormat="1" applyFont="1" applyBorder="1" applyAlignment="1">
      <alignment horizontal="center"/>
    </xf>
    <xf numFmtId="166" fontId="11" fillId="0" borderId="5" xfId="0" applyNumberFormat="1" applyFont="1" applyBorder="1"/>
    <xf numFmtId="0" fontId="11" fillId="0" borderId="5" xfId="0" applyFont="1" applyBorder="1" applyAlignment="1">
      <alignment horizontal="left"/>
    </xf>
    <xf numFmtId="0" fontId="11" fillId="3" borderId="5" xfId="0" applyFont="1" applyFill="1" applyBorder="1"/>
    <xf numFmtId="166" fontId="11" fillId="3" borderId="5" xfId="0" applyNumberFormat="1" applyFont="1" applyFill="1" applyBorder="1"/>
    <xf numFmtId="14" fontId="11" fillId="3" borderId="5" xfId="0" applyNumberFormat="1" applyFont="1" applyFill="1" applyBorder="1"/>
    <xf numFmtId="14" fontId="11" fillId="0" borderId="5" xfId="0" applyNumberFormat="1" applyFont="1" applyFill="1" applyBorder="1"/>
    <xf numFmtId="0" fontId="13" fillId="0" borderId="5" xfId="34" applyFont="1" applyBorder="1"/>
    <xf numFmtId="0" fontId="13" fillId="0" borderId="5" xfId="34" applyFont="1" applyFill="1" applyBorder="1"/>
    <xf numFmtId="0" fontId="11" fillId="3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left"/>
    </xf>
    <xf numFmtId="14" fontId="11" fillId="0" borderId="5" xfId="0" applyNumberFormat="1" applyFont="1" applyBorder="1" applyAlignment="1">
      <alignment horizontal="left"/>
    </xf>
    <xf numFmtId="0" fontId="12" fillId="3" borderId="5" xfId="0" applyFont="1" applyFill="1" applyBorder="1"/>
    <xf numFmtId="167" fontId="12" fillId="3" borderId="5" xfId="0" applyNumberFormat="1" applyFont="1" applyFill="1" applyBorder="1" applyAlignment="1">
      <alignment horizontal="right"/>
    </xf>
    <xf numFmtId="166" fontId="12" fillId="3" borderId="5" xfId="0" applyNumberFormat="1" applyFont="1" applyFill="1" applyBorder="1"/>
    <xf numFmtId="14" fontId="12" fillId="3" borderId="5" xfId="0" applyNumberFormat="1" applyFont="1" applyFill="1" applyBorder="1"/>
    <xf numFmtId="0" fontId="12" fillId="3" borderId="5" xfId="0" applyFont="1" applyFill="1" applyBorder="1" applyAlignment="1">
      <alignment horizontal="left"/>
    </xf>
    <xf numFmtId="0" fontId="9" fillId="0" borderId="5" xfId="34" applyBorder="1"/>
    <xf numFmtId="0" fontId="11" fillId="0" borderId="5" xfId="0" applyFont="1" applyBorder="1" applyAlignment="1">
      <alignment vertical="top"/>
    </xf>
    <xf numFmtId="14" fontId="11" fillId="0" borderId="5" xfId="0" applyNumberFormat="1" applyFont="1" applyBorder="1" applyAlignment="1">
      <alignment vertical="top"/>
    </xf>
    <xf numFmtId="0" fontId="9" fillId="0" borderId="5" xfId="34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14" fontId="11" fillId="0" borderId="5" xfId="0" applyNumberFormat="1" applyFont="1" applyBorder="1" applyAlignment="1"/>
    <xf numFmtId="0" fontId="12" fillId="0" borderId="5" xfId="0" applyFont="1" applyBorder="1" applyAlignment="1">
      <alignment horizontal="left" vertical="top" wrapText="1"/>
    </xf>
    <xf numFmtId="166" fontId="11" fillId="0" borderId="0" xfId="0" applyNumberFormat="1" applyFont="1" applyBorder="1"/>
    <xf numFmtId="0" fontId="11" fillId="0" borderId="0" xfId="0" applyFont="1" applyBorder="1"/>
    <xf numFmtId="0" fontId="11" fillId="0" borderId="5" xfId="0" applyFont="1" applyBorder="1" applyAlignment="1"/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right"/>
    </xf>
    <xf numFmtId="0" fontId="11" fillId="0" borderId="6" xfId="0" applyFont="1" applyFill="1" applyBorder="1"/>
  </cellXfs>
  <cellStyles count="4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34" builtinId="8"/>
    <cellStyle name="Normal" xfId="0" builtinId="0"/>
  </cellStyles>
  <dxfs count="142"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969696"/>
      </font>
      <fill>
        <patternFill patternType="solid">
          <fgColor rgb="FFDD0806"/>
          <bgColor rgb="FFDD0806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  <dxf>
      <font>
        <color rgb="FFDD0806"/>
      </font>
      <fill>
        <patternFill patternType="solid">
          <fgColor rgb="FFFCF305"/>
          <bgColor rgb="FFFCF305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parker0808@gmail.com" TargetMode="External"/><Relationship Id="rId13" Type="http://schemas.openxmlformats.org/officeDocument/2006/relationships/hyperlink" Target="mailto:wozniak.mary@gmail.com" TargetMode="External"/><Relationship Id="rId18" Type="http://schemas.openxmlformats.org/officeDocument/2006/relationships/hyperlink" Target="mailto:kyleerm@gmail.com" TargetMode="External"/><Relationship Id="rId3" Type="http://schemas.openxmlformats.org/officeDocument/2006/relationships/hyperlink" Target="mailto:jenniferbynes@gmail.com" TargetMode="External"/><Relationship Id="rId21" Type="http://schemas.openxmlformats.org/officeDocument/2006/relationships/hyperlink" Target="mailto:kristinhays29@gmail.com" TargetMode="External"/><Relationship Id="rId7" Type="http://schemas.openxmlformats.org/officeDocument/2006/relationships/hyperlink" Target="mailto:kimberly_carson@hotmail.com" TargetMode="External"/><Relationship Id="rId12" Type="http://schemas.openxmlformats.org/officeDocument/2006/relationships/hyperlink" Target="mailto:tiamo_08@yahoo.com" TargetMode="External"/><Relationship Id="rId17" Type="http://schemas.openxmlformats.org/officeDocument/2006/relationships/hyperlink" Target="mailto:tracyhmagee@gmail.com" TargetMode="External"/><Relationship Id="rId2" Type="http://schemas.openxmlformats.org/officeDocument/2006/relationships/hyperlink" Target="mailto:esmillhouse@gmail.com" TargetMode="External"/><Relationship Id="rId16" Type="http://schemas.openxmlformats.org/officeDocument/2006/relationships/hyperlink" Target="mailto:kwfillmann@gmail.com" TargetMode="External"/><Relationship Id="rId20" Type="http://schemas.openxmlformats.org/officeDocument/2006/relationships/hyperlink" Target="mailto:zadalight@gmail.com" TargetMode="External"/><Relationship Id="rId1" Type="http://schemas.openxmlformats.org/officeDocument/2006/relationships/hyperlink" Target="mailto:jenny.retz13@gmail.com" TargetMode="External"/><Relationship Id="rId6" Type="http://schemas.openxmlformats.org/officeDocument/2006/relationships/hyperlink" Target="mailto:jcghunt@gmail.com" TargetMode="External"/><Relationship Id="rId11" Type="http://schemas.openxmlformats.org/officeDocument/2006/relationships/hyperlink" Target="mailto:jorichmond07@gmail.com" TargetMode="External"/><Relationship Id="rId5" Type="http://schemas.openxmlformats.org/officeDocument/2006/relationships/hyperlink" Target="mailto:judithcward@gmail.com" TargetMode="External"/><Relationship Id="rId15" Type="http://schemas.openxmlformats.org/officeDocument/2006/relationships/hyperlink" Target="mailto:lauramorrellmoss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crrichards@gmail.com" TargetMode="External"/><Relationship Id="rId19" Type="http://schemas.openxmlformats.org/officeDocument/2006/relationships/hyperlink" Target="mailto:allisonlcollings@gmail.com" TargetMode="External"/><Relationship Id="rId4" Type="http://schemas.openxmlformats.org/officeDocument/2006/relationships/hyperlink" Target="mailto:alexandraruperti@gmail.com" TargetMode="External"/><Relationship Id="rId9" Type="http://schemas.openxmlformats.org/officeDocument/2006/relationships/hyperlink" Target="https://maps.google.com/?q=2406+Phillips+Dr+Alexandria+VA+22306&amp;entry=gmail&amp;source=g" TargetMode="External"/><Relationship Id="rId14" Type="http://schemas.openxmlformats.org/officeDocument/2006/relationships/hyperlink" Target="mailto:rachel.swenson.21@gmail.com" TargetMode="External"/><Relationship Id="rId22" Type="http://schemas.openxmlformats.org/officeDocument/2006/relationships/hyperlink" Target="mailto:lhowe24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vanore@gmail.com" TargetMode="External"/><Relationship Id="rId13" Type="http://schemas.openxmlformats.org/officeDocument/2006/relationships/hyperlink" Target="mailto:brigidlaurie@gmail.com" TargetMode="External"/><Relationship Id="rId18" Type="http://schemas.openxmlformats.org/officeDocument/2006/relationships/hyperlink" Target="mailto:esmillhouse@gmail.com" TargetMode="External"/><Relationship Id="rId3" Type="http://schemas.openxmlformats.org/officeDocument/2006/relationships/hyperlink" Target="mailto:avdavis13@yahoo.com" TargetMode="External"/><Relationship Id="rId21" Type="http://schemas.openxmlformats.org/officeDocument/2006/relationships/hyperlink" Target="mailto:elcawthorne@gmail.com" TargetMode="External"/><Relationship Id="rId7" Type="http://schemas.openxmlformats.org/officeDocument/2006/relationships/hyperlink" Target="mailto:alison_houle@yahoo.com" TargetMode="External"/><Relationship Id="rId12" Type="http://schemas.openxmlformats.org/officeDocument/2006/relationships/hyperlink" Target="mailto:jasminelee2@me.com" TargetMode="External"/><Relationship Id="rId17" Type="http://schemas.openxmlformats.org/officeDocument/2006/relationships/hyperlink" Target="mailto:janellelee.crowell@gmail.com" TargetMode="External"/><Relationship Id="rId2" Type="http://schemas.openxmlformats.org/officeDocument/2006/relationships/hyperlink" Target="mailto:ksprible@gmail.com" TargetMode="External"/><Relationship Id="rId16" Type="http://schemas.openxmlformats.org/officeDocument/2006/relationships/hyperlink" Target="mailto:casey.m.eggleston@gmail.com" TargetMode="External"/><Relationship Id="rId20" Type="http://schemas.openxmlformats.org/officeDocument/2006/relationships/hyperlink" Target="mailto:wenzel.elyssa@gmail.com" TargetMode="External"/><Relationship Id="rId1" Type="http://schemas.openxmlformats.org/officeDocument/2006/relationships/hyperlink" Target="mailto:kprupp97@gmail.com" TargetMode="External"/><Relationship Id="rId6" Type="http://schemas.openxmlformats.org/officeDocument/2006/relationships/hyperlink" Target="mailto:pearce.mollyc@gmail.com" TargetMode="External"/><Relationship Id="rId11" Type="http://schemas.openxmlformats.org/officeDocument/2006/relationships/hyperlink" Target="mailto:hbeeyoung@hotmail.com" TargetMode="External"/><Relationship Id="rId5" Type="http://schemas.openxmlformats.org/officeDocument/2006/relationships/hyperlink" Target="mailto:erinmclapton@gmail.com" TargetMode="External"/><Relationship Id="rId15" Type="http://schemas.openxmlformats.org/officeDocument/2006/relationships/hyperlink" Target="mailto:jasminbrowning@gmail.com" TargetMode="External"/><Relationship Id="rId23" Type="http://schemas.openxmlformats.org/officeDocument/2006/relationships/hyperlink" Target="mailto:chrisandrawaldo@gmail.com" TargetMode="External"/><Relationship Id="rId10" Type="http://schemas.openxmlformats.org/officeDocument/2006/relationships/hyperlink" Target="mailto:meaghangay@gmail.com" TargetMode="External"/><Relationship Id="rId19" Type="http://schemas.openxmlformats.org/officeDocument/2006/relationships/hyperlink" Target="mailto:lkimlin@yahoo.com" TargetMode="External"/><Relationship Id="rId4" Type="http://schemas.openxmlformats.org/officeDocument/2006/relationships/hyperlink" Target="mailto:zarrina.babakulova@gmail.com" TargetMode="External"/><Relationship Id="rId9" Type="http://schemas.openxmlformats.org/officeDocument/2006/relationships/hyperlink" Target="mailto:janerunnels@gmail.com" TargetMode="External"/><Relationship Id="rId14" Type="http://schemas.openxmlformats.org/officeDocument/2006/relationships/hyperlink" Target="mailto:meganvanroie@gmail.com" TargetMode="External"/><Relationship Id="rId22" Type="http://schemas.openxmlformats.org/officeDocument/2006/relationships/hyperlink" Target="mailto:stephaniesance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J35"/>
  <sheetViews>
    <sheetView tabSelected="1" topLeftCell="A16" zoomScale="90" zoomScaleNormal="90" zoomScalePageLayoutView="150" workbookViewId="0">
      <pane xSplit="2" topLeftCell="C1" activePane="topRight" state="frozen"/>
      <selection pane="topRight" activeCell="AA8" sqref="AA8"/>
    </sheetView>
  </sheetViews>
  <sheetFormatPr defaultColWidth="14.42578125" defaultRowHeight="12.75" customHeight="1"/>
  <cols>
    <col min="1" max="1" width="14.5703125" style="77" bestFit="1" customWidth="1"/>
    <col min="2" max="2" width="14.140625" style="77" customWidth="1"/>
    <col min="3" max="3" width="24.85546875" style="77" customWidth="1"/>
    <col min="4" max="4" width="10.42578125" style="77" customWidth="1"/>
    <col min="5" max="5" width="6.140625" style="77" customWidth="1"/>
    <col min="6" max="6" width="8.28515625" style="77" customWidth="1"/>
    <col min="7" max="7" width="15.140625" style="82" customWidth="1"/>
    <col min="8" max="8" width="14" style="82" customWidth="1"/>
    <col min="9" max="9" width="28.28515625" style="77" customWidth="1"/>
    <col min="10" max="10" width="10.28515625" style="77" bestFit="1" customWidth="1"/>
    <col min="11" max="11" width="28.140625" style="89" bestFit="1" customWidth="1"/>
    <col min="12" max="12" width="19.28515625" style="77" customWidth="1"/>
    <col min="13" max="13" width="16.5703125" style="84" bestFit="1" customWidth="1"/>
    <col min="14" max="14" width="11.5703125" style="77" bestFit="1" customWidth="1"/>
    <col min="15" max="15" width="19.85546875" style="77" bestFit="1" customWidth="1"/>
    <col min="16" max="16" width="16.5703125" style="84" bestFit="1" customWidth="1"/>
    <col min="17" max="17" width="11.5703125" style="77" bestFit="1" customWidth="1"/>
    <col min="18" max="18" width="17.85546875" style="77" bestFit="1" customWidth="1"/>
    <col min="19" max="19" width="16.5703125" style="84" bestFit="1" customWidth="1"/>
    <col min="20" max="20" width="11.5703125" style="77" bestFit="1" customWidth="1"/>
    <col min="21" max="21" width="12.42578125" style="77" customWidth="1"/>
    <col min="22" max="22" width="10.85546875" style="77" customWidth="1"/>
    <col min="23" max="23" width="5" style="77" customWidth="1"/>
    <col min="24" max="24" width="14" style="77" bestFit="1" customWidth="1"/>
    <col min="25" max="25" width="7.42578125" style="77" customWidth="1"/>
    <col min="26" max="26" width="19.28515625" style="77" customWidth="1"/>
    <col min="27" max="27" width="16.28515625" style="77" bestFit="1" customWidth="1"/>
    <col min="28" max="28" width="30.42578125" style="77" customWidth="1"/>
    <col min="29" max="29" width="11.85546875" style="77" bestFit="1" customWidth="1"/>
    <col min="30" max="30" width="11.5703125" style="77" customWidth="1"/>
    <col min="31" max="31" width="1.5703125" style="77" customWidth="1"/>
    <col min="32" max="32" width="9.140625" style="77" bestFit="1" customWidth="1"/>
    <col min="33" max="33" width="16.85546875" style="77" bestFit="1" customWidth="1"/>
    <col min="34" max="34" width="11.5703125" style="77" bestFit="1" customWidth="1"/>
    <col min="35" max="35" width="50.42578125" style="77" customWidth="1"/>
    <col min="36" max="36" width="58.7109375" style="77" customWidth="1"/>
    <col min="37" max="16384" width="14.42578125" style="77"/>
  </cols>
  <sheetData>
    <row r="1" spans="1:36" ht="26.25" customHeight="1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88" t="s">
        <v>6</v>
      </c>
      <c r="H1" s="88" t="s">
        <v>7</v>
      </c>
      <c r="I1" s="77" t="s">
        <v>8</v>
      </c>
      <c r="J1" s="77" t="s">
        <v>9</v>
      </c>
      <c r="K1" s="89" t="s">
        <v>10</v>
      </c>
      <c r="L1" s="77" t="s">
        <v>11</v>
      </c>
      <c r="M1" s="84" t="s">
        <v>12</v>
      </c>
      <c r="N1" s="77" t="s">
        <v>13</v>
      </c>
      <c r="O1" s="77" t="s">
        <v>14</v>
      </c>
      <c r="P1" s="84" t="s">
        <v>15</v>
      </c>
      <c r="Q1" s="77" t="s">
        <v>13</v>
      </c>
      <c r="R1" s="77" t="s">
        <v>16</v>
      </c>
      <c r="S1" s="84" t="s">
        <v>17</v>
      </c>
      <c r="T1" s="77" t="s">
        <v>13</v>
      </c>
      <c r="U1" s="77" t="s">
        <v>18</v>
      </c>
      <c r="V1" s="77" t="s">
        <v>19</v>
      </c>
      <c r="W1" s="77" t="s">
        <v>13</v>
      </c>
      <c r="X1" s="77" t="s">
        <v>20</v>
      </c>
      <c r="Y1" s="77" t="s">
        <v>21</v>
      </c>
      <c r="Z1" s="77" t="s">
        <v>22</v>
      </c>
      <c r="AA1" s="77" t="s">
        <v>500</v>
      </c>
      <c r="AB1" s="77" t="s">
        <v>24</v>
      </c>
      <c r="AC1" s="77" t="s">
        <v>25</v>
      </c>
      <c r="AD1" s="90" t="s">
        <v>474</v>
      </c>
      <c r="AF1" s="77" t="s">
        <v>28</v>
      </c>
      <c r="AG1" s="77" t="s">
        <v>312</v>
      </c>
      <c r="AH1" s="77" t="s">
        <v>29</v>
      </c>
      <c r="AI1" s="77" t="s">
        <v>30</v>
      </c>
      <c r="AJ1" s="77" t="s">
        <v>31</v>
      </c>
    </row>
    <row r="3" spans="1:36" ht="13.5" customHeight="1">
      <c r="A3" s="77" t="s">
        <v>48</v>
      </c>
      <c r="B3" s="77" t="s">
        <v>70</v>
      </c>
      <c r="C3" s="77" t="s">
        <v>71</v>
      </c>
      <c r="D3" s="77" t="s">
        <v>35</v>
      </c>
      <c r="E3" s="77" t="s">
        <v>36</v>
      </c>
      <c r="F3" s="77">
        <v>22306</v>
      </c>
      <c r="G3" s="82">
        <v>7036600815</v>
      </c>
      <c r="H3" s="82">
        <v>5714350676</v>
      </c>
      <c r="I3" s="77" t="s">
        <v>72</v>
      </c>
      <c r="J3" s="77">
        <v>3</v>
      </c>
      <c r="K3" s="89">
        <v>42059</v>
      </c>
      <c r="L3" s="77" t="s">
        <v>73</v>
      </c>
      <c r="M3" s="84">
        <v>41473</v>
      </c>
      <c r="N3" s="77">
        <f t="shared" ref="N3:N15" ca="1" si="0">IF(ISBLANK(M3),"",DATEDIF(M3,TODAY(),"Y"))</f>
        <v>5</v>
      </c>
      <c r="O3" s="77" t="s">
        <v>74</v>
      </c>
      <c r="P3" s="84">
        <v>41968</v>
      </c>
      <c r="Q3" s="77">
        <f ca="1">IF(ISBLANK(P3),"",DATEDIF(P3,TODAY(),"Y"))</f>
        <v>4</v>
      </c>
      <c r="R3" s="77" t="s">
        <v>449</v>
      </c>
      <c r="S3" s="84">
        <v>42807</v>
      </c>
      <c r="T3" s="77">
        <f ca="1">IF(ISBLANK(S3),"",DATEDIF(S3,TODAY(),"Y"))</f>
        <v>2</v>
      </c>
      <c r="X3" s="77">
        <v>1</v>
      </c>
      <c r="Y3" s="77">
        <v>2014</v>
      </c>
      <c r="Z3" s="99" t="s">
        <v>619</v>
      </c>
      <c r="AA3" s="77" t="s">
        <v>41</v>
      </c>
      <c r="AD3" s="77" t="s">
        <v>41</v>
      </c>
      <c r="AF3" s="77" t="s">
        <v>42</v>
      </c>
    </row>
    <row r="4" spans="1:36">
      <c r="A4" s="77" t="s">
        <v>428</v>
      </c>
      <c r="B4" s="77" t="s">
        <v>429</v>
      </c>
      <c r="C4" s="77" t="s">
        <v>430</v>
      </c>
      <c r="D4" s="77" t="s">
        <v>35</v>
      </c>
      <c r="E4" s="77" t="s">
        <v>36</v>
      </c>
      <c r="F4" s="77">
        <v>22306</v>
      </c>
      <c r="H4" s="82">
        <v>7035873324</v>
      </c>
      <c r="I4" s="77" t="s">
        <v>431</v>
      </c>
      <c r="J4" s="77">
        <v>1</v>
      </c>
      <c r="K4" s="89">
        <v>42987</v>
      </c>
      <c r="L4" s="77" t="s">
        <v>432</v>
      </c>
      <c r="M4" s="84">
        <v>42208</v>
      </c>
      <c r="N4" s="77">
        <f t="shared" ca="1" si="0"/>
        <v>3</v>
      </c>
      <c r="Q4" s="77" t="str">
        <f ca="1">IF(ISBLANK(P4),"",DATEDIF(P4,TODAY(),"Y"))</f>
        <v/>
      </c>
      <c r="X4" s="77">
        <v>2</v>
      </c>
      <c r="Y4" s="77">
        <v>2017</v>
      </c>
      <c r="Z4" s="90" t="s">
        <v>531</v>
      </c>
      <c r="AA4" s="77" t="s">
        <v>41</v>
      </c>
      <c r="AC4" s="77" t="s">
        <v>60</v>
      </c>
      <c r="AD4" s="77" t="s">
        <v>41</v>
      </c>
      <c r="AF4" s="77" t="s">
        <v>42</v>
      </c>
      <c r="AG4" s="77" t="s">
        <v>313</v>
      </c>
      <c r="AH4" s="77" t="s">
        <v>50</v>
      </c>
      <c r="AJ4" s="77" t="s">
        <v>433</v>
      </c>
    </row>
    <row r="5" spans="1:36">
      <c r="A5" s="77" t="s">
        <v>533</v>
      </c>
      <c r="B5" s="77" t="s">
        <v>528</v>
      </c>
      <c r="C5" s="77" t="s">
        <v>529</v>
      </c>
      <c r="D5" s="77" t="s">
        <v>35</v>
      </c>
      <c r="E5" s="77" t="s">
        <v>36</v>
      </c>
      <c r="F5" s="77">
        <v>22303</v>
      </c>
      <c r="G5" s="82">
        <v>7038221159</v>
      </c>
      <c r="I5" s="77" t="s">
        <v>530</v>
      </c>
      <c r="J5" s="77">
        <v>1</v>
      </c>
      <c r="K5" s="89">
        <v>43417</v>
      </c>
      <c r="L5" s="77" t="s">
        <v>527</v>
      </c>
      <c r="M5" s="84">
        <v>42869</v>
      </c>
      <c r="N5" s="77">
        <f t="shared" ca="1" si="0"/>
        <v>2</v>
      </c>
      <c r="O5" s="77" t="s">
        <v>664</v>
      </c>
      <c r="P5" s="84">
        <v>43627</v>
      </c>
      <c r="X5" s="77">
        <v>5</v>
      </c>
      <c r="Y5" s="77">
        <v>2018</v>
      </c>
      <c r="Z5" s="99" t="s">
        <v>532</v>
      </c>
      <c r="AA5" s="77" t="s">
        <v>41</v>
      </c>
      <c r="AC5" s="77" t="s">
        <v>60</v>
      </c>
      <c r="AD5" s="77" t="s">
        <v>41</v>
      </c>
      <c r="AF5" s="77" t="s">
        <v>42</v>
      </c>
      <c r="AG5" s="77" t="s">
        <v>313</v>
      </c>
    </row>
    <row r="6" spans="1:36">
      <c r="A6" s="77" t="s">
        <v>556</v>
      </c>
      <c r="B6" s="77" t="s">
        <v>557</v>
      </c>
      <c r="C6" s="77" t="s">
        <v>558</v>
      </c>
      <c r="D6" s="77" t="s">
        <v>35</v>
      </c>
      <c r="E6" s="77" t="s">
        <v>36</v>
      </c>
      <c r="F6" s="77">
        <v>22303</v>
      </c>
      <c r="H6" s="82" t="s">
        <v>559</v>
      </c>
      <c r="I6" s="105" t="s">
        <v>560</v>
      </c>
      <c r="J6" s="77">
        <v>1</v>
      </c>
      <c r="K6" s="89">
        <v>43234</v>
      </c>
      <c r="L6" s="77" t="s">
        <v>166</v>
      </c>
      <c r="M6" s="84">
        <v>42943</v>
      </c>
      <c r="N6" s="77">
        <f t="shared" ca="1" si="0"/>
        <v>1</v>
      </c>
      <c r="X6" s="77">
        <v>7</v>
      </c>
      <c r="Y6" s="77">
        <v>2018</v>
      </c>
      <c r="Z6" s="84" t="s">
        <v>561</v>
      </c>
      <c r="AA6" s="77" t="s">
        <v>41</v>
      </c>
      <c r="AD6" s="77" t="s">
        <v>41</v>
      </c>
    </row>
    <row r="7" spans="1:36" ht="14.25" customHeight="1">
      <c r="A7" s="77" t="s">
        <v>126</v>
      </c>
      <c r="B7" s="77" t="s">
        <v>127</v>
      </c>
      <c r="C7" s="77" t="s">
        <v>128</v>
      </c>
      <c r="D7" s="77" t="s">
        <v>35</v>
      </c>
      <c r="E7" s="77" t="s">
        <v>36</v>
      </c>
      <c r="F7" s="77">
        <v>22307</v>
      </c>
      <c r="G7" s="82">
        <v>4434654048</v>
      </c>
      <c r="H7" s="82">
        <v>4434654048</v>
      </c>
      <c r="I7" s="77" t="s">
        <v>129</v>
      </c>
      <c r="J7" s="77">
        <v>2</v>
      </c>
      <c r="K7" s="89">
        <v>41919</v>
      </c>
      <c r="L7" s="77" t="s">
        <v>130</v>
      </c>
      <c r="M7" s="84">
        <v>41625</v>
      </c>
      <c r="N7" s="77">
        <f t="shared" ca="1" si="0"/>
        <v>5</v>
      </c>
      <c r="O7" s="77" t="s">
        <v>340</v>
      </c>
      <c r="P7" s="84">
        <v>42483</v>
      </c>
      <c r="Q7" s="77">
        <f ca="1">IF(ISBLANK(P7),"",DATEDIF(P7,TODAY(),"Y"))</f>
        <v>3</v>
      </c>
      <c r="T7" s="77" t="str">
        <f ca="1">IF(ISBLANK(S7),"",DATEDIF(S7,TODAY(),"Y"))</f>
        <v/>
      </c>
      <c r="X7" s="77">
        <v>2</v>
      </c>
      <c r="Y7" s="77">
        <v>2014</v>
      </c>
      <c r="Z7" s="90" t="s">
        <v>518</v>
      </c>
      <c r="AA7" s="77" t="s">
        <v>41</v>
      </c>
      <c r="AD7" s="77" t="s">
        <v>41</v>
      </c>
      <c r="AF7" s="77" t="s">
        <v>42</v>
      </c>
    </row>
    <row r="8" spans="1:36" ht="14.25" customHeight="1">
      <c r="A8" s="77" t="s">
        <v>126</v>
      </c>
      <c r="B8" s="77" t="s">
        <v>331</v>
      </c>
      <c r="C8" s="77" t="s">
        <v>332</v>
      </c>
      <c r="D8" s="77" t="s">
        <v>333</v>
      </c>
      <c r="E8" s="77" t="s">
        <v>334</v>
      </c>
      <c r="F8" s="77">
        <v>20744</v>
      </c>
      <c r="H8" s="82">
        <v>7174900204</v>
      </c>
      <c r="I8" s="77" t="s">
        <v>335</v>
      </c>
      <c r="J8" s="77">
        <v>2</v>
      </c>
      <c r="K8" s="89">
        <v>42393</v>
      </c>
      <c r="L8" s="77" t="s">
        <v>336</v>
      </c>
      <c r="M8" s="84">
        <v>40637</v>
      </c>
      <c r="N8" s="77">
        <f t="shared" ca="1" si="0"/>
        <v>8</v>
      </c>
      <c r="O8" s="77" t="s">
        <v>337</v>
      </c>
      <c r="P8" s="84">
        <v>41305</v>
      </c>
      <c r="Q8" s="77">
        <f ca="1">IF(ISBLANK(P8),"",DATEDIF(P8,TODAY(),"Y"))</f>
        <v>6</v>
      </c>
      <c r="R8" s="77" t="s">
        <v>401</v>
      </c>
      <c r="S8" s="84">
        <v>42622</v>
      </c>
      <c r="T8" s="77">
        <f ca="1">IF(ISBLANK(S8),"",DATEDIF(S8,TODAY(),"Y"))</f>
        <v>2</v>
      </c>
      <c r="X8" s="77">
        <v>5</v>
      </c>
      <c r="Y8" s="77">
        <v>2016</v>
      </c>
      <c r="Z8" s="97" t="s">
        <v>539</v>
      </c>
      <c r="AA8" s="91"/>
      <c r="AC8" s="77" t="s">
        <v>60</v>
      </c>
      <c r="AD8" s="77" t="s">
        <v>41</v>
      </c>
      <c r="AF8" s="77" t="s">
        <v>42</v>
      </c>
      <c r="AI8" s="77" t="s">
        <v>338</v>
      </c>
      <c r="AJ8" s="77" t="s">
        <v>339</v>
      </c>
    </row>
    <row r="9" spans="1:36" ht="12.75" customHeight="1">
      <c r="A9" s="77" t="s">
        <v>126</v>
      </c>
      <c r="B9" s="77" t="s">
        <v>520</v>
      </c>
      <c r="C9" s="77" t="s">
        <v>521</v>
      </c>
      <c r="D9" s="77" t="s">
        <v>35</v>
      </c>
      <c r="E9" s="77" t="s">
        <v>36</v>
      </c>
      <c r="F9" s="77">
        <v>22303</v>
      </c>
      <c r="H9" s="82">
        <v>2022889711</v>
      </c>
      <c r="I9" s="77" t="s">
        <v>522</v>
      </c>
      <c r="J9" s="77">
        <v>1</v>
      </c>
      <c r="K9" s="89">
        <v>43394</v>
      </c>
      <c r="L9" s="77" t="s">
        <v>523</v>
      </c>
      <c r="M9" s="84">
        <v>42921</v>
      </c>
      <c r="N9" s="77">
        <f t="shared" ca="1" si="0"/>
        <v>2</v>
      </c>
      <c r="Q9" s="77" t="str">
        <f ca="1">IF(ISBLANK(P9),"",DATEDIF(P9,TODAY(),"Y"))</f>
        <v/>
      </c>
      <c r="X9" s="77">
        <v>3</v>
      </c>
      <c r="Y9" s="77">
        <v>2018</v>
      </c>
      <c r="Z9" s="99" t="s">
        <v>516</v>
      </c>
      <c r="AA9" s="77" t="s">
        <v>41</v>
      </c>
      <c r="AD9" s="77" t="s">
        <v>41</v>
      </c>
      <c r="AF9" s="77" t="s">
        <v>42</v>
      </c>
      <c r="AG9" s="77" t="s">
        <v>313</v>
      </c>
      <c r="AH9" s="77" t="s">
        <v>50</v>
      </c>
      <c r="AI9" s="77" t="s">
        <v>524</v>
      </c>
    </row>
    <row r="10" spans="1:36" ht="14.25" customHeight="1">
      <c r="A10" s="77" t="s">
        <v>571</v>
      </c>
      <c r="B10" s="77" t="s">
        <v>572</v>
      </c>
      <c r="C10" s="77" t="s">
        <v>573</v>
      </c>
      <c r="D10" s="77" t="s">
        <v>35</v>
      </c>
      <c r="E10" s="77" t="s">
        <v>36</v>
      </c>
      <c r="F10" s="77">
        <v>22306</v>
      </c>
      <c r="H10" s="82" t="s">
        <v>574</v>
      </c>
      <c r="I10" s="105" t="s">
        <v>575</v>
      </c>
      <c r="J10" s="77">
        <v>2</v>
      </c>
      <c r="K10" s="89">
        <v>43448</v>
      </c>
      <c r="L10" s="77" t="s">
        <v>576</v>
      </c>
      <c r="M10" s="84">
        <v>41723</v>
      </c>
      <c r="N10" s="77">
        <f t="shared" ca="1" si="0"/>
        <v>5</v>
      </c>
      <c r="O10" s="77" t="s">
        <v>577</v>
      </c>
      <c r="P10" s="84">
        <v>42662</v>
      </c>
      <c r="Q10" s="77">
        <v>1</v>
      </c>
      <c r="X10" s="77">
        <v>9</v>
      </c>
      <c r="Y10" s="77">
        <v>2018</v>
      </c>
      <c r="Z10" s="99" t="s">
        <v>578</v>
      </c>
      <c r="AA10" s="77" t="s">
        <v>41</v>
      </c>
      <c r="AC10" s="77" t="s">
        <v>60</v>
      </c>
      <c r="AD10" s="77" t="s">
        <v>41</v>
      </c>
      <c r="AF10" s="77" t="s">
        <v>42</v>
      </c>
    </row>
    <row r="11" spans="1:36" ht="14.25" customHeight="1">
      <c r="A11" s="77" t="s">
        <v>345</v>
      </c>
      <c r="B11" s="77" t="s">
        <v>212</v>
      </c>
      <c r="C11" s="77" t="s">
        <v>348</v>
      </c>
      <c r="D11" s="77" t="s">
        <v>35</v>
      </c>
      <c r="E11" s="77" t="s">
        <v>36</v>
      </c>
      <c r="F11" s="77">
        <v>22306</v>
      </c>
      <c r="H11" s="82">
        <v>7037253290</v>
      </c>
      <c r="I11" s="77" t="s">
        <v>346</v>
      </c>
      <c r="J11" s="77">
        <v>1</v>
      </c>
      <c r="K11" s="89">
        <v>42613</v>
      </c>
      <c r="L11" s="77" t="s">
        <v>347</v>
      </c>
      <c r="M11" s="84">
        <v>42479</v>
      </c>
      <c r="N11" s="77">
        <f t="shared" ca="1" si="0"/>
        <v>3</v>
      </c>
      <c r="Q11" s="77" t="str">
        <f ca="1">IF(ISBLANK(P11),"",DATEDIF(P11,TODAY(),"Y"))</f>
        <v/>
      </c>
      <c r="X11" s="77">
        <v>6</v>
      </c>
      <c r="Y11" s="77">
        <v>2016</v>
      </c>
      <c r="Z11" s="90" t="s">
        <v>666</v>
      </c>
      <c r="AA11" s="77" t="s">
        <v>41</v>
      </c>
      <c r="AC11" s="77" t="s">
        <v>60</v>
      </c>
      <c r="AF11" s="77" t="s">
        <v>42</v>
      </c>
      <c r="AG11" s="77" t="s">
        <v>313</v>
      </c>
      <c r="AJ11" s="77" t="s">
        <v>349</v>
      </c>
    </row>
    <row r="12" spans="1:36" ht="14.25" customHeight="1">
      <c r="A12" s="77" t="s">
        <v>160</v>
      </c>
      <c r="B12" s="77" t="s">
        <v>272</v>
      </c>
      <c r="C12" s="77" t="s">
        <v>461</v>
      </c>
      <c r="D12" s="77" t="s">
        <v>35</v>
      </c>
      <c r="E12" s="77" t="s">
        <v>36</v>
      </c>
      <c r="F12" s="77">
        <v>22306</v>
      </c>
      <c r="H12" s="82">
        <v>8569041778</v>
      </c>
      <c r="I12" s="77" t="s">
        <v>275</v>
      </c>
      <c r="J12" s="77">
        <v>2</v>
      </c>
      <c r="K12" s="89">
        <v>42117</v>
      </c>
      <c r="L12" s="77" t="s">
        <v>276</v>
      </c>
      <c r="M12" s="84">
        <v>41916</v>
      </c>
      <c r="N12" s="77">
        <f t="shared" ca="1" si="0"/>
        <v>4</v>
      </c>
      <c r="O12" s="77" t="s">
        <v>547</v>
      </c>
      <c r="P12" s="84">
        <v>42535</v>
      </c>
      <c r="Q12" s="77">
        <f ca="1">IF(ISBLANK(P12),"",DATEDIF(P12,TODAY(),"Y"))</f>
        <v>3</v>
      </c>
      <c r="R12" s="77" t="s">
        <v>563</v>
      </c>
      <c r="S12" s="84">
        <v>43331</v>
      </c>
      <c r="T12" s="77">
        <f ca="1">IF(ISBLANK(S12),"",DATEDIF(S12,TODAY(),"Y"))</f>
        <v>0</v>
      </c>
      <c r="X12" s="77">
        <v>8</v>
      </c>
      <c r="Y12" s="77">
        <v>2015</v>
      </c>
      <c r="Z12" s="90" t="s">
        <v>468</v>
      </c>
      <c r="AA12" s="77" t="s">
        <v>41</v>
      </c>
      <c r="AD12" s="77" t="s">
        <v>41</v>
      </c>
      <c r="AF12" s="77" t="s">
        <v>146</v>
      </c>
    </row>
    <row r="13" spans="1:36" s="91" customFormat="1">
      <c r="A13" s="77" t="s">
        <v>160</v>
      </c>
      <c r="B13" s="77" t="s">
        <v>402</v>
      </c>
      <c r="C13" s="77" t="s">
        <v>403</v>
      </c>
      <c r="D13" s="77" t="s">
        <v>35</v>
      </c>
      <c r="E13" s="77" t="s">
        <v>36</v>
      </c>
      <c r="F13" s="77">
        <v>22303</v>
      </c>
      <c r="G13" s="82"/>
      <c r="H13" s="82">
        <v>7639231674</v>
      </c>
      <c r="I13" s="77" t="s">
        <v>404</v>
      </c>
      <c r="J13" s="77">
        <v>1</v>
      </c>
      <c r="K13" s="89">
        <v>42681</v>
      </c>
      <c r="L13" s="77" t="s">
        <v>405</v>
      </c>
      <c r="M13" s="84">
        <v>42421</v>
      </c>
      <c r="N13" s="77">
        <f t="shared" ca="1" si="0"/>
        <v>3</v>
      </c>
      <c r="O13" s="77" t="s">
        <v>599</v>
      </c>
      <c r="P13" s="84"/>
      <c r="Q13" s="77" t="str">
        <f ca="1">IF(ISBLANK(P13),"",DATEDIF(P13,TODAY(),"Y"))</f>
        <v/>
      </c>
      <c r="R13" s="77"/>
      <c r="S13" s="84"/>
      <c r="T13" s="77"/>
      <c r="U13" s="77"/>
      <c r="V13" s="77"/>
      <c r="W13" s="77"/>
      <c r="X13" s="77">
        <v>10</v>
      </c>
      <c r="Y13" s="77">
        <v>2016</v>
      </c>
      <c r="Z13" s="98" t="s">
        <v>517</v>
      </c>
      <c r="AA13" s="77" t="s">
        <v>41</v>
      </c>
      <c r="AB13" s="77"/>
      <c r="AC13" s="77"/>
      <c r="AD13" s="77" t="s">
        <v>41</v>
      </c>
      <c r="AE13" s="77"/>
      <c r="AF13" s="77" t="s">
        <v>42</v>
      </c>
      <c r="AG13" s="77" t="s">
        <v>313</v>
      </c>
      <c r="AH13" s="77"/>
      <c r="AI13" s="77" t="s">
        <v>503</v>
      </c>
      <c r="AJ13" s="77" t="s">
        <v>406</v>
      </c>
    </row>
    <row r="14" spans="1:36">
      <c r="A14" s="77" t="s">
        <v>160</v>
      </c>
      <c r="B14" s="77" t="s">
        <v>412</v>
      </c>
      <c r="C14" s="77" t="s">
        <v>413</v>
      </c>
      <c r="D14" s="77" t="s">
        <v>35</v>
      </c>
      <c r="E14" s="77" t="s">
        <v>36</v>
      </c>
      <c r="F14" s="77">
        <v>22306</v>
      </c>
      <c r="H14" s="82">
        <v>7032297947</v>
      </c>
      <c r="I14" s="77" t="s">
        <v>414</v>
      </c>
      <c r="J14" s="77">
        <v>1</v>
      </c>
      <c r="K14" s="89">
        <v>42610</v>
      </c>
      <c r="L14" s="77" t="s">
        <v>415</v>
      </c>
      <c r="M14" s="84">
        <v>42233</v>
      </c>
      <c r="N14" s="77">
        <f t="shared" ca="1" si="0"/>
        <v>3</v>
      </c>
      <c r="Q14" s="77" t="str">
        <f ca="1">IF(ISBLANK(P14),"",DATEDIF(P14,TODAY(),"Y"))</f>
        <v/>
      </c>
      <c r="X14" s="77">
        <v>10</v>
      </c>
      <c r="Y14" s="77">
        <v>2016</v>
      </c>
      <c r="Z14" s="90" t="s">
        <v>492</v>
      </c>
      <c r="AA14" s="77" t="s">
        <v>41</v>
      </c>
      <c r="AD14" s="77" t="s">
        <v>41</v>
      </c>
      <c r="AF14" s="77" t="s">
        <v>42</v>
      </c>
      <c r="AG14" s="77" t="s">
        <v>313</v>
      </c>
      <c r="AH14" s="77" t="s">
        <v>50</v>
      </c>
      <c r="AJ14" s="77" t="s">
        <v>416</v>
      </c>
    </row>
    <row r="15" spans="1:36">
      <c r="A15" s="77" t="s">
        <v>486</v>
      </c>
      <c r="B15" s="77" t="s">
        <v>487</v>
      </c>
      <c r="C15" s="77" t="s">
        <v>488</v>
      </c>
      <c r="D15" s="77" t="s">
        <v>35</v>
      </c>
      <c r="E15" s="77" t="s">
        <v>36</v>
      </c>
      <c r="F15" s="77">
        <v>22307</v>
      </c>
      <c r="H15" s="82">
        <v>2624904199</v>
      </c>
      <c r="I15" s="95" t="s">
        <v>489</v>
      </c>
      <c r="J15" s="77">
        <v>1</v>
      </c>
      <c r="K15" s="89">
        <v>42802</v>
      </c>
      <c r="L15" s="77" t="s">
        <v>490</v>
      </c>
      <c r="M15" s="84">
        <v>42605</v>
      </c>
      <c r="N15" s="77">
        <f t="shared" ca="1" si="0"/>
        <v>2</v>
      </c>
      <c r="Q15" s="77" t="str">
        <f ca="1">IF(ISBLANK(P15),"",DATEDIF(P15,TODAY(),"Y"))</f>
        <v/>
      </c>
      <c r="X15" s="77">
        <v>10</v>
      </c>
      <c r="Y15" s="77">
        <v>2017</v>
      </c>
      <c r="Z15" s="90"/>
      <c r="AA15" s="77" t="s">
        <v>41</v>
      </c>
      <c r="AD15" s="77" t="s">
        <v>501</v>
      </c>
      <c r="AF15" s="77" t="s">
        <v>42</v>
      </c>
    </row>
    <row r="16" spans="1:36">
      <c r="A16" s="77" t="s">
        <v>564</v>
      </c>
      <c r="B16" s="77" t="s">
        <v>565</v>
      </c>
      <c r="C16" s="77" t="s">
        <v>566</v>
      </c>
      <c r="D16" s="77" t="s">
        <v>35</v>
      </c>
      <c r="E16" s="77" t="s">
        <v>36</v>
      </c>
      <c r="F16" s="77">
        <v>22303</v>
      </c>
      <c r="H16" s="82" t="s">
        <v>567</v>
      </c>
      <c r="I16" s="105" t="s">
        <v>568</v>
      </c>
      <c r="J16" s="77">
        <v>1</v>
      </c>
      <c r="K16" s="89">
        <v>43310</v>
      </c>
      <c r="L16" s="77" t="s">
        <v>569</v>
      </c>
      <c r="M16" s="84">
        <v>42403</v>
      </c>
      <c r="N16" s="77">
        <v>2</v>
      </c>
      <c r="X16" s="77">
        <v>8</v>
      </c>
      <c r="Y16" s="77">
        <v>2018</v>
      </c>
      <c r="Z16" s="77" t="s">
        <v>491</v>
      </c>
      <c r="AA16" s="77" t="s">
        <v>41</v>
      </c>
      <c r="AC16" s="77" t="s">
        <v>60</v>
      </c>
      <c r="AD16" s="77" t="s">
        <v>41</v>
      </c>
      <c r="AF16" s="77" t="s">
        <v>42</v>
      </c>
    </row>
    <row r="17" spans="1:36">
      <c r="A17" s="77" t="s">
        <v>505</v>
      </c>
      <c r="B17" s="77" t="s">
        <v>506</v>
      </c>
      <c r="C17" s="77" t="s">
        <v>507</v>
      </c>
      <c r="D17" s="77" t="s">
        <v>35</v>
      </c>
      <c r="E17" s="77" t="s">
        <v>36</v>
      </c>
      <c r="F17" s="77">
        <v>22307</v>
      </c>
      <c r="H17" s="82">
        <v>7042196391</v>
      </c>
      <c r="I17" s="96" t="s">
        <v>508</v>
      </c>
      <c r="J17" s="77">
        <v>2</v>
      </c>
      <c r="K17" s="89">
        <v>43330</v>
      </c>
      <c r="L17" s="77" t="s">
        <v>509</v>
      </c>
      <c r="M17" s="84">
        <v>42626</v>
      </c>
      <c r="N17" s="77">
        <f ca="1">IF(ISBLANK(M17),"",DATEDIF(M17,TODAY(),"Y"))</f>
        <v>2</v>
      </c>
      <c r="O17" s="77" t="s">
        <v>510</v>
      </c>
      <c r="P17" s="84">
        <v>42626</v>
      </c>
      <c r="Q17" s="77">
        <f ca="1">IF(ISBLANK(P17),"",DATEDIF(P17,TODAY(),"Y"))</f>
        <v>2</v>
      </c>
      <c r="X17" s="77">
        <v>1</v>
      </c>
      <c r="Y17" s="77">
        <v>2018</v>
      </c>
      <c r="Z17" s="99" t="s">
        <v>620</v>
      </c>
      <c r="AA17" s="77" t="s">
        <v>41</v>
      </c>
      <c r="AD17" s="77" t="s">
        <v>41</v>
      </c>
      <c r="AJ17" s="77" t="s">
        <v>546</v>
      </c>
    </row>
    <row r="18" spans="1:36">
      <c r="A18" s="77" t="s">
        <v>540</v>
      </c>
      <c r="B18" s="77" t="s">
        <v>541</v>
      </c>
      <c r="C18" s="77" t="s">
        <v>542</v>
      </c>
      <c r="D18" s="77" t="s">
        <v>35</v>
      </c>
      <c r="E18" s="77" t="s">
        <v>36</v>
      </c>
      <c r="F18" s="77">
        <v>22306</v>
      </c>
      <c r="G18" s="82">
        <v>8083420356</v>
      </c>
      <c r="I18" s="105" t="s">
        <v>543</v>
      </c>
      <c r="J18" s="77">
        <v>1</v>
      </c>
      <c r="K18" s="89">
        <v>43464</v>
      </c>
      <c r="L18" s="77" t="s">
        <v>544</v>
      </c>
      <c r="M18" s="84">
        <v>42942</v>
      </c>
      <c r="N18" s="77">
        <v>0</v>
      </c>
      <c r="O18" s="77" t="s">
        <v>661</v>
      </c>
      <c r="P18" s="84">
        <v>43606</v>
      </c>
      <c r="X18" s="77">
        <v>6</v>
      </c>
      <c r="Y18" s="77">
        <v>2018</v>
      </c>
      <c r="Z18" s="77" t="s">
        <v>662</v>
      </c>
      <c r="AA18" s="77" t="s">
        <v>41</v>
      </c>
      <c r="AC18" s="77" t="s">
        <v>60</v>
      </c>
      <c r="AD18" s="77" t="s">
        <v>41</v>
      </c>
      <c r="AF18" s="77" t="s">
        <v>42</v>
      </c>
      <c r="AI18" s="114" t="s">
        <v>545</v>
      </c>
    </row>
    <row r="19" spans="1:36">
      <c r="A19" s="77" t="s">
        <v>593</v>
      </c>
      <c r="B19" s="77" t="s">
        <v>594</v>
      </c>
      <c r="C19" s="77" t="s">
        <v>595</v>
      </c>
      <c r="D19" s="77" t="s">
        <v>35</v>
      </c>
      <c r="E19" s="77" t="s">
        <v>36</v>
      </c>
      <c r="F19" s="77">
        <v>22307</v>
      </c>
      <c r="G19" s="77"/>
      <c r="H19" s="82" t="s">
        <v>596</v>
      </c>
      <c r="I19" s="105" t="s">
        <v>597</v>
      </c>
      <c r="J19" s="77">
        <v>1</v>
      </c>
      <c r="K19" s="89">
        <v>43464</v>
      </c>
      <c r="L19" s="77" t="s">
        <v>340</v>
      </c>
      <c r="M19" s="84">
        <v>43330</v>
      </c>
      <c r="N19" s="77">
        <v>1</v>
      </c>
      <c r="X19" s="77">
        <v>10</v>
      </c>
      <c r="Y19" s="77">
        <v>2018</v>
      </c>
      <c r="Z19" s="77" t="s">
        <v>598</v>
      </c>
      <c r="AA19" s="77" t="s">
        <v>41</v>
      </c>
    </row>
    <row r="20" spans="1:36">
      <c r="A20" s="77" t="s">
        <v>562</v>
      </c>
      <c r="B20" s="77" t="s">
        <v>481</v>
      </c>
      <c r="C20" s="77" t="s">
        <v>482</v>
      </c>
      <c r="D20" s="77" t="s">
        <v>35</v>
      </c>
      <c r="E20" s="77" t="s">
        <v>36</v>
      </c>
      <c r="F20" s="77">
        <v>22303</v>
      </c>
      <c r="H20" s="82">
        <v>7577534132</v>
      </c>
      <c r="I20" s="95" t="s">
        <v>485</v>
      </c>
      <c r="J20" s="77">
        <v>1</v>
      </c>
      <c r="K20" s="89">
        <v>43060</v>
      </c>
      <c r="L20" s="77" t="s">
        <v>483</v>
      </c>
      <c r="M20" s="84">
        <v>42499</v>
      </c>
      <c r="N20" s="77">
        <f ca="1">IF(ISBLANK(M20),"",DATEDIF(M20,TODAY(),"Y"))</f>
        <v>3</v>
      </c>
      <c r="Q20" s="77" t="str">
        <f ca="1">IF(ISBLANK(P20),"",DATEDIF(P20,TODAY(),"Y"))</f>
        <v/>
      </c>
      <c r="X20" s="77">
        <v>8</v>
      </c>
      <c r="Y20" s="77">
        <v>2017</v>
      </c>
      <c r="Z20" s="99" t="s">
        <v>579</v>
      </c>
      <c r="AA20" s="77" t="s">
        <v>41</v>
      </c>
      <c r="AC20" s="77" t="s">
        <v>60</v>
      </c>
      <c r="AD20" s="77" t="s">
        <v>501</v>
      </c>
      <c r="AF20" s="77" t="s">
        <v>42</v>
      </c>
      <c r="AG20" s="77" t="s">
        <v>313</v>
      </c>
      <c r="AH20" s="77" t="s">
        <v>50</v>
      </c>
      <c r="AJ20" s="77" t="s">
        <v>484</v>
      </c>
    </row>
    <row r="21" spans="1:36">
      <c r="A21" s="77" t="s">
        <v>352</v>
      </c>
      <c r="B21" s="77" t="s">
        <v>353</v>
      </c>
      <c r="C21" s="77" t="s">
        <v>354</v>
      </c>
      <c r="D21" s="77" t="s">
        <v>35</v>
      </c>
      <c r="E21" s="77" t="s">
        <v>36</v>
      </c>
      <c r="F21" s="77">
        <v>22303</v>
      </c>
      <c r="H21" s="82">
        <v>7032820584</v>
      </c>
      <c r="I21" s="77" t="s">
        <v>355</v>
      </c>
      <c r="J21" s="77">
        <v>2</v>
      </c>
      <c r="K21" s="89">
        <v>42614</v>
      </c>
      <c r="L21" s="77" t="s">
        <v>356</v>
      </c>
      <c r="M21" s="84">
        <v>39472</v>
      </c>
      <c r="N21" s="77">
        <f ca="1">IF(ISBLANK(M21),"",DATEDIF(M21,TODAY(),"Y"))</f>
        <v>11</v>
      </c>
      <c r="O21" s="77" t="s">
        <v>73</v>
      </c>
      <c r="P21" s="84">
        <v>41940</v>
      </c>
      <c r="Q21" s="77">
        <f ca="1">IF(ISBLANK(P21),"",DATEDIF(P21,TODAY(),"Y"))</f>
        <v>4</v>
      </c>
      <c r="X21" s="77">
        <v>6</v>
      </c>
      <c r="Y21" s="77">
        <v>2016</v>
      </c>
      <c r="Z21" s="90" t="s">
        <v>580</v>
      </c>
      <c r="AC21" s="77" t="s">
        <v>60</v>
      </c>
      <c r="AD21" s="77" t="s">
        <v>41</v>
      </c>
      <c r="AF21" s="77" t="s">
        <v>42</v>
      </c>
      <c r="AG21" s="77" t="s">
        <v>313</v>
      </c>
      <c r="AI21" s="77" t="s">
        <v>357</v>
      </c>
    </row>
    <row r="22" spans="1:36">
      <c r="A22" s="77" t="s">
        <v>581</v>
      </c>
      <c r="B22" s="77" t="s">
        <v>582</v>
      </c>
      <c r="C22" s="77" t="s">
        <v>583</v>
      </c>
      <c r="D22" s="77" t="s">
        <v>35</v>
      </c>
      <c r="E22" s="77" t="s">
        <v>36</v>
      </c>
      <c r="F22" s="77">
        <v>22303</v>
      </c>
      <c r="H22" s="82" t="s">
        <v>584</v>
      </c>
      <c r="I22" s="105" t="s">
        <v>585</v>
      </c>
      <c r="J22" s="77">
        <v>1</v>
      </c>
      <c r="K22" s="89">
        <v>43435</v>
      </c>
      <c r="L22" s="77" t="s">
        <v>525</v>
      </c>
      <c r="M22" s="84">
        <v>42058</v>
      </c>
      <c r="N22" s="77">
        <f ca="1">IF(ISBLANK(M22),"",DATEDIF(M22,TODAY(),"Y"))</f>
        <v>4</v>
      </c>
      <c r="X22" s="77">
        <v>8</v>
      </c>
      <c r="Y22" s="77">
        <v>2018</v>
      </c>
      <c r="Z22" s="77" t="s">
        <v>586</v>
      </c>
      <c r="AA22" s="77" t="s">
        <v>41</v>
      </c>
      <c r="AC22" s="77" t="s">
        <v>60</v>
      </c>
      <c r="AD22" s="77" t="s">
        <v>41</v>
      </c>
    </row>
    <row r="23" spans="1:36">
      <c r="A23" s="77" t="s">
        <v>367</v>
      </c>
      <c r="B23" s="77" t="s">
        <v>512</v>
      </c>
      <c r="C23" s="77" t="s">
        <v>513</v>
      </c>
      <c r="D23" s="77" t="s">
        <v>35</v>
      </c>
      <c r="E23" s="77" t="s">
        <v>36</v>
      </c>
      <c r="F23" s="77">
        <v>22303</v>
      </c>
      <c r="H23" s="82">
        <v>3145507610</v>
      </c>
      <c r="I23" s="77" t="s">
        <v>514</v>
      </c>
      <c r="J23" s="77">
        <v>1</v>
      </c>
      <c r="K23" s="89">
        <v>43334</v>
      </c>
      <c r="L23" s="77" t="s">
        <v>515</v>
      </c>
      <c r="M23" s="84">
        <v>42848</v>
      </c>
      <c r="N23" s="77">
        <f ca="1">IF(ISBLANK(M23),"",DATEDIF(M23,TODAY(),"Y"))</f>
        <v>2</v>
      </c>
      <c r="Q23" s="77" t="str">
        <f ca="1">IF(ISBLANK(P23),"",DATEDIF(P23,TODAY(),"Y"))</f>
        <v/>
      </c>
      <c r="X23" s="77">
        <v>3</v>
      </c>
      <c r="Y23" s="77">
        <v>2018</v>
      </c>
      <c r="Z23" s="99" t="s">
        <v>516</v>
      </c>
      <c r="AA23" s="77" t="s">
        <v>41</v>
      </c>
      <c r="AD23" s="77" t="s">
        <v>41</v>
      </c>
      <c r="AF23" s="77" t="s">
        <v>42</v>
      </c>
      <c r="AG23" s="77" t="s">
        <v>313</v>
      </c>
    </row>
    <row r="24" spans="1:36" ht="12.75" customHeight="1">
      <c r="A24" s="77" t="s">
        <v>534</v>
      </c>
      <c r="B24" s="77" t="s">
        <v>535</v>
      </c>
      <c r="C24" s="77" t="s">
        <v>536</v>
      </c>
      <c r="D24" s="77" t="s">
        <v>35</v>
      </c>
      <c r="E24" s="77" t="s">
        <v>36</v>
      </c>
      <c r="F24" s="77">
        <v>22306</v>
      </c>
      <c r="G24" s="82">
        <v>7033477937</v>
      </c>
      <c r="H24" s="82">
        <v>7036358952</v>
      </c>
      <c r="I24" s="74" t="s">
        <v>537</v>
      </c>
      <c r="J24" s="77">
        <v>1</v>
      </c>
      <c r="K24" s="89">
        <v>43300</v>
      </c>
      <c r="L24" s="77" t="s">
        <v>538</v>
      </c>
      <c r="M24" s="84">
        <v>42960</v>
      </c>
      <c r="N24" s="77">
        <f ca="1">IF(ISBLANK(M24),"",DATEDIF(M24,TODAY(),"Y"))</f>
        <v>1</v>
      </c>
      <c r="X24" s="77">
        <v>7</v>
      </c>
      <c r="Y24" s="77">
        <v>2018</v>
      </c>
      <c r="Z24" s="99" t="s">
        <v>665</v>
      </c>
      <c r="AA24" s="77" t="s">
        <v>41</v>
      </c>
      <c r="AC24" s="77" t="s">
        <v>60</v>
      </c>
      <c r="AD24" s="77" t="s">
        <v>41</v>
      </c>
    </row>
    <row r="25" spans="1:36" ht="12.75" customHeight="1">
      <c r="A25" s="77" t="s">
        <v>587</v>
      </c>
      <c r="B25" s="77" t="s">
        <v>588</v>
      </c>
      <c r="C25" s="77" t="s">
        <v>589</v>
      </c>
      <c r="D25" s="77" t="s">
        <v>35</v>
      </c>
      <c r="E25" s="77" t="s">
        <v>36</v>
      </c>
      <c r="F25" s="77">
        <v>22307</v>
      </c>
      <c r="G25" s="82" t="s">
        <v>590</v>
      </c>
      <c r="H25" s="82" t="s">
        <v>590</v>
      </c>
      <c r="I25" s="105" t="s">
        <v>591</v>
      </c>
      <c r="J25" s="77">
        <v>1</v>
      </c>
      <c r="K25" s="89">
        <v>43230</v>
      </c>
      <c r="L25" s="77" t="s">
        <v>592</v>
      </c>
      <c r="M25" s="84">
        <v>43045</v>
      </c>
      <c r="N25" s="77">
        <v>0</v>
      </c>
      <c r="U25" s="106"/>
      <c r="V25" s="106"/>
      <c r="W25" s="106"/>
      <c r="X25" s="106">
        <v>10</v>
      </c>
      <c r="Y25" s="106">
        <v>2018</v>
      </c>
      <c r="Z25" s="106" t="s">
        <v>663</v>
      </c>
      <c r="AA25" s="106" t="s">
        <v>41</v>
      </c>
      <c r="AB25" s="106"/>
      <c r="AC25" s="106"/>
      <c r="AD25" s="106" t="s">
        <v>41</v>
      </c>
      <c r="AE25" s="106"/>
      <c r="AF25" s="106"/>
      <c r="AG25" s="106"/>
      <c r="AH25" s="106"/>
      <c r="AI25" s="106"/>
      <c r="AJ25" s="106"/>
    </row>
    <row r="26" spans="1:36" ht="12.75" customHeight="1">
      <c r="A26" s="106" t="s">
        <v>548</v>
      </c>
      <c r="B26" s="106" t="s">
        <v>549</v>
      </c>
      <c r="C26" s="108" t="s">
        <v>551</v>
      </c>
      <c r="D26" s="106" t="s">
        <v>35</v>
      </c>
      <c r="E26" s="106" t="s">
        <v>36</v>
      </c>
      <c r="F26" s="106">
        <v>22306</v>
      </c>
      <c r="G26" s="109"/>
      <c r="H26" s="111" t="s">
        <v>552</v>
      </c>
      <c r="I26" s="108" t="s">
        <v>550</v>
      </c>
      <c r="J26" s="106">
        <v>3</v>
      </c>
      <c r="K26" s="89">
        <v>43320</v>
      </c>
      <c r="L26" s="106" t="s">
        <v>553</v>
      </c>
      <c r="M26" s="84">
        <v>41851</v>
      </c>
      <c r="N26" s="106">
        <v>3</v>
      </c>
      <c r="O26" s="106" t="s">
        <v>554</v>
      </c>
      <c r="P26" s="107">
        <v>42747</v>
      </c>
      <c r="Q26" s="106">
        <v>1</v>
      </c>
      <c r="R26" s="109" t="s">
        <v>555</v>
      </c>
      <c r="S26" s="110">
        <v>43233</v>
      </c>
      <c r="T26" s="106">
        <v>0</v>
      </c>
      <c r="U26" s="106"/>
      <c r="V26" s="106"/>
      <c r="W26" s="106"/>
      <c r="X26" s="106">
        <v>5</v>
      </c>
      <c r="Y26" s="106">
        <v>2018</v>
      </c>
      <c r="Z26" s="106" t="s">
        <v>491</v>
      </c>
      <c r="AA26" s="106" t="s">
        <v>41</v>
      </c>
      <c r="AB26" s="106"/>
      <c r="AC26" s="106"/>
      <c r="AD26" s="106" t="s">
        <v>41</v>
      </c>
      <c r="AE26" s="106"/>
      <c r="AF26" s="106"/>
      <c r="AG26" s="106"/>
      <c r="AH26" s="106"/>
      <c r="AI26" s="106"/>
      <c r="AJ26" s="106"/>
    </row>
    <row r="27" spans="1:36" ht="12.75" customHeight="1">
      <c r="A27" s="77" t="s">
        <v>247</v>
      </c>
      <c r="B27" s="77" t="s">
        <v>248</v>
      </c>
      <c r="C27" s="77" t="s">
        <v>249</v>
      </c>
      <c r="D27" s="77" t="s">
        <v>35</v>
      </c>
      <c r="E27" s="77" t="s">
        <v>36</v>
      </c>
      <c r="F27" s="77">
        <v>22306</v>
      </c>
      <c r="H27" s="82">
        <v>7034691814</v>
      </c>
      <c r="I27" s="77" t="s">
        <v>250</v>
      </c>
      <c r="J27" s="77">
        <v>1</v>
      </c>
      <c r="K27" s="89">
        <v>41776</v>
      </c>
      <c r="L27" s="77" t="s">
        <v>251</v>
      </c>
      <c r="M27" s="84">
        <v>41580</v>
      </c>
      <c r="N27" s="77">
        <f ca="1">IF(ISBLANK(M27),"",DATEDIF(M27,TODAY(),"Y"))</f>
        <v>5</v>
      </c>
      <c r="Q27" s="77" t="str">
        <f ca="1">IF(ISBLANK(P27),"",DATEDIF(P27,TODAY(),"Y"))</f>
        <v/>
      </c>
      <c r="T27" s="77" t="str">
        <f ca="1">IF(ISBLANK(S27),"",DATEDIF(S27,TODAY(),"Y"))</f>
        <v/>
      </c>
      <c r="X27" s="77">
        <v>2</v>
      </c>
      <c r="Y27" s="77">
        <v>2014</v>
      </c>
      <c r="Z27" s="90" t="s">
        <v>519</v>
      </c>
      <c r="AA27" s="77" t="s">
        <v>41</v>
      </c>
      <c r="AD27" s="77" t="s">
        <v>41</v>
      </c>
      <c r="AJ27" s="77" t="s">
        <v>344</v>
      </c>
    </row>
    <row r="28" spans="1:36" ht="12.75" customHeight="1">
      <c r="A28" s="77" t="s">
        <v>600</v>
      </c>
      <c r="B28" s="77" t="s">
        <v>601</v>
      </c>
      <c r="C28" s="77" t="s">
        <v>602</v>
      </c>
      <c r="D28" s="77" t="s">
        <v>35</v>
      </c>
      <c r="E28" s="77" t="s">
        <v>36</v>
      </c>
      <c r="F28" s="77">
        <v>22307</v>
      </c>
      <c r="G28" s="82" t="s">
        <v>603</v>
      </c>
      <c r="I28" s="105" t="s">
        <v>604</v>
      </c>
      <c r="J28" s="77">
        <v>2</v>
      </c>
      <c r="K28" s="89">
        <v>43321</v>
      </c>
      <c r="L28" s="77" t="s">
        <v>605</v>
      </c>
      <c r="M28" s="84">
        <v>42264</v>
      </c>
      <c r="N28" s="77">
        <v>3</v>
      </c>
      <c r="O28" s="77" t="s">
        <v>606</v>
      </c>
      <c r="P28" s="84">
        <v>42903</v>
      </c>
      <c r="Q28" s="77">
        <v>1</v>
      </c>
      <c r="R28" s="77" t="s">
        <v>608</v>
      </c>
      <c r="S28" s="84">
        <v>43451</v>
      </c>
      <c r="X28" s="77">
        <v>11</v>
      </c>
      <c r="Y28" s="77">
        <v>2018</v>
      </c>
      <c r="Z28" s="77" t="s">
        <v>607</v>
      </c>
      <c r="AA28" s="77" t="s">
        <v>41</v>
      </c>
      <c r="AJ28" s="77" t="s">
        <v>609</v>
      </c>
    </row>
    <row r="29" spans="1:36" ht="12.75" customHeight="1">
      <c r="A29" s="77" t="s">
        <v>610</v>
      </c>
      <c r="B29" s="77" t="s">
        <v>611</v>
      </c>
      <c r="C29" s="77" t="s">
        <v>612</v>
      </c>
      <c r="D29" s="77" t="s">
        <v>35</v>
      </c>
      <c r="E29" s="77" t="s">
        <v>36</v>
      </c>
      <c r="F29" s="77">
        <v>22306</v>
      </c>
      <c r="G29" s="82" t="s">
        <v>613</v>
      </c>
      <c r="I29" s="105" t="s">
        <v>614</v>
      </c>
      <c r="J29" s="77">
        <v>3</v>
      </c>
      <c r="K29" s="89">
        <v>43744</v>
      </c>
      <c r="L29" s="77" t="s">
        <v>615</v>
      </c>
      <c r="M29" s="84">
        <v>41963</v>
      </c>
      <c r="N29" s="77">
        <v>4</v>
      </c>
      <c r="O29" s="77" t="s">
        <v>616</v>
      </c>
      <c r="P29" s="84">
        <v>42543</v>
      </c>
      <c r="Q29" s="77">
        <v>2</v>
      </c>
      <c r="R29" s="77" t="s">
        <v>617</v>
      </c>
      <c r="S29" s="84">
        <v>43188</v>
      </c>
      <c r="T29" s="77">
        <v>0</v>
      </c>
      <c r="X29" s="77">
        <v>1</v>
      </c>
      <c r="Y29" s="77">
        <v>2019</v>
      </c>
      <c r="Z29" s="77" t="s">
        <v>618</v>
      </c>
      <c r="AA29" s="77" t="s">
        <v>41</v>
      </c>
      <c r="AC29" s="77" t="s">
        <v>60</v>
      </c>
      <c r="AD29" s="77" t="s">
        <v>41</v>
      </c>
      <c r="AF29" s="77" t="s">
        <v>42</v>
      </c>
    </row>
    <row r="30" spans="1:36" ht="12.75" customHeight="1">
      <c r="A30" s="77" t="s">
        <v>621</v>
      </c>
      <c r="B30" s="77" t="s">
        <v>622</v>
      </c>
      <c r="C30" s="77" t="s">
        <v>623</v>
      </c>
      <c r="D30" s="77" t="s">
        <v>35</v>
      </c>
      <c r="E30" s="77" t="s">
        <v>36</v>
      </c>
      <c r="F30" s="77">
        <v>22306</v>
      </c>
      <c r="G30" s="82" t="s">
        <v>624</v>
      </c>
      <c r="I30" s="105" t="s">
        <v>625</v>
      </c>
      <c r="J30" s="77">
        <v>2</v>
      </c>
      <c r="K30" s="89">
        <v>43467</v>
      </c>
      <c r="L30" s="77" t="s">
        <v>626</v>
      </c>
      <c r="M30" s="84">
        <v>41812</v>
      </c>
      <c r="N30" s="77">
        <v>4</v>
      </c>
      <c r="O30" s="77" t="s">
        <v>615</v>
      </c>
      <c r="P30" s="84">
        <v>42881</v>
      </c>
      <c r="Q30" s="77">
        <v>1</v>
      </c>
      <c r="R30" s="77" t="s">
        <v>608</v>
      </c>
      <c r="S30" s="84">
        <v>43587</v>
      </c>
      <c r="X30" s="77">
        <v>2</v>
      </c>
      <c r="Y30" s="77">
        <v>2019</v>
      </c>
      <c r="Z30" s="77" t="s">
        <v>627</v>
      </c>
      <c r="AA30" s="77" t="s">
        <v>41</v>
      </c>
      <c r="AC30" s="77" t="s">
        <v>60</v>
      </c>
      <c r="AD30" s="77" t="s">
        <v>41</v>
      </c>
      <c r="AF30" s="77" t="s">
        <v>42</v>
      </c>
    </row>
    <row r="31" spans="1:36" s="115" customFormat="1" ht="12.75" customHeight="1">
      <c r="A31" s="115" t="s">
        <v>628</v>
      </c>
      <c r="B31" s="115" t="s">
        <v>629</v>
      </c>
      <c r="C31" s="115" t="s">
        <v>630</v>
      </c>
      <c r="D31" s="115" t="s">
        <v>35</v>
      </c>
      <c r="E31" s="115" t="s">
        <v>36</v>
      </c>
      <c r="F31" s="115">
        <v>22303</v>
      </c>
      <c r="G31" s="118" t="s">
        <v>631</v>
      </c>
      <c r="I31" s="115" t="s">
        <v>632</v>
      </c>
      <c r="J31" s="115">
        <v>1</v>
      </c>
      <c r="K31" s="117">
        <v>43544</v>
      </c>
      <c r="L31" s="115" t="s">
        <v>340</v>
      </c>
      <c r="M31" s="116">
        <v>43140</v>
      </c>
      <c r="N31" s="115">
        <v>1</v>
      </c>
      <c r="X31" s="119">
        <v>4</v>
      </c>
      <c r="Y31" s="119">
        <v>2019</v>
      </c>
      <c r="Z31" s="119" t="s">
        <v>660</v>
      </c>
      <c r="AA31" s="119" t="s">
        <v>41</v>
      </c>
    </row>
    <row r="32" spans="1:36" ht="12.75" customHeight="1">
      <c r="A32" s="77" t="s">
        <v>633</v>
      </c>
      <c r="B32" s="77" t="s">
        <v>634</v>
      </c>
      <c r="C32" s="77" t="s">
        <v>635</v>
      </c>
      <c r="D32" s="77" t="s">
        <v>35</v>
      </c>
      <c r="E32" s="77" t="s">
        <v>36</v>
      </c>
      <c r="F32" s="77">
        <v>22307</v>
      </c>
      <c r="H32" s="82" t="s">
        <v>636</v>
      </c>
      <c r="I32" s="105" t="s">
        <v>637</v>
      </c>
      <c r="J32" s="77">
        <v>1</v>
      </c>
      <c r="K32" s="89">
        <v>43647</v>
      </c>
      <c r="L32" s="77" t="s">
        <v>638</v>
      </c>
      <c r="M32" s="84">
        <v>43521</v>
      </c>
      <c r="X32" s="77">
        <v>5</v>
      </c>
      <c r="Y32" s="77">
        <v>2019</v>
      </c>
      <c r="Z32" s="77" t="s">
        <v>639</v>
      </c>
      <c r="AA32" s="77" t="s">
        <v>41</v>
      </c>
      <c r="AD32" s="77" t="s">
        <v>41</v>
      </c>
      <c r="AF32" s="77" t="s">
        <v>42</v>
      </c>
      <c r="AG32" s="77" t="s">
        <v>313</v>
      </c>
      <c r="AI32" s="77" t="s">
        <v>640</v>
      </c>
    </row>
    <row r="33" spans="1:35" ht="12.75" customHeight="1">
      <c r="A33" s="77" t="s">
        <v>641</v>
      </c>
      <c r="B33" s="77" t="s">
        <v>642</v>
      </c>
      <c r="C33" s="77" t="s">
        <v>643</v>
      </c>
      <c r="D33" s="77" t="s">
        <v>35</v>
      </c>
      <c r="E33" s="77" t="s">
        <v>36</v>
      </c>
      <c r="F33" s="77">
        <v>22306</v>
      </c>
      <c r="H33" s="82" t="s">
        <v>644</v>
      </c>
      <c r="I33" s="105" t="s">
        <v>645</v>
      </c>
      <c r="J33" s="77">
        <v>1</v>
      </c>
      <c r="K33" s="89">
        <v>43617</v>
      </c>
      <c r="L33" s="77" t="s">
        <v>210</v>
      </c>
      <c r="M33" s="84">
        <v>43388</v>
      </c>
      <c r="N33" s="77">
        <v>1</v>
      </c>
      <c r="X33" s="77">
        <v>5</v>
      </c>
      <c r="Y33" s="77">
        <v>2019</v>
      </c>
      <c r="Z33" s="77" t="s">
        <v>646</v>
      </c>
      <c r="AA33" s="77" t="s">
        <v>41</v>
      </c>
      <c r="AC33" s="77" t="s">
        <v>60</v>
      </c>
      <c r="AD33" s="77" t="s">
        <v>41</v>
      </c>
      <c r="AF33" s="77" t="s">
        <v>42</v>
      </c>
    </row>
    <row r="34" spans="1:35" ht="12.75" customHeight="1">
      <c r="A34" s="77" t="s">
        <v>647</v>
      </c>
      <c r="B34" s="77" t="s">
        <v>648</v>
      </c>
      <c r="C34" s="77" t="s">
        <v>649</v>
      </c>
      <c r="D34" s="77" t="s">
        <v>35</v>
      </c>
      <c r="E34" s="77" t="s">
        <v>36</v>
      </c>
      <c r="F34" s="77">
        <v>22306</v>
      </c>
      <c r="H34" s="82" t="s">
        <v>650</v>
      </c>
      <c r="I34" s="105" t="s">
        <v>651</v>
      </c>
      <c r="J34" s="77">
        <v>1</v>
      </c>
      <c r="K34" s="89">
        <v>43735</v>
      </c>
      <c r="L34" s="77" t="s">
        <v>483</v>
      </c>
      <c r="M34" s="84">
        <v>43354</v>
      </c>
      <c r="N34" s="77">
        <v>1</v>
      </c>
      <c r="X34" s="77">
        <v>5</v>
      </c>
      <c r="Y34" s="77">
        <v>2019</v>
      </c>
      <c r="Z34" s="77" t="s">
        <v>652</v>
      </c>
      <c r="AA34" s="77" t="s">
        <v>41</v>
      </c>
      <c r="AC34" s="77" t="s">
        <v>60</v>
      </c>
      <c r="AD34" s="77" t="s">
        <v>41</v>
      </c>
      <c r="AF34" s="77" t="s">
        <v>42</v>
      </c>
      <c r="AI34" s="77" t="s">
        <v>653</v>
      </c>
    </row>
    <row r="35" spans="1:35" ht="12.75" customHeight="1">
      <c r="A35" s="77" t="s">
        <v>593</v>
      </c>
      <c r="B35" s="77" t="s">
        <v>654</v>
      </c>
      <c r="C35" s="77" t="s">
        <v>655</v>
      </c>
      <c r="D35" s="77" t="s">
        <v>35</v>
      </c>
      <c r="E35" s="77" t="s">
        <v>36</v>
      </c>
      <c r="F35" s="77">
        <v>22306</v>
      </c>
      <c r="H35" s="82" t="s">
        <v>656</v>
      </c>
      <c r="I35" s="105" t="s">
        <v>657</v>
      </c>
      <c r="J35" s="77">
        <v>1</v>
      </c>
      <c r="K35" s="89">
        <v>43489</v>
      </c>
      <c r="L35" s="77" t="s">
        <v>658</v>
      </c>
      <c r="M35" s="84">
        <v>43131</v>
      </c>
      <c r="N35" s="77">
        <v>1</v>
      </c>
      <c r="X35" s="77">
        <v>6</v>
      </c>
      <c r="Y35" s="77">
        <v>2019</v>
      </c>
      <c r="Z35" s="77" t="s">
        <v>659</v>
      </c>
      <c r="AA35" s="77" t="s">
        <v>41</v>
      </c>
      <c r="AD35" s="77" t="s">
        <v>41</v>
      </c>
    </row>
  </sheetData>
  <autoFilter ref="A1:AJ18">
    <filterColumn colId="0">
      <filters blank="1">
        <filter val="Adrienne"/>
        <filter val="Alison"/>
        <filter val="Amy "/>
        <filter val="Angela"/>
        <filter val="Ashley"/>
        <filter val="Associate Members:"/>
        <filter val="Beth"/>
        <filter val="Brigid"/>
        <filter val="Carla"/>
        <filter val="Catherine"/>
        <filter val="Chrissy"/>
        <filter val="Colleen"/>
        <filter val="Diane"/>
        <filter val="Elizabeth"/>
        <filter val="Emily"/>
        <filter val="Erika"/>
        <filter val="Erin"/>
        <filter val="Helen"/>
        <filter val="Jane "/>
        <filter val="Jennifer"/>
        <filter val="Katie"/>
        <filter val="Kelli"/>
        <filter val="Kristin "/>
        <filter val="Lauren "/>
        <filter val="Lauren Rose"/>
        <filter val="Lindsey"/>
        <filter val="Madeline"/>
        <filter val="Marie "/>
        <filter val="Melissa"/>
        <filter val="Molly"/>
        <filter val="Naomi"/>
        <filter val="Nonrenewals:"/>
        <filter val="Steven "/>
        <filter val="Yucan"/>
      </filters>
    </filterColumn>
    <filterColumn colId="1">
      <filters blank="1">
        <filter val="Ahlers"/>
        <filter val="Aiken"/>
        <filter val="Belanger"/>
        <filter val="Bryda"/>
        <filter val="Carrasco"/>
        <filter val="Chambers"/>
        <filter val="Clancy"/>
        <filter val="Clapton"/>
        <filter val="Cramer"/>
        <filter val="DiPietro"/>
        <filter val="Embree"/>
        <filter val="Fiedel"/>
        <filter val="Foster"/>
        <filter val="Gao"/>
        <filter val="Goel"/>
        <filter val="Guarnieri"/>
        <filter val="Hall"/>
        <filter val="Hansen"/>
        <filter val="Heuer"/>
        <filter val="Holmes"/>
        <filter val="Hunter"/>
        <filter val="Hutchinson"/>
        <filter val="Kangas"/>
        <filter val="Laurie"/>
        <filter val="Miller"/>
        <filter val="Okouchi"/>
        <filter val="Pearce"/>
        <filter val="Prible"/>
        <filter val="Runnels"/>
        <filter val="Rupp"/>
        <filter val="Tarantino"/>
        <filter val="van der Walt"/>
        <filter val="Van Tassell"/>
        <filter val="Waldo"/>
        <filter val="Wiener"/>
      </filters>
    </filterColumn>
    <filterColumn colId="2">
      <filters blank="1">
        <filter val="1812 Duffield Lane"/>
        <filter val="1905 Joliette Court"/>
        <filter val="1916 Duffield Lane"/>
        <filter val="1923 Shiver Drive"/>
        <filter val="2205 Marthas Rd."/>
        <filter val="2337 Huntington Station Ct"/>
        <filter val="2433 Windbreak Drive"/>
        <filter val="2511 Brentwood Place"/>
        <filter val="2630 Groveton St"/>
        <filter val="2804 Holland Ct."/>
        <filter val="3145 Memorial Street"/>
        <filter val="3325 Beechcliff Drive"/>
        <filter val="3636 Ransom Place"/>
        <filter val="3806 Cobblestone Court"/>
        <filter val="4002 Old Quarry Terrace"/>
        <filter val="4018 Cool Brooke Way"/>
        <filter val="5911 Berkshire Court"/>
        <filter val="6015 Monticello Road"/>
        <filter val="6118 Bangor Drive"/>
        <filter val="6308 Potomac Avenue"/>
        <filter val="6402 Potomac Ave"/>
        <filter val="6515 Princeton Dr."/>
        <filter val="6712 Harrison Ln"/>
        <filter val="6807 Moon Rock Court"/>
        <filter val="6840 Stoneybrooke Lane"/>
        <filter val="6909 Vantage Drive"/>
        <filter val="6918 Columbia Dr"/>
        <filter val="6921 Baylor Drive"/>
        <filter val="7113 Richard Casey Ct."/>
        <filter val="7232 Stover Court"/>
        <filter val="7555 Grey Goose Way"/>
        <filter val="7807 Frances Drive"/>
        <filter val="7808 Midday Lane"/>
        <filter val="7817 Yorktown Dr."/>
        <filter val="7903 Bayberry Drive"/>
      </filters>
    </filterColumn>
    <filterColumn colId="3">
      <filters blank="1">
        <filter val="Alexandria"/>
        <filter val="Alexandria "/>
      </filters>
    </filterColumn>
    <filterColumn colId="4">
      <filters blank="1">
        <filter val="VA"/>
        <filter val="VA "/>
      </filters>
    </filterColumn>
    <filterColumn colId="5">
      <filters blank="1">
        <filter val="22303"/>
        <filter val="22306"/>
        <filter val="22307"/>
        <filter val="22308"/>
      </filters>
    </filterColumn>
    <filterColumn colId="6">
      <filters blank="1">
        <filter val="-"/>
        <filter val="(703) 340-8378"/>
        <filter val="(703) 836-2043"/>
        <filter val="(703) 931-0160"/>
        <filter val="(703) 960-4937"/>
        <filter val="240-472-0783"/>
        <filter val="301-467-2979 "/>
        <filter val="443-465-4048"/>
        <filter val="443-974-3456"/>
        <filter val="512-573-1306"/>
        <filter val="610-996-7185"/>
        <filter val="614-634-1318"/>
        <filter val="703-310-6320"/>
        <filter val="703-317-0970"/>
        <filter val="703-405-0478"/>
        <filter val="703-660-0815"/>
        <filter val="703-660-8812"/>
        <filter val="703-765-1307"/>
        <filter val="703-768-5698"/>
        <filter val="703-838-1653"/>
        <filter val="703-863-1996"/>
        <filter val="703-864-3669"/>
        <filter val="703-960-3209"/>
      </filters>
    </filterColumn>
    <filterColumn colId="7">
      <filters blank="1">
        <filter val="202-431-1492"/>
        <filter val="202-465-6901"/>
        <filter val="202-549-6155"/>
        <filter val="240-475-8321"/>
        <filter val="301-467-2979 "/>
        <filter val="443-280-2296"/>
        <filter val="443-465-4048"/>
        <filter val="480-245-9677"/>
        <filter val="520-370-6287"/>
        <filter val="530-902-7935"/>
        <filter val="571-217-4171"/>
        <filter val="571-435-0676"/>
        <filter val="610-428-9595"/>
        <filter val="617-501-5447"/>
        <filter val="631-678-1400"/>
        <filter val="703-371-9575"/>
        <filter val="703-402-8984"/>
        <filter val="703-405-0478"/>
        <filter val="703-469-1814"/>
        <filter val="703-501-8687"/>
        <filter val="703-585-0821"/>
        <filter val="703-599-8000"/>
        <filter val="703-656-6616"/>
        <filter val="703-772-3979"/>
        <filter val="703-851-2869"/>
        <filter val="734-777-2001"/>
        <filter val="757-635-2218"/>
        <filter val="856-392-1646"/>
      </filters>
    </filterColumn>
    <filterColumn colId="8">
      <filters blank="1">
        <filter val="adriennepica@yahoo.com"/>
        <filter val="ahlers.emily@gmail.com"/>
        <filter val="alison_houle@yahoo.com"/>
        <filter val="amarietom@gmail.com"/>
        <filter val="ashpearson@aol.com"/>
        <filter val="belanger.angela@gmail.com"/>
        <filter val="brigidlaurie@gmail.com"/>
        <filter val="carla.okouchi@gmail.com"/>
        <filter val="chrissy.waldo@yahoo.com"/>
        <filter val="colleen.dipietro@gmail.com"/>
        <filter val="crammer000818@gmail.com"/>
        <filter val="efkangas@gmail.com"/>
        <filter val="elacklen@hotmail.com"/>
        <filter val="elizabethcandrews@gmail.com"/>
        <filter val="erinclapton@gmail.com"/>
        <filter val="hansen.erika@gmail.com"/>
        <filter val="hbeeyoung@hotmail.com"/>
        <filter val="Htino28@gmail.com"/>
        <filter val="janerunnels@gmail.com"/>
        <filter val="jenniferclancy09@gmail.com"/>
        <filter val="jlfiedel@gmail.com"/>
        <filter val="kd533c@yahoo.com"/>
        <filter val="kelligoel08@gmail.com"/>
        <filter val="kprupp97@gmail.com "/>
        <filter val="ksprible@gmail.com"/>
        <filter val="lapita2001@gmail.com"/>
        <filter val="lerose812@gmail.com"/>
        <filter val="lifeisgood_4@hotmail.com"/>
        <filter val="lizzie.guarnieri@gmail.com"/>
        <filter val="ljwiener85@yahoo.com"/>
        <filter val="madeline.c.miller@gmail.com"/>
        <filter val="marie.m.chambers@gmail.com"/>
        <filter val="nhaiken@gmail.com"/>
        <filter val="pearce.mollyc@gmail.com"/>
        <filter val="svt33@hotmail.com"/>
      </filters>
    </filterColumn>
    <filterColumn colId="9">
      <filters blank="1">
        <filter val="1"/>
        <filter val="2"/>
        <filter val="3"/>
        <filter val="4"/>
      </filters>
    </filterColumn>
    <filterColumn colId="10">
      <filters blank="1">
        <filter val="0/0/2015"/>
        <filter val="1/25/2014"/>
        <filter val="10/18/2013"/>
        <filter val="10/7/2014"/>
        <filter val="10/9/2012"/>
        <filter val="11/9/2014"/>
        <filter val="12/11/2013"/>
        <filter val="12/3/2006"/>
        <filter val="2/1/2005"/>
        <filter val="2/1/2012"/>
        <filter val="2/2/2013"/>
        <filter val="2/22/2014"/>
        <filter val="2/24/2014"/>
        <filter val="3/12/2014"/>
        <filter val="3/4/2013"/>
        <filter val="4/10/2014"/>
        <filter val="4/16/2014"/>
        <filter val="4/28/2015"/>
        <filter val="5/13/2014"/>
        <filter val="5/17/2014"/>
        <filter val="5/23/2014"/>
        <filter val="5/30/2011"/>
        <filter val="6/22/2010"/>
        <filter val="7/10/2014"/>
        <filter val="7/18/2014"/>
        <filter val="7/5/2010"/>
        <filter val="8/1/2015"/>
        <filter val="8/12/2014"/>
        <filter val="8/13/2010"/>
        <filter val="8/18/2014"/>
        <filter val="8/30/2014"/>
        <filter val="8/6/2010"/>
        <filter val="8/9/2012"/>
        <filter val="9/12/2011"/>
        <filter val="9/21/2012"/>
      </filters>
    </filterColumn>
    <filterColumn colId="11">
      <filters blank="1">
        <filter val="Abigail"/>
        <filter val="Aidan"/>
        <filter val="Alexander Urciuolo"/>
        <filter val="Anna Blair"/>
        <filter val="Aria Rienzi"/>
        <filter val="Ashley"/>
        <filter val="Aurora"/>
        <filter val="Bryce (male)"/>
        <filter val="David"/>
        <filter val="Eli"/>
        <filter val="Ella"/>
        <filter val="Emily"/>
        <filter val="Everett"/>
        <filter val="Henry"/>
        <filter val="Isaac"/>
        <filter val="Jacob"/>
        <filter val="John"/>
        <filter val="Kaleo (male)"/>
        <filter val="Leighton (female)"/>
        <filter val="Lily"/>
        <filter val="Luke"/>
        <filter val="Madelin (Maddy)"/>
        <filter val="Madeline"/>
        <filter val="Max Shih"/>
        <filter val="Maxon (male)"/>
        <filter val="Natalie"/>
        <filter val="Nora"/>
        <filter val="Sayla"/>
        <filter val="Shane"/>
        <filter val="Thomas"/>
        <filter val="Vincent"/>
        <filter val="Weston"/>
        <filter val="William"/>
        <filter val="Wyatt"/>
      </filters>
    </filterColumn>
    <filterColumn colId="12">
      <filters blank="1">
        <filter val="1/24/14"/>
        <filter val="1/30/08"/>
        <filter val="1/8/10"/>
        <filter val="10/18/07"/>
        <filter val="10/28/10"/>
        <filter val="10/6/10"/>
        <filter val="10/9/2013"/>
        <filter val="11/17/12"/>
        <filter val="11/2/13"/>
        <filter val="11/23/11"/>
        <filter val="12/14/10"/>
        <filter val="12/17/13"/>
        <filter val="12/19/09"/>
        <filter val="12/20/2012"/>
        <filter val="12/24/08"/>
        <filter val="12/25/2013"/>
        <filter val="12/28/11"/>
        <filter val="12/30/13"/>
        <filter val="2/12/05"/>
        <filter val="2/18/07"/>
        <filter val="2/18/15"/>
        <filter val="2/23/2010"/>
        <filter val="3/14/2013"/>
        <filter val="3/17/13"/>
        <filter val="3/23/08"/>
        <filter val="3/3/2014"/>
        <filter val="5/18/11"/>
        <filter val="6/1/11"/>
        <filter val="6/19/05"/>
        <filter val="7/14/10"/>
        <filter val="7/18/2013"/>
        <filter val="7/8/08"/>
        <filter val="9/30/06"/>
        <filter val="9/6/14"/>
        <filter val="9/8/13"/>
      </filters>
    </filterColumn>
    <filterColumn colId="13">
      <filters blank="1">
        <filter val="0"/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14">
      <filters blank="1">
        <filter val="Aaden (boy)"/>
        <filter val="Aimee"/>
        <filter val="Benjamin"/>
        <filter val="Benjamin   "/>
        <filter val="Caroline"/>
        <filter val="Catherine"/>
        <filter val="Cooper"/>
        <filter val="Cora"/>
        <filter val="Dannon (male)"/>
        <filter val="David"/>
        <filter val="Evan"/>
        <filter val="expecting August 2015"/>
        <filter val="expecting December 2015"/>
        <filter val="Expecting July"/>
        <filter val="expecting November 2015"/>
        <filter val="Kiana (female)"/>
        <filter val="Margaret Urciuolo"/>
        <filter val="Matthew"/>
        <filter val="Preston"/>
        <filter val="Roman"/>
        <filter val="Rose"/>
        <filter val="Shia (male)"/>
        <filter val="Victoria"/>
        <filter val="Zoe"/>
      </filters>
    </filterColumn>
    <filterColumn colId="15">
      <filters blank="1">
        <filter val="10/1/10"/>
        <filter val="10/2/14"/>
        <filter val="11/21/12"/>
        <filter val="11/25/2014"/>
        <filter val="11/26/12"/>
        <filter val="11/3/06"/>
        <filter val="11/6/14"/>
        <filter val="12/24/08"/>
        <filter val="12/26/13"/>
        <filter val="12/27/13"/>
        <filter val="3/21/11"/>
        <filter val="4/6/14"/>
        <filter val="5/14/13"/>
        <filter val="5/27/10"/>
        <filter val="5/7/13"/>
        <filter val="6/2/15?"/>
        <filter val="6/7/13"/>
        <filter val="8/26/13"/>
        <filter val="8/27/10"/>
        <filter val="9/29/09"/>
      </filters>
    </filterColumn>
    <filterColumn colId="16">
      <filters blank="1">
        <filter val="0"/>
        <filter val="1"/>
        <filter val="2"/>
        <filter val="4"/>
        <filter val="5"/>
        <filter val="7"/>
      </filters>
    </filterColumn>
    <filterColumn colId="17">
      <filters blank="1">
        <filter val="Dylan"/>
        <filter val="Expecting Fall 2015"/>
        <filter val="Lilah"/>
        <filter val="Natalie"/>
        <filter val="Owen"/>
      </filters>
    </filterColumn>
    <filterColumn colId="18">
      <filters blank="1">
        <filter val="10/22/14"/>
        <filter val="10/25/10"/>
        <filter val="11/2/12"/>
        <filter val="6/9/13"/>
      </filters>
    </filterColumn>
    <filterColumn colId="19">
      <filters blank="1">
        <filter val="0"/>
        <filter val="1"/>
        <filter val="2"/>
        <filter val="3"/>
      </filters>
    </filterColumn>
    <filterColumn colId="20">
      <filters>
        <filter val="Luke"/>
      </filters>
    </filterColumn>
    <filterColumn colId="21">
      <filters>
        <filter val="01/20/12"/>
      </filters>
    </filterColumn>
    <filterColumn colId="22">
      <filters>
        <filter val="2"/>
      </filters>
    </filterColumn>
    <filterColumn colId="23">
      <filters blank="1">
        <filter val="1"/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  <filterColumn colId="24">
      <filters blank="1">
        <filter val="2005"/>
        <filter val="2006"/>
        <filter val="2010"/>
        <filter val="2011"/>
        <filter val="2012"/>
        <filter val="2013"/>
        <filter val="2014"/>
        <filter val="2015"/>
      </filters>
    </filterColumn>
    <filterColumn colId="25">
      <filters blank="1">
        <filter val="1/13/15 #2404"/>
        <filter val="1/14/15 #323"/>
        <filter val="1/27/15 #356"/>
        <filter val="1/30/15 #1134"/>
        <filter val="10/14/14 #1560"/>
        <filter val="12/22/14 #244"/>
        <filter val="12/31/14 #284"/>
        <filter val="2/16/15 #1396"/>
        <filter val="2/25/15 #2296"/>
        <filter val="3/3/15 #510"/>
        <filter val="3/3/2015 3653"/>
        <filter val="3/9/15 #1577"/>
        <filter val="4/29/15 #1737"/>
        <filter val="4/30/15 #424"/>
        <filter val="5/13/15 #1245"/>
        <filter val="5/15/14 #359"/>
        <filter val="5/8/14 #1089"/>
        <filter val="6/16/15 cash"/>
        <filter val="7/2/14 #3072"/>
        <filter val="7/29/14 #289"/>
        <filter val="7/9/14 #1120"/>
        <filter val="7/9/14 Cash"/>
        <filter val="8/12/14 #1091"/>
        <filter val="8/13/14 #1279"/>
        <filter val="8/13/14 #1516"/>
        <filter val="8/13/14 #168"/>
        <filter val="8/13/14 #2493"/>
        <filter val="8/13/14 #724"/>
        <filter val="8/15/14 #1108"/>
        <filter val="9/21/14 #1058"/>
        <filter val="9/26/14 #2887"/>
        <filter val="9/30/14 #1213"/>
        <filter val="cash"/>
        <filter val="cash 3/11/2015"/>
      </filters>
    </filterColumn>
    <filterColumn colId="26">
      <filters blank="1">
        <filter val="P"/>
        <filter val="P_"/>
      </filters>
    </filterColumn>
    <filterColumn colId="27">
      <filters blank="1">
        <filter val="Activities"/>
        <filter val="Membership"/>
        <filter val="Playgroups"/>
        <filter val="President"/>
        <filter val="Treasurer"/>
        <filter val="Vice President"/>
      </filters>
    </filterColumn>
    <filterColumn colId="28">
      <filters blank="1">
        <filter val="B"/>
        <filter val="P"/>
      </filters>
    </filterColumn>
    <filterColumn colId="29">
      <filters>
        <filter val="P"/>
      </filters>
    </filterColumn>
    <filterColumn colId="30">
      <filters blank="1">
        <filter val="Sc"/>
        <filter val="St"/>
      </filters>
    </filterColumn>
    <filterColumn colId="31">
      <filters>
        <filter val="ST"/>
      </filters>
    </filterColumn>
    <filterColumn colId="33">
      <filters>
        <filter val="SU"/>
      </filters>
    </filterColumn>
    <filterColumn colId="34">
      <filters blank="1">
        <filter val="Full time music educator FCPS"/>
        <filter val="gardening, hiking and scuba diving"/>
        <filter val="movies, books, walking"/>
        <filter val="Reading, travel, movies, being outside (beach)"/>
        <filter val="Reading, writing, baking and crafts"/>
        <filter val="traveling, reading &amp; scrapbooking"/>
      </filters>
    </filterColumn>
    <filterColumn colId="35">
      <filters blank="1">
        <filter val="doula, childbirth educator, placenta encapsulator"/>
        <filter val="Fundraising @ nonprofit"/>
        <filter val="part time J. Hilburn stylist"/>
        <filter val="previously a middle school biology teacher"/>
        <filter val="previously worked as an event planner"/>
        <filter val="teacher"/>
        <filter val="works as a freelance exhibition consultant and image researcher"/>
      </filters>
    </filterColumn>
    <sortState ref="A23:AJ24">
      <sortCondition ref="P1:P23"/>
    </sortState>
  </autoFilter>
  <sortState ref="A3:AJ27">
    <sortCondition ref="A3:A27"/>
  </sortState>
  <phoneticPr fontId="10" type="noConversion"/>
  <conditionalFormatting sqref="Z1 Z22 Z10:Z17 Z3:Z4 Z24:Z25 Z6:Z8 Z27:Z998">
    <cfRule type="cellIs" dxfId="141" priority="48" operator="equal">
      <formula>"RENEWAL"</formula>
    </cfRule>
  </conditionalFormatting>
  <conditionalFormatting sqref="M11 R4:S4 U4:X4 O4:P4 L4:M4 L1:X1 L15:P15 L14:M14 O14:P14 L11:L12 L17:P17 L16:M16 O16:P16 N11:P12 L3:P3 R3:X3 L22:M22 O22:X22 L13:P13 R6:X6 T4:T5 N4:N6 Q3:Q6 Q10:Q21 R10:X17 L10:P10 L24:X25 L7:X8 L27:X30 L32:X998 X31">
    <cfRule type="cellIs" dxfId="140" priority="51" operator="equal">
      <formula>"Birthday"</formula>
    </cfRule>
  </conditionalFormatting>
  <conditionalFormatting sqref="Z1 Z22 Z10:Z17 Z3:Z4 Z24:Z25 Z6:Z8 Z27:Z998">
    <cfRule type="cellIs" dxfId="139" priority="57" operator="equal">
      <formula>"DUE NOW"</formula>
    </cfRule>
  </conditionalFormatting>
  <conditionalFormatting sqref="Z18">
    <cfRule type="cellIs" dxfId="138" priority="22" operator="equal">
      <formula>"RENEWAL"</formula>
    </cfRule>
  </conditionalFormatting>
  <conditionalFormatting sqref="L18:P18 R18:X18">
    <cfRule type="cellIs" dxfId="137" priority="23" operator="equal">
      <formula>"Birthday"</formula>
    </cfRule>
  </conditionalFormatting>
  <conditionalFormatting sqref="Z18">
    <cfRule type="cellIs" dxfId="136" priority="24" operator="equal">
      <formula>"DUE NOW"</formula>
    </cfRule>
  </conditionalFormatting>
  <conditionalFormatting sqref="N14">
    <cfRule type="cellIs" dxfId="135" priority="21" operator="equal">
      <formula>"Birthday"</formula>
    </cfRule>
  </conditionalFormatting>
  <conditionalFormatting sqref="Z19">
    <cfRule type="cellIs" dxfId="134" priority="18" operator="equal">
      <formula>"RENEWAL"</formula>
    </cfRule>
  </conditionalFormatting>
  <conditionalFormatting sqref="L19:M19 O19:P19 R19:X19">
    <cfRule type="cellIs" dxfId="133" priority="19" operator="equal">
      <formula>"Birthday"</formula>
    </cfRule>
  </conditionalFormatting>
  <conditionalFormatting sqref="Z19">
    <cfRule type="cellIs" dxfId="132" priority="20" operator="equal">
      <formula>"DUE NOW"</formula>
    </cfRule>
  </conditionalFormatting>
  <conditionalFormatting sqref="N19">
    <cfRule type="cellIs" dxfId="131" priority="17" operator="equal">
      <formula>"Birthday"</formula>
    </cfRule>
  </conditionalFormatting>
  <conditionalFormatting sqref="Z20">
    <cfRule type="cellIs" dxfId="130" priority="14" operator="equal">
      <formula>"RENEWAL"</formula>
    </cfRule>
  </conditionalFormatting>
  <conditionalFormatting sqref="L20:M20 O20:P20 R20:X20">
    <cfRule type="cellIs" dxfId="129" priority="15" operator="equal">
      <formula>"Birthday"</formula>
    </cfRule>
  </conditionalFormatting>
  <conditionalFormatting sqref="Z20">
    <cfRule type="cellIs" dxfId="128" priority="16" operator="equal">
      <formula>"DUE NOW"</formula>
    </cfRule>
  </conditionalFormatting>
  <conditionalFormatting sqref="N20">
    <cfRule type="cellIs" dxfId="127" priority="13" operator="equal">
      <formula>"Birthday"</formula>
    </cfRule>
  </conditionalFormatting>
  <conditionalFormatting sqref="Z21">
    <cfRule type="cellIs" dxfId="126" priority="10" operator="equal">
      <formula>"RENEWAL"</formula>
    </cfRule>
  </conditionalFormatting>
  <conditionalFormatting sqref="L21:M21 O21:P21 R21:X21">
    <cfRule type="cellIs" dxfId="125" priority="11" operator="equal">
      <formula>"Birthday"</formula>
    </cfRule>
  </conditionalFormatting>
  <conditionalFormatting sqref="Z21">
    <cfRule type="cellIs" dxfId="124" priority="12" operator="equal">
      <formula>"DUE NOW"</formula>
    </cfRule>
  </conditionalFormatting>
  <conditionalFormatting sqref="N21">
    <cfRule type="cellIs" dxfId="123" priority="9" operator="equal">
      <formula>"Birthday"</formula>
    </cfRule>
  </conditionalFormatting>
  <conditionalFormatting sqref="N16">
    <cfRule type="cellIs" dxfId="122" priority="8" operator="equal">
      <formula>"Birthday"</formula>
    </cfRule>
  </conditionalFormatting>
  <conditionalFormatting sqref="N22">
    <cfRule type="cellIs" dxfId="121" priority="7" operator="equal">
      <formula>"Birthday"</formula>
    </cfRule>
  </conditionalFormatting>
  <conditionalFormatting sqref="Z23">
    <cfRule type="cellIs" dxfId="120" priority="4" operator="equal">
      <formula>"RENEWAL"</formula>
    </cfRule>
  </conditionalFormatting>
  <conditionalFormatting sqref="L23:X23">
    <cfRule type="cellIs" dxfId="119" priority="5" operator="equal">
      <formula>"Birthday"</formula>
    </cfRule>
  </conditionalFormatting>
  <conditionalFormatting sqref="Z23">
    <cfRule type="cellIs" dxfId="118" priority="6" operator="equal">
      <formula>"DUE NOW"</formula>
    </cfRule>
  </conditionalFormatting>
  <conditionalFormatting sqref="Z26">
    <cfRule type="cellIs" dxfId="117" priority="1" operator="equal">
      <formula>"RENEWAL"</formula>
    </cfRule>
  </conditionalFormatting>
  <conditionalFormatting sqref="L26:X26">
    <cfRule type="cellIs" dxfId="116" priority="2" operator="equal">
      <formula>"Birthday"</formula>
    </cfRule>
  </conditionalFormatting>
  <conditionalFormatting sqref="Z26">
    <cfRule type="cellIs" dxfId="115" priority="3" operator="equal">
      <formula>"DUE NOW"</formula>
    </cfRule>
  </conditionalFormatting>
  <hyperlinks>
    <hyperlink ref="I12" r:id="rId1"/>
    <hyperlink ref="I8" r:id="rId2"/>
    <hyperlink ref="I13" r:id="rId3"/>
    <hyperlink ref="I20" r:id="rId4"/>
    <hyperlink ref="I17" r:id="rId5"/>
    <hyperlink ref="I15" r:id="rId6"/>
    <hyperlink ref="I18" r:id="rId7"/>
    <hyperlink ref="I26" r:id="rId8"/>
    <hyperlink ref="C26" r:id="rId9" display="https://maps.google.com/?q=2406+Phillips+Dr+Alexandria+VA+22306&amp;entry=gmail&amp;source=g"/>
    <hyperlink ref="I6" r:id="rId10"/>
    <hyperlink ref="I16" r:id="rId11"/>
    <hyperlink ref="I10" r:id="rId12"/>
    <hyperlink ref="I22" r:id="rId13"/>
    <hyperlink ref="I25" r:id="rId14"/>
    <hyperlink ref="I19" r:id="rId15"/>
    <hyperlink ref="I28" r:id="rId16"/>
    <hyperlink ref="I29" r:id="rId17"/>
    <hyperlink ref="I30" r:id="rId18"/>
    <hyperlink ref="I32" r:id="rId19"/>
    <hyperlink ref="I33" r:id="rId20"/>
    <hyperlink ref="I34" r:id="rId21"/>
    <hyperlink ref="I35" r:id="rId22"/>
  </hyperlinks>
  <pageMargins left="0.45" right="0.45" top="0.75" bottom="0.75" header="0.3" footer="0.3"/>
  <pageSetup scale="85" fitToWidth="2" orientation="landscape" horizontalDpi="4294967293" verticalDpi="4294967293" r:id="rId23"/>
  <headerFooter>
    <oddFooter>&amp;L&amp;K000000Moms Club of Alexandria South&amp;C&amp;K000000Membership List&amp;R&amp;K000000Data as of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55"/>
  <sheetViews>
    <sheetView topLeftCell="A28" workbookViewId="0">
      <selection activeCell="C30" sqref="C30"/>
    </sheetView>
  </sheetViews>
  <sheetFormatPr defaultColWidth="11.42578125" defaultRowHeight="12.75"/>
  <cols>
    <col min="8" max="8" width="13.42578125" bestFit="1" customWidth="1"/>
    <col min="9" max="9" width="22.42578125" customWidth="1"/>
  </cols>
  <sheetData>
    <row r="1" spans="1:36" ht="6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3" t="s">
        <v>15</v>
      </c>
      <c r="Q1" s="4" t="s">
        <v>13</v>
      </c>
      <c r="R1" s="2" t="s">
        <v>16</v>
      </c>
      <c r="S1" s="3" t="s">
        <v>17</v>
      </c>
      <c r="T1" s="4" t="s">
        <v>13</v>
      </c>
      <c r="U1" s="2" t="s">
        <v>18</v>
      </c>
      <c r="V1" s="3" t="s">
        <v>19</v>
      </c>
      <c r="W1" s="4" t="s">
        <v>13</v>
      </c>
      <c r="X1" s="2" t="s">
        <v>20</v>
      </c>
      <c r="Y1" s="2" t="s">
        <v>21</v>
      </c>
      <c r="Z1" s="2" t="s">
        <v>22</v>
      </c>
      <c r="AA1" s="5" t="s">
        <v>23</v>
      </c>
      <c r="AB1" s="1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</row>
    <row r="2" spans="1:36">
      <c r="A2" s="17" t="s">
        <v>240</v>
      </c>
      <c r="B2" s="17" t="s">
        <v>241</v>
      </c>
      <c r="C2" s="17" t="s">
        <v>242</v>
      </c>
      <c r="D2" s="17" t="s">
        <v>35</v>
      </c>
      <c r="E2" s="17" t="s">
        <v>55</v>
      </c>
      <c r="F2" s="10">
        <v>22303</v>
      </c>
      <c r="G2" s="14"/>
      <c r="H2" s="14" t="s">
        <v>243</v>
      </c>
      <c r="I2" s="16" t="s">
        <v>244</v>
      </c>
      <c r="J2" s="13">
        <v>1</v>
      </c>
      <c r="K2" s="12">
        <v>41772</v>
      </c>
      <c r="L2" s="17" t="s">
        <v>245</v>
      </c>
      <c r="M2" s="12">
        <v>41888</v>
      </c>
      <c r="N2" s="13">
        <v>0</v>
      </c>
      <c r="O2" s="17"/>
      <c r="P2" s="18"/>
      <c r="Q2" s="13"/>
      <c r="R2" s="17"/>
      <c r="S2" s="18"/>
      <c r="T2" s="13"/>
      <c r="U2" s="17"/>
      <c r="V2" s="18"/>
      <c r="W2" s="13"/>
      <c r="X2" s="13">
        <v>8</v>
      </c>
      <c r="Y2" s="10">
        <v>2014</v>
      </c>
      <c r="Z2" s="19" t="s">
        <v>246</v>
      </c>
      <c r="AA2" s="17" t="s">
        <v>41</v>
      </c>
      <c r="AB2" s="6"/>
      <c r="AC2" s="19"/>
      <c r="AD2" s="19"/>
      <c r="AE2" s="19"/>
      <c r="AF2" s="19"/>
      <c r="AG2" s="19"/>
      <c r="AH2" s="15"/>
      <c r="AI2" s="6"/>
    </row>
    <row r="3" spans="1:36" ht="76.5">
      <c r="A3" s="17" t="s">
        <v>160</v>
      </c>
      <c r="B3" s="17" t="s">
        <v>161</v>
      </c>
      <c r="C3" s="17" t="s">
        <v>162</v>
      </c>
      <c r="D3" s="17" t="s">
        <v>35</v>
      </c>
      <c r="E3" s="17" t="s">
        <v>36</v>
      </c>
      <c r="F3" s="10">
        <v>22306</v>
      </c>
      <c r="G3" s="14"/>
      <c r="H3" s="14" t="s">
        <v>163</v>
      </c>
      <c r="I3" s="16" t="s">
        <v>164</v>
      </c>
      <c r="J3" s="13">
        <v>2</v>
      </c>
      <c r="K3" s="12">
        <v>41745</v>
      </c>
      <c r="L3" s="17" t="s">
        <v>165</v>
      </c>
      <c r="M3" s="12">
        <v>40373</v>
      </c>
      <c r="N3" s="13">
        <v>4</v>
      </c>
      <c r="O3" s="17" t="s">
        <v>166</v>
      </c>
      <c r="P3" s="12">
        <v>41234</v>
      </c>
      <c r="Q3" s="13">
        <v>1</v>
      </c>
      <c r="R3" s="17"/>
      <c r="S3" s="18"/>
      <c r="T3" s="13"/>
      <c r="U3" s="17"/>
      <c r="V3" s="18"/>
      <c r="W3" s="13"/>
      <c r="X3" s="13">
        <v>8</v>
      </c>
      <c r="Y3" s="10">
        <v>2014</v>
      </c>
      <c r="Z3" s="19" t="s">
        <v>96</v>
      </c>
      <c r="AA3" s="17" t="s">
        <v>41</v>
      </c>
      <c r="AB3" s="14"/>
      <c r="AC3" s="19"/>
      <c r="AD3" s="19" t="s">
        <v>41</v>
      </c>
      <c r="AE3" s="19"/>
      <c r="AF3" s="19"/>
      <c r="AG3" s="19"/>
      <c r="AH3" s="15"/>
      <c r="AI3" s="6" t="s">
        <v>167</v>
      </c>
    </row>
    <row r="4" spans="1:36">
      <c r="A4" s="17" t="s">
        <v>205</v>
      </c>
      <c r="B4" s="17" t="s">
        <v>206</v>
      </c>
      <c r="C4" s="17" t="s">
        <v>207</v>
      </c>
      <c r="D4" s="17" t="s">
        <v>35</v>
      </c>
      <c r="E4" s="17" t="s">
        <v>36</v>
      </c>
      <c r="F4" s="10">
        <v>22306</v>
      </c>
      <c r="G4" s="14"/>
      <c r="H4" s="14" t="s">
        <v>208</v>
      </c>
      <c r="I4" s="16" t="s">
        <v>209</v>
      </c>
      <c r="J4" s="13">
        <v>1</v>
      </c>
      <c r="K4" s="12">
        <v>41664</v>
      </c>
      <c r="L4" s="17" t="s">
        <v>210</v>
      </c>
      <c r="M4" s="12">
        <v>41638</v>
      </c>
      <c r="N4" s="13">
        <v>0</v>
      </c>
      <c r="O4" s="17"/>
      <c r="P4" s="18"/>
      <c r="Q4" s="13"/>
      <c r="R4" s="17"/>
      <c r="S4" s="18"/>
      <c r="T4" s="13"/>
      <c r="U4" s="17"/>
      <c r="V4" s="18"/>
      <c r="W4" s="13"/>
      <c r="X4" s="13">
        <v>8</v>
      </c>
      <c r="Y4" s="10">
        <v>2014</v>
      </c>
      <c r="Z4" s="19" t="s">
        <v>211</v>
      </c>
      <c r="AA4" s="17" t="s">
        <v>41</v>
      </c>
      <c r="AB4" s="14"/>
      <c r="AC4" s="19"/>
      <c r="AD4" s="19" t="s">
        <v>41</v>
      </c>
      <c r="AE4" s="19"/>
      <c r="AF4" s="19" t="s">
        <v>42</v>
      </c>
      <c r="AG4" s="19"/>
      <c r="AH4" s="15"/>
      <c r="AI4" s="6"/>
    </row>
    <row r="5" spans="1:36" ht="51">
      <c r="A5" s="17" t="s">
        <v>177</v>
      </c>
      <c r="B5" s="17" t="s">
        <v>178</v>
      </c>
      <c r="C5" s="17" t="s">
        <v>179</v>
      </c>
      <c r="D5" s="17" t="s">
        <v>35</v>
      </c>
      <c r="E5" s="17" t="s">
        <v>36</v>
      </c>
      <c r="F5" s="10">
        <v>22306</v>
      </c>
      <c r="G5" s="14" t="s">
        <v>180</v>
      </c>
      <c r="H5" s="14" t="s">
        <v>181</v>
      </c>
      <c r="I5" s="16" t="s">
        <v>182</v>
      </c>
      <c r="J5" s="13">
        <v>4</v>
      </c>
      <c r="K5" s="12">
        <v>39054</v>
      </c>
      <c r="L5" s="17" t="s">
        <v>137</v>
      </c>
      <c r="M5" s="12">
        <v>38522</v>
      </c>
      <c r="N5" s="13">
        <v>9</v>
      </c>
      <c r="O5" s="17" t="s">
        <v>183</v>
      </c>
      <c r="P5" s="12">
        <v>39024</v>
      </c>
      <c r="Q5" s="13">
        <v>7</v>
      </c>
      <c r="R5" s="17" t="s">
        <v>184</v>
      </c>
      <c r="S5" s="12">
        <v>40476</v>
      </c>
      <c r="T5" s="13">
        <v>3</v>
      </c>
      <c r="U5" s="17" t="s">
        <v>39</v>
      </c>
      <c r="V5" s="21">
        <v>40928</v>
      </c>
      <c r="W5" s="13">
        <v>2</v>
      </c>
      <c r="X5" s="13">
        <v>8</v>
      </c>
      <c r="Y5" s="10">
        <v>2006</v>
      </c>
      <c r="Z5" s="18" t="s">
        <v>185</v>
      </c>
      <c r="AA5" s="17" t="s">
        <v>41</v>
      </c>
      <c r="AB5" s="14"/>
      <c r="AC5" s="19" t="s">
        <v>60</v>
      </c>
      <c r="AD5" s="19" t="s">
        <v>41</v>
      </c>
      <c r="AE5" s="19"/>
      <c r="AF5" s="19"/>
      <c r="AG5" s="19" t="s">
        <v>50</v>
      </c>
      <c r="AH5" s="15" t="s">
        <v>186</v>
      </c>
      <c r="AI5" s="6"/>
    </row>
    <row r="6" spans="1:36">
      <c r="A6" s="17" t="s">
        <v>130</v>
      </c>
      <c r="B6" s="17" t="s">
        <v>212</v>
      </c>
      <c r="C6" s="17" t="s">
        <v>213</v>
      </c>
      <c r="D6" s="17" t="s">
        <v>35</v>
      </c>
      <c r="E6" s="17" t="s">
        <v>36</v>
      </c>
      <c r="F6" s="10">
        <v>22306</v>
      </c>
      <c r="G6" s="14"/>
      <c r="H6" s="14" t="s">
        <v>214</v>
      </c>
      <c r="I6" s="16" t="s">
        <v>215</v>
      </c>
      <c r="J6" s="13">
        <v>2</v>
      </c>
      <c r="K6" s="12">
        <v>41710</v>
      </c>
      <c r="L6" s="17" t="s">
        <v>210</v>
      </c>
      <c r="M6" s="12">
        <v>39477</v>
      </c>
      <c r="N6" s="13">
        <v>6</v>
      </c>
      <c r="O6" s="17" t="s">
        <v>216</v>
      </c>
      <c r="P6" s="12">
        <v>41634</v>
      </c>
      <c r="Q6" s="13">
        <v>0</v>
      </c>
      <c r="R6" s="17"/>
      <c r="S6" s="18"/>
      <c r="T6" s="13"/>
      <c r="U6" s="17"/>
      <c r="V6" s="18"/>
      <c r="W6" s="13"/>
      <c r="X6" s="13">
        <v>8</v>
      </c>
      <c r="Y6" s="10">
        <v>2014</v>
      </c>
      <c r="Z6" s="19" t="s">
        <v>217</v>
      </c>
      <c r="AA6" s="17" t="s">
        <v>41</v>
      </c>
      <c r="AB6" s="14"/>
      <c r="AC6" s="19"/>
      <c r="AD6" s="19"/>
      <c r="AE6" s="19"/>
      <c r="AF6" s="19"/>
      <c r="AG6" s="19"/>
      <c r="AH6" s="15"/>
      <c r="AI6" s="6"/>
    </row>
    <row r="7" spans="1:36">
      <c r="A7" s="17" t="s">
        <v>257</v>
      </c>
      <c r="B7" s="17" t="s">
        <v>258</v>
      </c>
      <c r="C7" s="17" t="s">
        <v>259</v>
      </c>
      <c r="D7" s="17" t="s">
        <v>35</v>
      </c>
      <c r="E7" s="17" t="s">
        <v>36</v>
      </c>
      <c r="F7" s="10">
        <v>22306</v>
      </c>
      <c r="G7" s="14" t="s">
        <v>260</v>
      </c>
      <c r="H7" s="14" t="s">
        <v>261</v>
      </c>
      <c r="I7" s="11" t="str">
        <f>HYPERLINK("mailto:kprupp97@gmail.com","kprupp97@gmail.com ")</f>
        <v xml:space="preserve">kprupp97@gmail.com </v>
      </c>
      <c r="J7" s="13">
        <v>1</v>
      </c>
      <c r="K7" s="12">
        <v>40403</v>
      </c>
      <c r="L7" s="17" t="s">
        <v>262</v>
      </c>
      <c r="M7" s="12">
        <v>40166</v>
      </c>
      <c r="N7" s="13">
        <v>4</v>
      </c>
      <c r="O7" s="17"/>
      <c r="P7" s="18"/>
      <c r="Q7" s="13"/>
      <c r="R7" s="17"/>
      <c r="S7" s="18"/>
      <c r="T7" s="13"/>
      <c r="U7" s="17"/>
      <c r="V7" s="18"/>
      <c r="W7" s="13"/>
      <c r="X7" s="13">
        <v>12</v>
      </c>
      <c r="Y7" s="10">
        <v>2010</v>
      </c>
      <c r="Z7" s="19" t="s">
        <v>263</v>
      </c>
      <c r="AA7" s="17"/>
      <c r="AB7" s="14"/>
      <c r="AC7" s="19"/>
      <c r="AD7" s="19" t="s">
        <v>41</v>
      </c>
      <c r="AE7" s="19"/>
      <c r="AF7" s="19"/>
      <c r="AG7" s="19"/>
      <c r="AH7" s="15"/>
      <c r="AI7" s="6"/>
    </row>
    <row r="8" spans="1:36" ht="38.25">
      <c r="A8" s="6" t="s">
        <v>52</v>
      </c>
      <c r="B8" s="6" t="s">
        <v>53</v>
      </c>
      <c r="C8" s="45" t="s">
        <v>54</v>
      </c>
      <c r="D8" s="26" t="s">
        <v>35</v>
      </c>
      <c r="E8" s="26" t="s">
        <v>55</v>
      </c>
      <c r="F8" s="28">
        <v>22307</v>
      </c>
      <c r="G8" s="24" t="s">
        <v>56</v>
      </c>
      <c r="H8" s="24" t="s">
        <v>56</v>
      </c>
      <c r="I8" s="24" t="s">
        <v>57</v>
      </c>
      <c r="J8" s="24">
        <v>1</v>
      </c>
      <c r="K8" s="46">
        <v>41830</v>
      </c>
      <c r="L8" s="45" t="s">
        <v>58</v>
      </c>
      <c r="M8" s="40">
        <v>41701</v>
      </c>
      <c r="N8" s="24">
        <v>1</v>
      </c>
      <c r="O8" s="24"/>
      <c r="P8" s="24"/>
      <c r="Q8" s="25"/>
      <c r="R8" s="6"/>
      <c r="S8" s="6"/>
      <c r="T8" s="6"/>
      <c r="U8" s="6"/>
      <c r="V8" s="6"/>
      <c r="W8" s="6"/>
      <c r="X8" s="6">
        <v>5</v>
      </c>
      <c r="Y8" s="9">
        <v>2014</v>
      </c>
      <c r="Z8" s="9" t="s">
        <v>59</v>
      </c>
      <c r="AA8" s="33"/>
      <c r="AB8" s="6"/>
      <c r="AC8" s="6" t="s">
        <v>60</v>
      </c>
      <c r="AD8" s="6" t="s">
        <v>41</v>
      </c>
      <c r="AE8" s="6"/>
      <c r="AF8" s="6" t="s">
        <v>42</v>
      </c>
      <c r="AG8" s="6" t="s">
        <v>50</v>
      </c>
      <c r="AH8" s="6"/>
      <c r="AI8" s="6" t="s">
        <v>61</v>
      </c>
    </row>
    <row r="9" spans="1:36">
      <c r="A9" s="17" t="s">
        <v>187</v>
      </c>
      <c r="B9" s="17" t="s">
        <v>188</v>
      </c>
      <c r="C9" s="27" t="s">
        <v>189</v>
      </c>
      <c r="D9" s="26" t="s">
        <v>35</v>
      </c>
      <c r="E9" s="26" t="s">
        <v>36</v>
      </c>
      <c r="F9" s="28">
        <v>22303</v>
      </c>
      <c r="G9" s="42" t="s">
        <v>190</v>
      </c>
      <c r="H9" s="29" t="s">
        <v>191</v>
      </c>
      <c r="I9" s="34" t="s">
        <v>192</v>
      </c>
      <c r="J9" s="30">
        <v>2</v>
      </c>
      <c r="K9" s="39">
        <v>41863</v>
      </c>
      <c r="L9" s="27" t="s">
        <v>193</v>
      </c>
      <c r="M9" s="31">
        <v>40695</v>
      </c>
      <c r="N9" s="30">
        <v>4</v>
      </c>
      <c r="O9" s="26" t="s">
        <v>194</v>
      </c>
      <c r="P9" s="31">
        <v>41949</v>
      </c>
      <c r="Q9" s="32">
        <v>0</v>
      </c>
      <c r="R9" s="17"/>
      <c r="S9" s="18"/>
      <c r="T9" s="13"/>
      <c r="U9" s="17"/>
      <c r="V9" s="18"/>
      <c r="W9" s="13"/>
      <c r="X9" s="13">
        <v>12</v>
      </c>
      <c r="Y9" s="10">
        <v>2014</v>
      </c>
      <c r="Z9" s="19" t="s">
        <v>195</v>
      </c>
      <c r="AA9" s="17"/>
      <c r="AB9" s="14"/>
      <c r="AC9" s="19"/>
      <c r="AD9" s="19"/>
      <c r="AE9" s="19"/>
      <c r="AF9" s="19"/>
      <c r="AG9" s="19"/>
      <c r="AH9" s="15"/>
      <c r="AI9" s="6"/>
    </row>
    <row r="10" spans="1:36">
      <c r="A10" s="17" t="s">
        <v>168</v>
      </c>
      <c r="B10" s="17" t="s">
        <v>169</v>
      </c>
      <c r="C10" s="27" t="s">
        <v>170</v>
      </c>
      <c r="D10" s="26" t="s">
        <v>35</v>
      </c>
      <c r="E10" s="26" t="s">
        <v>36</v>
      </c>
      <c r="F10" s="28">
        <v>22307</v>
      </c>
      <c r="G10" s="42" t="s">
        <v>171</v>
      </c>
      <c r="H10" s="29" t="s">
        <v>172</v>
      </c>
      <c r="I10" s="47" t="str">
        <f>HYPERLINK("mailto:ksprible@gmail.com","ksprible@gmail.com")</f>
        <v>ksprible@gmail.com</v>
      </c>
      <c r="J10" s="30">
        <v>3</v>
      </c>
      <c r="K10" s="39">
        <v>40364</v>
      </c>
      <c r="L10" s="27" t="s">
        <v>173</v>
      </c>
      <c r="M10" s="31">
        <v>39806</v>
      </c>
      <c r="N10" s="30">
        <v>6</v>
      </c>
      <c r="O10" s="26" t="s">
        <v>174</v>
      </c>
      <c r="P10" s="31">
        <v>6</v>
      </c>
      <c r="Q10" s="32">
        <v>5</v>
      </c>
      <c r="R10" s="17" t="s">
        <v>175</v>
      </c>
      <c r="S10" s="12">
        <v>41215</v>
      </c>
      <c r="T10" s="13">
        <v>2</v>
      </c>
      <c r="U10" s="17"/>
      <c r="V10" s="18"/>
      <c r="W10" s="13"/>
      <c r="X10" s="13">
        <v>12</v>
      </c>
      <c r="Y10" s="10">
        <v>2010</v>
      </c>
      <c r="Z10" s="19" t="s">
        <v>176</v>
      </c>
      <c r="AA10" s="17"/>
      <c r="AB10" s="14"/>
      <c r="AC10" s="19"/>
      <c r="AD10" s="19" t="s">
        <v>41</v>
      </c>
      <c r="AE10" s="19"/>
      <c r="AF10" s="19"/>
      <c r="AG10" s="19"/>
      <c r="AH10" s="19"/>
      <c r="AI10" s="15"/>
      <c r="AJ10" s="6"/>
    </row>
    <row r="11" spans="1:36">
      <c r="A11" s="17" t="s">
        <v>196</v>
      </c>
      <c r="B11" s="17" t="s">
        <v>197</v>
      </c>
      <c r="C11" s="27" t="s">
        <v>198</v>
      </c>
      <c r="D11" s="26" t="s">
        <v>35</v>
      </c>
      <c r="E11" s="26" t="s">
        <v>36</v>
      </c>
      <c r="F11" s="28">
        <v>22306</v>
      </c>
      <c r="G11" s="42"/>
      <c r="H11" s="29" t="s">
        <v>199</v>
      </c>
      <c r="I11" s="34" t="s">
        <v>200</v>
      </c>
      <c r="J11" s="30">
        <v>3</v>
      </c>
      <c r="K11" s="39">
        <v>41307</v>
      </c>
      <c r="L11" s="27" t="s">
        <v>201</v>
      </c>
      <c r="M11" s="31">
        <v>40479</v>
      </c>
      <c r="N11" s="30">
        <v>4</v>
      </c>
      <c r="O11" s="26" t="s">
        <v>202</v>
      </c>
      <c r="P11" s="31">
        <v>41512</v>
      </c>
      <c r="Q11" s="32">
        <v>1</v>
      </c>
      <c r="R11" s="17" t="s">
        <v>203</v>
      </c>
      <c r="S11" s="12">
        <v>41934</v>
      </c>
      <c r="T11" s="13">
        <v>0</v>
      </c>
      <c r="U11" s="17"/>
      <c r="V11" s="18"/>
      <c r="W11" s="13"/>
      <c r="X11" s="13">
        <v>12</v>
      </c>
      <c r="Y11" s="10">
        <v>2013</v>
      </c>
      <c r="Z11" s="19" t="s">
        <v>204</v>
      </c>
      <c r="AA11" s="17"/>
      <c r="AB11" s="14"/>
      <c r="AC11" s="19"/>
      <c r="AD11" s="19"/>
      <c r="AE11" s="19"/>
      <c r="AF11" s="19"/>
      <c r="AG11" s="19"/>
      <c r="AH11" s="19"/>
      <c r="AI11" s="15"/>
      <c r="AJ11" s="6"/>
    </row>
    <row r="12" spans="1:36" ht="38.25">
      <c r="A12" s="6" t="s">
        <v>32</v>
      </c>
      <c r="B12" s="6" t="s">
        <v>33</v>
      </c>
      <c r="C12" s="6" t="s">
        <v>34</v>
      </c>
      <c r="D12" s="6" t="s">
        <v>35</v>
      </c>
      <c r="E12" s="6" t="s">
        <v>36</v>
      </c>
      <c r="F12" s="9">
        <v>22308</v>
      </c>
      <c r="G12" s="9" t="s">
        <v>37</v>
      </c>
      <c r="H12" s="9" t="s">
        <v>37</v>
      </c>
      <c r="I12" s="6" t="s">
        <v>38</v>
      </c>
      <c r="J12" s="6">
        <v>1</v>
      </c>
      <c r="K12" s="38">
        <v>41337</v>
      </c>
      <c r="L12" s="6" t="s">
        <v>39</v>
      </c>
      <c r="M12" s="61">
        <v>41350</v>
      </c>
      <c r="N12" s="13">
        <f ca="1">IF(ISBLANK(M12),"",DATEDIF(M12,TODAY(),"Y"))</f>
        <v>6</v>
      </c>
      <c r="O12" s="6" t="s">
        <v>40</v>
      </c>
      <c r="P12" s="61">
        <v>42157</v>
      </c>
      <c r="Q12" s="13">
        <f ca="1">IF(ISBLANK(P12),"",DATEDIF(P12,TODAY(),"Y"))</f>
        <v>4</v>
      </c>
      <c r="R12" s="6"/>
      <c r="S12" s="65"/>
      <c r="T12" s="13" t="str">
        <f ca="1">IF(ISBLANK(S12),"",DATEDIF(S12,TODAY(),"Y"))</f>
        <v/>
      </c>
      <c r="U12" s="6"/>
      <c r="V12" s="7"/>
      <c r="W12" s="8"/>
      <c r="X12" s="6">
        <v>8</v>
      </c>
      <c r="Y12" s="9">
        <v>2013</v>
      </c>
      <c r="Z12" s="41" t="s">
        <v>277</v>
      </c>
      <c r="AA12" s="33"/>
      <c r="AB12" s="33"/>
      <c r="AC12" s="9"/>
      <c r="AD12" s="9" t="s">
        <v>41</v>
      </c>
      <c r="AE12" s="9"/>
      <c r="AF12" s="9"/>
      <c r="AG12" s="9"/>
      <c r="AH12" s="9"/>
      <c r="AI12" s="6"/>
      <c r="AJ12" s="6"/>
    </row>
    <row r="13" spans="1:36" ht="25.5">
      <c r="A13" t="s">
        <v>121</v>
      </c>
      <c r="B13" t="s">
        <v>386</v>
      </c>
      <c r="C13" t="s">
        <v>390</v>
      </c>
      <c r="D13" t="s">
        <v>35</v>
      </c>
      <c r="E13" t="s">
        <v>36</v>
      </c>
      <c r="F13">
        <v>22307</v>
      </c>
      <c r="G13" t="s">
        <v>387</v>
      </c>
      <c r="H13" t="s">
        <v>388</v>
      </c>
      <c r="I13" t="s">
        <v>389</v>
      </c>
      <c r="J13">
        <v>3</v>
      </c>
      <c r="K13" s="73">
        <v>42652</v>
      </c>
    </row>
    <row r="14" spans="1:36">
      <c r="A14" t="s">
        <v>160</v>
      </c>
      <c r="B14" t="s">
        <v>391</v>
      </c>
    </row>
    <row r="15" spans="1:36">
      <c r="A15" t="s">
        <v>392</v>
      </c>
      <c r="B15" t="s">
        <v>393</v>
      </c>
    </row>
    <row r="16" spans="1:36" ht="38.25">
      <c r="A16" s="17" t="s">
        <v>115</v>
      </c>
      <c r="B16" s="17" t="s">
        <v>116</v>
      </c>
      <c r="C16" s="17" t="s">
        <v>117</v>
      </c>
      <c r="D16" s="17" t="s">
        <v>35</v>
      </c>
      <c r="E16" s="17" t="s">
        <v>36</v>
      </c>
      <c r="F16" s="10">
        <v>22306</v>
      </c>
      <c r="G16" s="19" t="s">
        <v>118</v>
      </c>
      <c r="H16" s="19" t="s">
        <v>119</v>
      </c>
      <c r="I16" s="16" t="s">
        <v>120</v>
      </c>
      <c r="J16" s="13">
        <f>COUNTA(L16,O16,U16,R16)</f>
        <v>2</v>
      </c>
      <c r="K16" s="37">
        <v>38384</v>
      </c>
      <c r="L16" s="17" t="s">
        <v>121</v>
      </c>
      <c r="M16" s="60">
        <v>38395</v>
      </c>
      <c r="N16" s="13">
        <f t="shared" ref="N16:N29" ca="1" si="0">IF(ISBLANK(M16),"",DATEDIF(M16,TODAY(),"Y"))</f>
        <v>14</v>
      </c>
      <c r="O16" s="17" t="s">
        <v>122</v>
      </c>
      <c r="P16" s="60">
        <v>40085</v>
      </c>
      <c r="Q16" s="13">
        <f t="shared" ref="Q16:Q29" ca="1" si="1">IF(ISBLANK(P16),"",DATEDIF(P16,TODAY(),"Y"))</f>
        <v>9</v>
      </c>
      <c r="R16" s="17"/>
      <c r="S16" s="64"/>
      <c r="T16" s="13" t="str">
        <f t="shared" ref="T16:T29" ca="1" si="2">IF(ISBLANK(S16),"",DATEDIF(S16,TODAY(),"Y"))</f>
        <v/>
      </c>
      <c r="U16" s="17"/>
      <c r="V16" s="18"/>
      <c r="W16" s="13"/>
      <c r="X16" s="13">
        <v>5</v>
      </c>
      <c r="Y16" s="10">
        <v>2005</v>
      </c>
      <c r="Z16" s="19" t="s">
        <v>123</v>
      </c>
      <c r="AA16" s="35" t="s">
        <v>41</v>
      </c>
      <c r="AB16" s="14"/>
      <c r="AC16" s="19"/>
      <c r="AD16" s="19" t="s">
        <v>41</v>
      </c>
      <c r="AE16" s="19" t="s">
        <v>124</v>
      </c>
      <c r="AF16" s="19"/>
      <c r="AG16" s="19"/>
      <c r="AH16" s="19"/>
      <c r="AI16" s="15" t="s">
        <v>125</v>
      </c>
      <c r="AJ16" s="6"/>
    </row>
    <row r="17" spans="1:36" ht="51">
      <c r="A17" s="17" t="s">
        <v>90</v>
      </c>
      <c r="B17" s="17" t="s">
        <v>91</v>
      </c>
      <c r="C17" s="35" t="s">
        <v>283</v>
      </c>
      <c r="D17" s="17" t="s">
        <v>35</v>
      </c>
      <c r="E17" s="17" t="s">
        <v>36</v>
      </c>
      <c r="F17" s="10">
        <v>22306</v>
      </c>
      <c r="G17" s="19"/>
      <c r="H17" s="19" t="s">
        <v>92</v>
      </c>
      <c r="I17" s="16" t="s">
        <v>93</v>
      </c>
      <c r="J17" s="13">
        <v>2</v>
      </c>
      <c r="K17" s="37">
        <v>41838</v>
      </c>
      <c r="L17" s="17" t="s">
        <v>94</v>
      </c>
      <c r="M17" s="60">
        <v>40186</v>
      </c>
      <c r="N17" s="13">
        <f t="shared" ca="1" si="0"/>
        <v>9</v>
      </c>
      <c r="O17" s="17" t="s">
        <v>95</v>
      </c>
      <c r="P17" s="60">
        <v>41432</v>
      </c>
      <c r="Q17" s="13">
        <f t="shared" ca="1" si="1"/>
        <v>6</v>
      </c>
      <c r="R17" s="17"/>
      <c r="S17" s="64"/>
      <c r="T17" s="13" t="str">
        <f t="shared" ca="1" si="2"/>
        <v/>
      </c>
      <c r="U17" s="17"/>
      <c r="V17" s="18"/>
      <c r="W17" s="13"/>
      <c r="X17" s="13">
        <v>8</v>
      </c>
      <c r="Y17" s="10">
        <v>2014</v>
      </c>
      <c r="Z17" s="19" t="s">
        <v>96</v>
      </c>
      <c r="AA17" s="35"/>
      <c r="AB17" s="50"/>
      <c r="AC17" s="19"/>
      <c r="AD17" s="19" t="s">
        <v>41</v>
      </c>
      <c r="AE17" s="19"/>
      <c r="AF17" s="19"/>
      <c r="AG17" s="19"/>
      <c r="AH17" s="19"/>
      <c r="AI17" s="15" t="s">
        <v>97</v>
      </c>
      <c r="AJ17" s="6"/>
    </row>
    <row r="18" spans="1:36" ht="25.5">
      <c r="A18" s="6" t="s">
        <v>62</v>
      </c>
      <c r="B18" s="6" t="s">
        <v>63</v>
      </c>
      <c r="C18" s="6" t="s">
        <v>64</v>
      </c>
      <c r="D18" s="17" t="s">
        <v>65</v>
      </c>
      <c r="E18" s="17" t="s">
        <v>36</v>
      </c>
      <c r="F18" s="10">
        <v>22306</v>
      </c>
      <c r="G18" s="9" t="s">
        <v>66</v>
      </c>
      <c r="H18" s="9"/>
      <c r="I18" s="6" t="s">
        <v>67</v>
      </c>
      <c r="J18" s="6">
        <v>1</v>
      </c>
      <c r="K18" s="38">
        <v>41692</v>
      </c>
      <c r="L18" s="33" t="s">
        <v>68</v>
      </c>
      <c r="M18" s="61">
        <v>41347</v>
      </c>
      <c r="N18" s="13">
        <f t="shared" ca="1" si="0"/>
        <v>6</v>
      </c>
      <c r="O18" s="33" t="s">
        <v>322</v>
      </c>
      <c r="P18" s="61">
        <v>42457</v>
      </c>
      <c r="Q18" s="13">
        <f t="shared" ca="1" si="1"/>
        <v>3</v>
      </c>
      <c r="R18" s="6"/>
      <c r="S18" s="63"/>
      <c r="T18" s="13" t="str">
        <f t="shared" ca="1" si="2"/>
        <v/>
      </c>
      <c r="U18" s="6"/>
      <c r="V18" s="6"/>
      <c r="W18" s="6"/>
      <c r="X18" s="6">
        <v>4</v>
      </c>
      <c r="Y18" s="9">
        <v>2014</v>
      </c>
      <c r="Z18" s="41" t="s">
        <v>69</v>
      </c>
      <c r="AA18" s="6"/>
      <c r="AB18" s="6"/>
      <c r="AC18" s="6"/>
      <c r="AD18" s="6" t="s">
        <v>41</v>
      </c>
      <c r="AE18" s="6"/>
      <c r="AF18" s="6"/>
      <c r="AG18" s="6"/>
      <c r="AH18" s="6"/>
      <c r="AI18" s="6"/>
      <c r="AJ18" s="6"/>
    </row>
    <row r="19" spans="1:36" ht="15.75" customHeight="1">
      <c r="A19" s="35" t="s">
        <v>48</v>
      </c>
      <c r="B19" s="33" t="s">
        <v>265</v>
      </c>
      <c r="C19" s="33" t="s">
        <v>266</v>
      </c>
      <c r="D19" s="33" t="s">
        <v>35</v>
      </c>
      <c r="E19" s="33" t="s">
        <v>36</v>
      </c>
      <c r="F19" s="9">
        <v>22303</v>
      </c>
      <c r="G19" s="41"/>
      <c r="H19" s="41" t="s">
        <v>267</v>
      </c>
      <c r="I19" s="43" t="s">
        <v>274</v>
      </c>
      <c r="J19" s="6">
        <v>3</v>
      </c>
      <c r="K19" s="44">
        <v>42260</v>
      </c>
      <c r="L19" s="33" t="s">
        <v>268</v>
      </c>
      <c r="M19" s="61">
        <v>36777</v>
      </c>
      <c r="N19" s="13">
        <f t="shared" ca="1" si="0"/>
        <v>18</v>
      </c>
      <c r="O19" s="33" t="s">
        <v>269</v>
      </c>
      <c r="P19" s="61">
        <v>38110</v>
      </c>
      <c r="Q19" s="13">
        <f t="shared" ca="1" si="1"/>
        <v>15</v>
      </c>
      <c r="R19" s="35" t="s">
        <v>270</v>
      </c>
      <c r="S19" s="60">
        <v>41249</v>
      </c>
      <c r="T19" s="13">
        <f t="shared" ca="1" si="2"/>
        <v>6</v>
      </c>
      <c r="U19" s="17"/>
      <c r="V19" s="17"/>
      <c r="W19" s="17"/>
      <c r="X19" s="17">
        <v>8</v>
      </c>
      <c r="Y19" s="19">
        <v>2015</v>
      </c>
      <c r="Z19" s="36" t="s">
        <v>273</v>
      </c>
      <c r="AA19" s="35"/>
      <c r="AB19" s="17"/>
      <c r="AC19" s="35" t="s">
        <v>60</v>
      </c>
      <c r="AD19" s="35" t="s">
        <v>41</v>
      </c>
      <c r="AE19" s="17"/>
      <c r="AF19" s="17"/>
      <c r="AG19" s="17"/>
      <c r="AH19" s="17"/>
      <c r="AI19" s="6"/>
      <c r="AJ19" s="33" t="s">
        <v>271</v>
      </c>
    </row>
    <row r="20" spans="1:36" ht="38.25">
      <c r="A20" s="35" t="s">
        <v>278</v>
      </c>
      <c r="B20" s="33" t="s">
        <v>279</v>
      </c>
      <c r="C20" s="33" t="s">
        <v>280</v>
      </c>
      <c r="D20" s="33" t="s">
        <v>35</v>
      </c>
      <c r="E20" s="33" t="s">
        <v>36</v>
      </c>
      <c r="F20" s="9">
        <v>22303</v>
      </c>
      <c r="G20" s="41"/>
      <c r="H20" s="41" t="s">
        <v>281</v>
      </c>
      <c r="I20" s="43" t="s">
        <v>282</v>
      </c>
      <c r="J20" s="6">
        <v>1</v>
      </c>
      <c r="K20" s="44">
        <v>42359</v>
      </c>
      <c r="L20" s="33" t="s">
        <v>287</v>
      </c>
      <c r="M20" s="61">
        <v>42346</v>
      </c>
      <c r="N20" s="13">
        <f t="shared" ca="1" si="0"/>
        <v>3</v>
      </c>
      <c r="O20" s="33"/>
      <c r="P20" s="61"/>
      <c r="Q20" s="13" t="str">
        <f t="shared" ca="1" si="1"/>
        <v/>
      </c>
      <c r="R20" s="35"/>
      <c r="S20" s="60"/>
      <c r="T20" s="13" t="str">
        <f t="shared" ca="1" si="2"/>
        <v/>
      </c>
      <c r="U20" s="17"/>
      <c r="V20" s="17"/>
      <c r="W20" s="17"/>
      <c r="X20" s="17">
        <v>9</v>
      </c>
      <c r="Y20" s="19">
        <v>2015</v>
      </c>
      <c r="Z20" s="36" t="s">
        <v>96</v>
      </c>
      <c r="AA20" s="35"/>
      <c r="AB20" s="17"/>
      <c r="AC20" s="35"/>
      <c r="AD20" s="35" t="s">
        <v>41</v>
      </c>
      <c r="AE20" s="17"/>
      <c r="AF20" s="35" t="s">
        <v>42</v>
      </c>
      <c r="AG20" s="35"/>
      <c r="AH20" s="17"/>
      <c r="AI20" s="6"/>
      <c r="AJ20" s="33"/>
    </row>
    <row r="21" spans="1:36">
      <c r="A21" s="17" t="s">
        <v>139</v>
      </c>
      <c r="B21" s="17" t="s">
        <v>140</v>
      </c>
      <c r="C21" s="17" t="s">
        <v>141</v>
      </c>
      <c r="D21" s="17" t="s">
        <v>35</v>
      </c>
      <c r="E21" s="17" t="s">
        <v>36</v>
      </c>
      <c r="F21" s="10">
        <v>22307</v>
      </c>
      <c r="G21" s="19" t="s">
        <v>142</v>
      </c>
      <c r="H21" s="19" t="s">
        <v>143</v>
      </c>
      <c r="I21" s="54" t="s">
        <v>394</v>
      </c>
      <c r="J21" s="13">
        <v>2</v>
      </c>
      <c r="K21" s="37">
        <v>41565</v>
      </c>
      <c r="L21" s="17" t="s">
        <v>144</v>
      </c>
      <c r="M21" s="60">
        <v>39637</v>
      </c>
      <c r="N21" s="13">
        <f t="shared" ca="1" si="0"/>
        <v>11</v>
      </c>
      <c r="O21" s="17" t="s">
        <v>145</v>
      </c>
      <c r="P21" s="60">
        <v>41408</v>
      </c>
      <c r="Q21" s="13">
        <f t="shared" ca="1" si="1"/>
        <v>6</v>
      </c>
      <c r="R21" s="17"/>
      <c r="S21" s="64"/>
      <c r="T21" s="13" t="str">
        <f t="shared" ca="1" si="2"/>
        <v/>
      </c>
      <c r="U21" s="17"/>
      <c r="V21" s="18"/>
      <c r="W21" s="13"/>
      <c r="X21" s="13">
        <v>9</v>
      </c>
      <c r="Y21" s="10">
        <v>2013</v>
      </c>
      <c r="Z21" s="36" t="s">
        <v>285</v>
      </c>
      <c r="AA21" s="35"/>
      <c r="AB21" s="17"/>
      <c r="AC21" s="19" t="s">
        <v>60</v>
      </c>
      <c r="AD21" s="19" t="s">
        <v>41</v>
      </c>
      <c r="AE21" s="19"/>
      <c r="AF21" s="19" t="s">
        <v>146</v>
      </c>
      <c r="AG21" s="19"/>
      <c r="AH21" s="19"/>
      <c r="AI21" s="15"/>
      <c r="AJ21" s="6"/>
    </row>
    <row r="22" spans="1:36" ht="12.95" customHeight="1">
      <c r="A22" s="6" t="s">
        <v>75</v>
      </c>
      <c r="B22" s="6" t="s">
        <v>76</v>
      </c>
      <c r="C22" s="6" t="s">
        <v>77</v>
      </c>
      <c r="D22" s="17" t="s">
        <v>35</v>
      </c>
      <c r="E22" s="17" t="s">
        <v>36</v>
      </c>
      <c r="F22" s="10">
        <v>22307</v>
      </c>
      <c r="G22" s="9" t="s">
        <v>78</v>
      </c>
      <c r="H22" s="9"/>
      <c r="I22" s="6" t="s">
        <v>79</v>
      </c>
      <c r="J22" s="6">
        <v>1</v>
      </c>
      <c r="K22" s="38">
        <v>41619</v>
      </c>
      <c r="L22" s="6" t="s">
        <v>80</v>
      </c>
      <c r="M22" s="61">
        <v>41263</v>
      </c>
      <c r="N22" s="13">
        <f t="shared" ca="1" si="0"/>
        <v>6</v>
      </c>
      <c r="O22" s="6"/>
      <c r="P22" s="63"/>
      <c r="Q22" s="13" t="str">
        <f t="shared" ca="1" si="1"/>
        <v/>
      </c>
      <c r="R22" s="6"/>
      <c r="S22" s="63"/>
      <c r="T22" s="13" t="str">
        <f t="shared" ca="1" si="2"/>
        <v/>
      </c>
      <c r="U22" s="6"/>
      <c r="V22" s="6"/>
      <c r="W22" s="6"/>
      <c r="X22" s="6">
        <v>11</v>
      </c>
      <c r="Y22" s="9">
        <v>2013</v>
      </c>
      <c r="Z22" s="41" t="s">
        <v>286</v>
      </c>
      <c r="AA22" s="6"/>
      <c r="AB22" s="33"/>
      <c r="AC22" s="6" t="s">
        <v>60</v>
      </c>
      <c r="AD22" s="6" t="s">
        <v>41</v>
      </c>
      <c r="AE22" s="6"/>
      <c r="AF22" s="6"/>
      <c r="AG22" s="6"/>
      <c r="AH22" s="6"/>
      <c r="AI22" s="6"/>
      <c r="AJ22" s="6"/>
    </row>
    <row r="23" spans="1:36" ht="76.5">
      <c r="A23" s="17" t="s">
        <v>231</v>
      </c>
      <c r="B23" s="17" t="s">
        <v>232</v>
      </c>
      <c r="C23" s="17" t="s">
        <v>233</v>
      </c>
      <c r="D23" s="17" t="s">
        <v>35</v>
      </c>
      <c r="E23" s="17" t="s">
        <v>36</v>
      </c>
      <c r="F23" s="10">
        <v>22306</v>
      </c>
      <c r="G23" s="19" t="s">
        <v>234</v>
      </c>
      <c r="H23" s="19" t="s">
        <v>235</v>
      </c>
      <c r="I23" s="11" t="str">
        <f>HYPERLINK("mailto:pearce.mollyc@gmail.com","pearce.mollyc@gmail.com")</f>
        <v>pearce.mollyc@gmail.com</v>
      </c>
      <c r="J23" s="13">
        <v>2</v>
      </c>
      <c r="K23" s="37">
        <v>40396</v>
      </c>
      <c r="L23" s="17" t="s">
        <v>236</v>
      </c>
      <c r="M23" s="60">
        <v>39373</v>
      </c>
      <c r="N23" s="13">
        <f t="shared" ca="1" si="0"/>
        <v>11</v>
      </c>
      <c r="O23" s="17" t="s">
        <v>237</v>
      </c>
      <c r="P23" s="60">
        <v>40623</v>
      </c>
      <c r="Q23" s="13">
        <f t="shared" ca="1" si="1"/>
        <v>8</v>
      </c>
      <c r="R23" s="17"/>
      <c r="S23" s="64"/>
      <c r="T23" s="13" t="str">
        <f t="shared" ca="1" si="2"/>
        <v/>
      </c>
      <c r="U23" s="17"/>
      <c r="V23" s="18"/>
      <c r="W23" s="13"/>
      <c r="X23" s="13">
        <v>2</v>
      </c>
      <c r="Y23" s="10">
        <v>2010</v>
      </c>
      <c r="Z23" s="36" t="s">
        <v>321</v>
      </c>
      <c r="AA23" s="17"/>
      <c r="AB23" s="6"/>
      <c r="AC23" s="19"/>
      <c r="AD23" s="19" t="s">
        <v>41</v>
      </c>
      <c r="AE23" s="19"/>
      <c r="AF23" s="19"/>
      <c r="AG23" s="36" t="s">
        <v>313</v>
      </c>
      <c r="AH23" s="19"/>
      <c r="AI23" s="15" t="s">
        <v>238</v>
      </c>
      <c r="AJ23" s="6" t="s">
        <v>239</v>
      </c>
    </row>
    <row r="24" spans="1:36">
      <c r="A24" s="35" t="s">
        <v>168</v>
      </c>
      <c r="B24" s="35" t="s">
        <v>290</v>
      </c>
      <c r="C24" s="35" t="s">
        <v>291</v>
      </c>
      <c r="D24" s="35" t="s">
        <v>35</v>
      </c>
      <c r="E24" s="35" t="s">
        <v>36</v>
      </c>
      <c r="F24" s="10">
        <v>22306</v>
      </c>
      <c r="G24" s="19"/>
      <c r="H24" s="67" t="s">
        <v>292</v>
      </c>
      <c r="I24" s="54" t="s">
        <v>293</v>
      </c>
      <c r="J24" s="13">
        <v>1</v>
      </c>
      <c r="K24" s="37">
        <v>42381</v>
      </c>
      <c r="L24" s="35" t="s">
        <v>175</v>
      </c>
      <c r="M24" s="60">
        <v>42118</v>
      </c>
      <c r="N24" s="13">
        <f t="shared" ca="1" si="0"/>
        <v>4</v>
      </c>
      <c r="O24" s="17"/>
      <c r="P24" s="60"/>
      <c r="Q24" s="13" t="str">
        <f t="shared" ca="1" si="1"/>
        <v/>
      </c>
      <c r="R24" s="17"/>
      <c r="S24" s="60"/>
      <c r="T24" s="13" t="str">
        <f t="shared" ca="1" si="2"/>
        <v/>
      </c>
      <c r="U24" s="17"/>
      <c r="V24" s="18"/>
      <c r="W24" s="13"/>
      <c r="X24" s="13">
        <v>1</v>
      </c>
      <c r="Y24" s="10">
        <v>2016</v>
      </c>
      <c r="Z24" s="36" t="s">
        <v>294</v>
      </c>
      <c r="AA24" s="35"/>
      <c r="AB24" s="14"/>
      <c r="AC24" s="36" t="s">
        <v>60</v>
      </c>
      <c r="AD24" s="36" t="s">
        <v>41</v>
      </c>
      <c r="AE24" s="19"/>
      <c r="AF24" s="36" t="s">
        <v>42</v>
      </c>
      <c r="AG24" s="36"/>
      <c r="AH24" s="19"/>
      <c r="AI24" s="15"/>
      <c r="AJ24" s="6"/>
    </row>
    <row r="25" spans="1:36" ht="51">
      <c r="A25" s="17" t="s">
        <v>43</v>
      </c>
      <c r="B25" s="17" t="s">
        <v>44</v>
      </c>
      <c r="C25" s="17" t="s">
        <v>45</v>
      </c>
      <c r="D25" s="17" t="s">
        <v>35</v>
      </c>
      <c r="E25" s="17" t="s">
        <v>36</v>
      </c>
      <c r="F25" s="10">
        <v>22303</v>
      </c>
      <c r="G25" s="19" t="s">
        <v>46</v>
      </c>
      <c r="H25" s="19" t="s">
        <v>47</v>
      </c>
      <c r="I25" s="11" t="str">
        <f>HYPERLINK("mailto:alison_houle@yahoo.com","alison_houle@yahoo.com")</f>
        <v>alison_houle@yahoo.com</v>
      </c>
      <c r="J25" s="13">
        <v>2</v>
      </c>
      <c r="K25" s="37">
        <v>41130</v>
      </c>
      <c r="L25" s="17" t="s">
        <v>48</v>
      </c>
      <c r="M25" s="60">
        <v>39131</v>
      </c>
      <c r="N25" s="13">
        <f t="shared" ca="1" si="0"/>
        <v>12</v>
      </c>
      <c r="O25" s="17" t="s">
        <v>49</v>
      </c>
      <c r="P25" s="60">
        <v>40452</v>
      </c>
      <c r="Q25" s="13">
        <f t="shared" ca="1" si="1"/>
        <v>8</v>
      </c>
      <c r="R25" s="17"/>
      <c r="S25" s="64"/>
      <c r="T25" s="13" t="str">
        <f t="shared" ca="1" si="2"/>
        <v/>
      </c>
      <c r="U25" s="17"/>
      <c r="V25" s="18"/>
      <c r="W25" s="13"/>
      <c r="X25" s="13">
        <v>1</v>
      </c>
      <c r="Y25" s="10">
        <v>2012</v>
      </c>
      <c r="Z25" s="36" t="s">
        <v>342</v>
      </c>
      <c r="AA25" s="35"/>
      <c r="AB25" s="14"/>
      <c r="AC25" s="19"/>
      <c r="AD25" s="19" t="s">
        <v>41</v>
      </c>
      <c r="AE25" s="19"/>
      <c r="AF25" s="19"/>
      <c r="AG25" s="19"/>
      <c r="AH25" s="19" t="s">
        <v>50</v>
      </c>
      <c r="AI25" s="15"/>
      <c r="AJ25" s="6" t="s">
        <v>51</v>
      </c>
    </row>
    <row r="26" spans="1:36">
      <c r="A26" s="35" t="s">
        <v>315</v>
      </c>
      <c r="B26" s="35" t="s">
        <v>316</v>
      </c>
      <c r="C26" s="35" t="s">
        <v>317</v>
      </c>
      <c r="D26" s="35" t="s">
        <v>35</v>
      </c>
      <c r="E26" s="35" t="s">
        <v>36</v>
      </c>
      <c r="F26" s="10">
        <v>22307</v>
      </c>
      <c r="G26" s="36"/>
      <c r="H26" s="67" t="s">
        <v>318</v>
      </c>
      <c r="I26" s="54" t="s">
        <v>319</v>
      </c>
      <c r="J26" s="13">
        <v>1</v>
      </c>
      <c r="K26" s="56">
        <v>42455</v>
      </c>
      <c r="L26" s="35" t="s">
        <v>320</v>
      </c>
      <c r="M26" s="60">
        <v>42190</v>
      </c>
      <c r="N26" s="13">
        <f t="shared" ca="1" si="0"/>
        <v>4</v>
      </c>
      <c r="O26" s="17"/>
      <c r="P26" s="60"/>
      <c r="Q26" s="13" t="str">
        <f t="shared" ca="1" si="1"/>
        <v/>
      </c>
      <c r="R26" s="17"/>
      <c r="S26" s="60"/>
      <c r="T26" s="13" t="str">
        <f t="shared" ca="1" si="2"/>
        <v/>
      </c>
      <c r="U26" s="17"/>
      <c r="V26" s="18"/>
      <c r="W26" s="13"/>
      <c r="X26" s="13">
        <v>1</v>
      </c>
      <c r="Y26" s="10">
        <v>2016</v>
      </c>
      <c r="Z26" s="36" t="s">
        <v>294</v>
      </c>
      <c r="AA26" s="35"/>
      <c r="AB26" s="14"/>
      <c r="AC26" s="36"/>
      <c r="AD26" s="36" t="s">
        <v>41</v>
      </c>
      <c r="AE26" s="19"/>
      <c r="AF26" s="36" t="s">
        <v>42</v>
      </c>
      <c r="AG26" s="36" t="s">
        <v>313</v>
      </c>
      <c r="AH26" s="36" t="s">
        <v>50</v>
      </c>
      <c r="AI26" s="48"/>
      <c r="AJ26" s="33"/>
    </row>
    <row r="27" spans="1:36">
      <c r="A27" s="17" t="s">
        <v>154</v>
      </c>
      <c r="B27" s="17" t="s">
        <v>155</v>
      </c>
      <c r="C27" s="17" t="s">
        <v>156</v>
      </c>
      <c r="D27" s="17" t="s">
        <v>35</v>
      </c>
      <c r="E27" s="17" t="s">
        <v>36</v>
      </c>
      <c r="F27" s="10">
        <v>22307</v>
      </c>
      <c r="G27" s="19" t="s">
        <v>157</v>
      </c>
      <c r="H27" s="19"/>
      <c r="I27" s="11" t="str">
        <f>HYPERLINK("mailto:janerunnels@gmail.com","janerunnels@gmail.com")</f>
        <v>janerunnels@gmail.com</v>
      </c>
      <c r="J27" s="13">
        <v>2</v>
      </c>
      <c r="K27" s="37">
        <v>40351</v>
      </c>
      <c r="L27" s="17" t="s">
        <v>158</v>
      </c>
      <c r="M27" s="60">
        <v>38990</v>
      </c>
      <c r="N27" s="13">
        <f t="shared" ca="1" si="0"/>
        <v>12</v>
      </c>
      <c r="O27" s="17" t="s">
        <v>159</v>
      </c>
      <c r="P27" s="60">
        <v>40417</v>
      </c>
      <c r="Q27" s="13">
        <f t="shared" ca="1" si="1"/>
        <v>8</v>
      </c>
      <c r="R27" s="17"/>
      <c r="S27" s="64"/>
      <c r="T27" s="13" t="str">
        <f t="shared" ca="1" si="2"/>
        <v/>
      </c>
      <c r="U27" s="17"/>
      <c r="V27" s="18"/>
      <c r="W27" s="13"/>
      <c r="X27" s="13">
        <v>3</v>
      </c>
      <c r="Y27" s="10">
        <v>2011</v>
      </c>
      <c r="Z27" s="36" t="s">
        <v>343</v>
      </c>
      <c r="AA27" s="35"/>
      <c r="AB27" s="14"/>
      <c r="AC27" s="19"/>
      <c r="AD27" s="19" t="s">
        <v>41</v>
      </c>
      <c r="AE27" s="19"/>
      <c r="AF27" s="19"/>
      <c r="AG27" s="19"/>
      <c r="AH27" s="19"/>
      <c r="AI27" s="15"/>
      <c r="AJ27" s="6"/>
    </row>
    <row r="28" spans="1:36" ht="38.25">
      <c r="A28" s="6" t="s">
        <v>218</v>
      </c>
      <c r="B28" s="6" t="s">
        <v>219</v>
      </c>
      <c r="C28" s="6" t="s">
        <v>220</v>
      </c>
      <c r="D28" s="6" t="s">
        <v>35</v>
      </c>
      <c r="E28" s="6" t="s">
        <v>36</v>
      </c>
      <c r="F28" s="9">
        <v>22306</v>
      </c>
      <c r="G28" s="9" t="s">
        <v>221</v>
      </c>
      <c r="H28" s="9"/>
      <c r="I28" s="22" t="s">
        <v>222</v>
      </c>
      <c r="J28" s="6">
        <v>2</v>
      </c>
      <c r="K28" s="38">
        <v>42217</v>
      </c>
      <c r="L28" s="6" t="s">
        <v>223</v>
      </c>
      <c r="M28" s="61">
        <v>41633</v>
      </c>
      <c r="N28" s="13">
        <f t="shared" ca="1" si="0"/>
        <v>5</v>
      </c>
      <c r="O28" s="33" t="s">
        <v>264</v>
      </c>
      <c r="P28" s="61">
        <v>42179</v>
      </c>
      <c r="Q28" s="13">
        <f t="shared" ca="1" si="1"/>
        <v>4</v>
      </c>
      <c r="R28" s="6"/>
      <c r="S28" s="63"/>
      <c r="T28" s="13" t="str">
        <f t="shared" ca="1" si="2"/>
        <v/>
      </c>
      <c r="U28" s="6"/>
      <c r="V28" s="9"/>
      <c r="W28" s="6"/>
      <c r="X28" s="6">
        <v>3</v>
      </c>
      <c r="Y28" s="9">
        <v>2015</v>
      </c>
      <c r="Z28" s="41" t="s">
        <v>341</v>
      </c>
      <c r="AA28" s="33"/>
      <c r="AB28" s="6"/>
      <c r="AC28" s="9"/>
      <c r="AD28" s="9"/>
      <c r="AE28" s="9"/>
      <c r="AF28" s="9"/>
      <c r="AG28" s="9"/>
      <c r="AH28" s="9"/>
      <c r="AI28" s="6"/>
      <c r="AJ28" s="6"/>
    </row>
    <row r="29" spans="1:36" ht="76.5">
      <c r="A29" s="35" t="s">
        <v>126</v>
      </c>
      <c r="B29" s="35" t="s">
        <v>301</v>
      </c>
      <c r="C29" s="35" t="s">
        <v>302</v>
      </c>
      <c r="D29" s="35" t="s">
        <v>35</v>
      </c>
      <c r="E29" s="35" t="s">
        <v>36</v>
      </c>
      <c r="F29" s="10">
        <v>22306</v>
      </c>
      <c r="G29" s="36" t="s">
        <v>303</v>
      </c>
      <c r="H29" s="67"/>
      <c r="I29" s="54" t="s">
        <v>304</v>
      </c>
      <c r="J29" s="13">
        <v>1</v>
      </c>
      <c r="K29" s="56">
        <v>42672</v>
      </c>
      <c r="L29" s="35" t="s">
        <v>39</v>
      </c>
      <c r="M29" s="60">
        <v>41867</v>
      </c>
      <c r="N29" s="13">
        <f t="shared" ca="1" si="0"/>
        <v>4</v>
      </c>
      <c r="O29" s="17"/>
      <c r="P29" s="60"/>
      <c r="Q29" s="13" t="str">
        <f t="shared" ca="1" si="1"/>
        <v/>
      </c>
      <c r="R29" s="17"/>
      <c r="S29" s="60"/>
      <c r="T29" s="13" t="str">
        <f t="shared" ca="1" si="2"/>
        <v/>
      </c>
      <c r="U29" s="17"/>
      <c r="V29" s="18"/>
      <c r="W29" s="13"/>
      <c r="X29" s="13">
        <v>1</v>
      </c>
      <c r="Y29" s="10">
        <v>2016</v>
      </c>
      <c r="Z29" s="36" t="s">
        <v>305</v>
      </c>
      <c r="AA29" s="35"/>
      <c r="AB29" s="14"/>
      <c r="AC29" s="36"/>
      <c r="AD29" s="36" t="s">
        <v>41</v>
      </c>
      <c r="AE29" s="19"/>
      <c r="AF29" s="36"/>
      <c r="AG29" s="36"/>
      <c r="AH29" s="36"/>
      <c r="AI29" s="48" t="s">
        <v>306</v>
      </c>
      <c r="AJ29" s="6"/>
    </row>
    <row r="30" spans="1:36" ht="38.25">
      <c r="A30" s="49" t="s">
        <v>323</v>
      </c>
      <c r="B30" s="49" t="s">
        <v>324</v>
      </c>
      <c r="C30" s="49" t="s">
        <v>325</v>
      </c>
      <c r="D30" s="49" t="s">
        <v>35</v>
      </c>
      <c r="E30" s="49" t="s">
        <v>36</v>
      </c>
      <c r="F30" s="52">
        <v>22307</v>
      </c>
      <c r="G30" s="58"/>
      <c r="H30" s="69" t="s">
        <v>326</v>
      </c>
      <c r="I30" s="70" t="s">
        <v>327</v>
      </c>
      <c r="J30" s="55">
        <v>1</v>
      </c>
      <c r="K30" s="71">
        <v>42487</v>
      </c>
      <c r="L30" s="49" t="s">
        <v>330</v>
      </c>
      <c r="M30" s="62">
        <v>42330</v>
      </c>
      <c r="N30" s="13">
        <f ca="1">IF(ISBLANK(M30),"",DATEDIF(M30,TODAY(),"Y"))</f>
        <v>3</v>
      </c>
      <c r="O30" s="51"/>
      <c r="P30" s="62"/>
      <c r="Q30" s="13" t="str">
        <f ca="1">IF(ISBLANK(P30),"",DATEDIF(P30,TODAY(),"Y"))</f>
        <v/>
      </c>
      <c r="R30" s="51"/>
      <c r="S30" s="66"/>
      <c r="T30" s="13" t="str">
        <f ca="1">IF(ISBLANK(S30),"",DATEDIF(S30,TODAY(),"Y"))</f>
        <v/>
      </c>
      <c r="U30" s="51"/>
      <c r="V30" s="57"/>
      <c r="W30" s="55"/>
      <c r="X30" s="55">
        <v>4</v>
      </c>
      <c r="Y30" s="52">
        <v>2016</v>
      </c>
      <c r="Z30" s="69" t="s">
        <v>328</v>
      </c>
      <c r="AA30" s="49" t="s">
        <v>41</v>
      </c>
      <c r="AB30" s="53"/>
      <c r="AC30" s="58"/>
      <c r="AD30" s="69" t="s">
        <v>41</v>
      </c>
      <c r="AE30" s="58"/>
      <c r="AF30" s="69" t="s">
        <v>42</v>
      </c>
      <c r="AG30" s="69" t="s">
        <v>313</v>
      </c>
      <c r="AH30" s="58"/>
      <c r="AI30" s="72" t="s">
        <v>329</v>
      </c>
      <c r="AJ30" s="59"/>
    </row>
    <row r="31" spans="1:36" ht="38.25">
      <c r="A31" s="35" t="s">
        <v>307</v>
      </c>
      <c r="B31" s="35" t="s">
        <v>308</v>
      </c>
      <c r="C31" s="35" t="s">
        <v>309</v>
      </c>
      <c r="D31" s="35" t="s">
        <v>35</v>
      </c>
      <c r="E31" s="35" t="s">
        <v>36</v>
      </c>
      <c r="F31" s="10">
        <v>22303</v>
      </c>
      <c r="G31" s="36"/>
      <c r="H31" s="67" t="s">
        <v>310</v>
      </c>
      <c r="I31" s="54" t="s">
        <v>311</v>
      </c>
      <c r="J31" s="13">
        <v>1</v>
      </c>
      <c r="K31" s="56">
        <v>42646</v>
      </c>
      <c r="L31" s="35" t="s">
        <v>424</v>
      </c>
      <c r="M31" s="60">
        <v>42035</v>
      </c>
      <c r="N31" s="13">
        <f ca="1">IF(ISBLANK(M31),"",DATEDIF(M31,TODAY(),"Y"))</f>
        <v>4</v>
      </c>
      <c r="O31" s="17"/>
      <c r="P31" s="60"/>
      <c r="Q31" s="13" t="str">
        <f ca="1">IF(ISBLANK(P31),"",DATEDIF(P31,TODAY(),"Y"))</f>
        <v/>
      </c>
      <c r="R31" s="17"/>
      <c r="S31" s="60"/>
      <c r="T31" s="13" t="str">
        <f ca="1">IF(ISBLANK(S31),"",DATEDIF(S31,TODAY(),"Y"))</f>
        <v/>
      </c>
      <c r="U31" s="17"/>
      <c r="V31" s="18"/>
      <c r="W31" s="13"/>
      <c r="X31" s="13">
        <v>1</v>
      </c>
      <c r="Y31" s="10">
        <v>2016</v>
      </c>
      <c r="Z31" s="36" t="s">
        <v>425</v>
      </c>
      <c r="AA31" s="35" t="s">
        <v>41</v>
      </c>
      <c r="AB31" s="14"/>
      <c r="AC31" s="36"/>
      <c r="AD31" s="36" t="s">
        <v>41</v>
      </c>
      <c r="AE31" s="19"/>
      <c r="AF31" s="36" t="s">
        <v>42</v>
      </c>
      <c r="AG31" s="36" t="s">
        <v>313</v>
      </c>
      <c r="AH31" s="36"/>
      <c r="AI31" s="48"/>
      <c r="AJ31" s="33" t="s">
        <v>314</v>
      </c>
    </row>
    <row r="32" spans="1:36" ht="63.75">
      <c r="A32" s="6" t="s">
        <v>224</v>
      </c>
      <c r="B32" s="6" t="s">
        <v>225</v>
      </c>
      <c r="C32" s="6" t="s">
        <v>226</v>
      </c>
      <c r="D32" s="6" t="s">
        <v>35</v>
      </c>
      <c r="E32" s="6" t="s">
        <v>36</v>
      </c>
      <c r="F32" s="9">
        <v>22303</v>
      </c>
      <c r="G32" s="9" t="s">
        <v>227</v>
      </c>
      <c r="H32" s="9" t="s">
        <v>228</v>
      </c>
      <c r="I32" s="23" t="str">
        <f>HYPERLINK("mailto:hbeeyoung@hotmail.com","hbeeyoung@hotmail.com")</f>
        <v>hbeeyoung@hotmail.com</v>
      </c>
      <c r="J32" s="6">
        <v>1</v>
      </c>
      <c r="K32" s="38">
        <v>40798</v>
      </c>
      <c r="L32" s="6" t="s">
        <v>49</v>
      </c>
      <c r="M32" s="61">
        <v>40232</v>
      </c>
      <c r="N32" s="13">
        <f t="shared" ref="N32" ca="1" si="3">IF(ISBLANK(M32),"",DATEDIF(M32,TODAY(),"Y"))</f>
        <v>9</v>
      </c>
      <c r="O32" s="6"/>
      <c r="P32" s="63"/>
      <c r="Q32" s="13" t="str">
        <f t="shared" ref="Q32" ca="1" si="4">IF(ISBLANK(P32),"",DATEDIF(P32,TODAY(),"Y"))</f>
        <v/>
      </c>
      <c r="R32" s="6"/>
      <c r="S32" s="63"/>
      <c r="T32" s="13" t="str">
        <f t="shared" ref="T32" ca="1" si="5">IF(ISBLANK(S32),"",DATEDIF(S32,TODAY(),"Y"))</f>
        <v/>
      </c>
      <c r="U32" s="6"/>
      <c r="V32" s="9"/>
      <c r="W32" s="6"/>
      <c r="X32" s="6">
        <v>5</v>
      </c>
      <c r="Y32" s="9">
        <v>2011</v>
      </c>
      <c r="Z32" s="41" t="s">
        <v>351</v>
      </c>
      <c r="AA32" s="6"/>
      <c r="AB32" s="33" t="s">
        <v>365</v>
      </c>
      <c r="AC32" s="9"/>
      <c r="AD32" s="9" t="s">
        <v>41</v>
      </c>
      <c r="AE32" s="9"/>
      <c r="AF32" s="9"/>
      <c r="AG32" s="9"/>
      <c r="AH32" s="9"/>
      <c r="AI32" s="6" t="s">
        <v>229</v>
      </c>
      <c r="AJ32" s="6" t="s">
        <v>230</v>
      </c>
    </row>
    <row r="33" spans="1:36" ht="38.25">
      <c r="A33" s="17" t="s">
        <v>108</v>
      </c>
      <c r="B33" s="17" t="s">
        <v>109</v>
      </c>
      <c r="C33" s="17" t="s">
        <v>110</v>
      </c>
      <c r="D33" s="17" t="s">
        <v>35</v>
      </c>
      <c r="E33" s="17" t="s">
        <v>36</v>
      </c>
      <c r="F33" s="10">
        <v>22307</v>
      </c>
      <c r="G33" s="19" t="s">
        <v>111</v>
      </c>
      <c r="H33" s="68"/>
      <c r="I33" s="16" t="s">
        <v>112</v>
      </c>
      <c r="J33" s="13">
        <v>1</v>
      </c>
      <c r="K33" s="37">
        <v>42089</v>
      </c>
      <c r="L33" s="17" t="s">
        <v>113</v>
      </c>
      <c r="M33" s="60">
        <v>42053</v>
      </c>
      <c r="N33" s="13">
        <f ca="1">IF(ISBLANK(M33),"",DATEDIF(M33,TODAY(),"Y"))</f>
        <v>4</v>
      </c>
      <c r="O33" s="17"/>
      <c r="P33" s="64"/>
      <c r="Q33" s="13" t="str">
        <f ca="1">IF(ISBLANK(P33),"",DATEDIF(P33,TODAY(),"Y"))</f>
        <v/>
      </c>
      <c r="R33" s="17"/>
      <c r="S33" s="64"/>
      <c r="T33" s="13" t="str">
        <f ca="1">IF(ISBLANK(S33),"",DATEDIF(S33,TODAY(),"Y"))</f>
        <v/>
      </c>
      <c r="U33" s="17"/>
      <c r="V33" s="18"/>
      <c r="W33" s="13"/>
      <c r="X33" s="13">
        <v>3</v>
      </c>
      <c r="Y33" s="10">
        <v>2015</v>
      </c>
      <c r="Z33" s="36" t="s">
        <v>350</v>
      </c>
      <c r="AA33" s="35"/>
      <c r="AB33" s="17"/>
      <c r="AC33" s="19"/>
      <c r="AD33" s="19" t="s">
        <v>41</v>
      </c>
      <c r="AE33" s="19"/>
      <c r="AF33" s="19" t="s">
        <v>42</v>
      </c>
      <c r="AG33" s="19"/>
      <c r="AH33" s="19"/>
      <c r="AI33" s="15"/>
      <c r="AJ33" s="6" t="s">
        <v>114</v>
      </c>
    </row>
    <row r="34" spans="1:36">
      <c r="A34" s="17" t="s">
        <v>147</v>
      </c>
      <c r="B34" s="17" t="s">
        <v>148</v>
      </c>
      <c r="C34" s="17" t="s">
        <v>149</v>
      </c>
      <c r="D34" s="17" t="s">
        <v>35</v>
      </c>
      <c r="E34" s="17" t="s">
        <v>36</v>
      </c>
      <c r="F34" s="10">
        <v>22306</v>
      </c>
      <c r="G34" s="19"/>
      <c r="H34" s="19" t="s">
        <v>150</v>
      </c>
      <c r="I34" s="20" t="s">
        <v>151</v>
      </c>
      <c r="J34" s="13">
        <v>2</v>
      </c>
      <c r="K34" s="37">
        <v>42122</v>
      </c>
      <c r="L34" s="17" t="s">
        <v>152</v>
      </c>
      <c r="M34" s="60">
        <v>41230</v>
      </c>
      <c r="N34" s="13">
        <f ca="1">IF(ISBLANK(M34),"",DATEDIF(M34,TODAY(),"Y"))</f>
        <v>6</v>
      </c>
      <c r="O34" s="17" t="s">
        <v>153</v>
      </c>
      <c r="P34" s="60">
        <v>41914</v>
      </c>
      <c r="Q34" s="13">
        <f ca="1">IF(ISBLANK(P34),"",DATEDIF(P34,TODAY(),"Y"))</f>
        <v>4</v>
      </c>
      <c r="R34" s="35" t="s">
        <v>442</v>
      </c>
      <c r="S34" s="64"/>
      <c r="T34" s="13" t="str">
        <f ca="1">IF(ISBLANK(S34),"",DATEDIF(S34,TODAY(),"Y"))</f>
        <v/>
      </c>
      <c r="U34" s="17"/>
      <c r="V34" s="18"/>
      <c r="W34" s="13"/>
      <c r="X34" s="13">
        <v>2</v>
      </c>
      <c r="Y34" s="10">
        <v>2015</v>
      </c>
      <c r="Z34" s="36" t="s">
        <v>358</v>
      </c>
      <c r="AA34" s="35"/>
      <c r="AB34" s="17"/>
      <c r="AC34" s="19" t="s">
        <v>60</v>
      </c>
      <c r="AD34" s="19" t="s">
        <v>41</v>
      </c>
      <c r="AE34" s="19"/>
      <c r="AF34" s="19" t="s">
        <v>146</v>
      </c>
      <c r="AG34" s="19"/>
      <c r="AH34" s="19" t="s">
        <v>138</v>
      </c>
      <c r="AI34" s="15"/>
      <c r="AJ34" s="6"/>
    </row>
    <row r="35" spans="1:36" s="74" customFormat="1" ht="14.25" customHeight="1">
      <c r="A35" s="74" t="s">
        <v>380</v>
      </c>
      <c r="B35" s="74" t="s">
        <v>212</v>
      </c>
      <c r="C35" s="74" t="s">
        <v>381</v>
      </c>
      <c r="D35" s="74" t="s">
        <v>35</v>
      </c>
      <c r="E35" s="74" t="s">
        <v>36</v>
      </c>
      <c r="F35" s="74">
        <v>22306</v>
      </c>
      <c r="H35" s="74" t="s">
        <v>382</v>
      </c>
      <c r="I35" s="74" t="s">
        <v>383</v>
      </c>
      <c r="J35" s="74">
        <v>1</v>
      </c>
      <c r="K35" s="75">
        <v>42547</v>
      </c>
      <c r="L35" s="74" t="s">
        <v>384</v>
      </c>
      <c r="M35" s="76">
        <v>41979</v>
      </c>
      <c r="N35" s="74">
        <f ca="1">IF(ISBLANK(M35),"",DATEDIF(M35,TODAY(),"Y"))</f>
        <v>4</v>
      </c>
      <c r="O35" s="74" t="s">
        <v>435</v>
      </c>
      <c r="P35" s="76">
        <v>42783</v>
      </c>
      <c r="Q35" s="74">
        <f ca="1">IF(ISBLANK(P35),"",DATEDIF(P35,TODAY(),"Y"))</f>
        <v>2</v>
      </c>
      <c r="S35" s="76"/>
      <c r="X35" s="74">
        <v>8</v>
      </c>
      <c r="Y35" s="74">
        <v>2016</v>
      </c>
      <c r="Z35" s="74" t="s">
        <v>385</v>
      </c>
      <c r="AA35" s="74" t="s">
        <v>41</v>
      </c>
      <c r="AD35" s="74" t="s">
        <v>41</v>
      </c>
      <c r="AF35" s="74" t="s">
        <v>42</v>
      </c>
      <c r="AG35" s="74" t="s">
        <v>313</v>
      </c>
    </row>
    <row r="36" spans="1:36" s="74" customFormat="1" ht="14.25" customHeight="1">
      <c r="A36" s="74" t="s">
        <v>359</v>
      </c>
      <c r="B36" s="74" t="s">
        <v>360</v>
      </c>
      <c r="C36" s="74" t="s">
        <v>361</v>
      </c>
      <c r="D36" s="74" t="s">
        <v>35</v>
      </c>
      <c r="E36" s="74" t="s">
        <v>36</v>
      </c>
      <c r="F36" s="74">
        <v>22306</v>
      </c>
      <c r="H36" s="74" t="s">
        <v>362</v>
      </c>
      <c r="I36" s="74" t="s">
        <v>363</v>
      </c>
      <c r="J36" s="74">
        <v>1</v>
      </c>
      <c r="K36" s="75">
        <v>42397</v>
      </c>
      <c r="L36" s="74" t="s">
        <v>131</v>
      </c>
      <c r="M36" s="76">
        <v>42252</v>
      </c>
      <c r="N36" s="74">
        <f ca="1">IF(ISBLANK(M36),"",DATEDIF(M36,TODAY(),"Y"))</f>
        <v>3</v>
      </c>
      <c r="P36" s="76"/>
      <c r="S36" s="76"/>
      <c r="X36" s="74">
        <v>7</v>
      </c>
      <c r="Y36" s="74">
        <v>2016</v>
      </c>
      <c r="Z36" s="74" t="s">
        <v>364</v>
      </c>
      <c r="AA36" s="74" t="s">
        <v>41</v>
      </c>
      <c r="AD36" s="74" t="s">
        <v>41</v>
      </c>
      <c r="AF36" s="74" t="s">
        <v>42</v>
      </c>
      <c r="AJ36" s="74" t="s">
        <v>366</v>
      </c>
    </row>
    <row r="37" spans="1:36" s="74" customFormat="1" ht="14.25" customHeight="1">
      <c r="A37" s="74" t="s">
        <v>373</v>
      </c>
      <c r="B37" s="74" t="s">
        <v>374</v>
      </c>
      <c r="C37" s="74" t="s">
        <v>375</v>
      </c>
      <c r="D37" s="74" t="s">
        <v>35</v>
      </c>
      <c r="E37" s="74" t="s">
        <v>36</v>
      </c>
      <c r="F37" s="74">
        <v>22307</v>
      </c>
      <c r="H37" s="74" t="s">
        <v>376</v>
      </c>
      <c r="I37" s="74" t="s">
        <v>377</v>
      </c>
      <c r="J37" s="74">
        <v>1</v>
      </c>
      <c r="K37" s="75">
        <v>42545</v>
      </c>
      <c r="L37" s="74" t="s">
        <v>378</v>
      </c>
      <c r="M37" s="76"/>
      <c r="P37" s="76"/>
      <c r="S37" s="76"/>
      <c r="X37" s="74">
        <v>8</v>
      </c>
      <c r="Y37" s="74">
        <v>2016</v>
      </c>
      <c r="AF37" s="74" t="s">
        <v>42</v>
      </c>
      <c r="AG37" s="74" t="s">
        <v>313</v>
      </c>
      <c r="AJ37" s="74" t="s">
        <v>379</v>
      </c>
    </row>
    <row r="38" spans="1:36" s="74" customFormat="1">
      <c r="A38" s="74" t="s">
        <v>160</v>
      </c>
      <c r="B38" s="74" t="s">
        <v>295</v>
      </c>
      <c r="C38" s="74" t="s">
        <v>296</v>
      </c>
      <c r="D38" s="74" t="s">
        <v>35</v>
      </c>
      <c r="E38" s="74" t="s">
        <v>36</v>
      </c>
      <c r="F38" s="74">
        <v>22303</v>
      </c>
      <c r="H38" s="74" t="s">
        <v>297</v>
      </c>
      <c r="I38" s="74" t="s">
        <v>298</v>
      </c>
      <c r="J38" s="74">
        <v>1</v>
      </c>
      <c r="K38" s="75">
        <v>42581</v>
      </c>
      <c r="L38" s="74" t="s">
        <v>299</v>
      </c>
      <c r="M38" s="76">
        <v>41997</v>
      </c>
      <c r="N38" s="74">
        <f ca="1">IF(ISBLANK(M38),"",DATEDIF(M38,TODAY(),"Y"))</f>
        <v>4</v>
      </c>
      <c r="P38" s="76"/>
      <c r="Q38" s="74" t="str">
        <f ca="1">IF(ISBLANK(P38),"",DATEDIF(P38,TODAY(),"Y"))</f>
        <v/>
      </c>
      <c r="S38" s="76"/>
      <c r="T38" s="74" t="str">
        <f ca="1">IF(ISBLANK(S38),"",DATEDIF(S38,TODAY(),"Y"))</f>
        <v/>
      </c>
      <c r="X38" s="74">
        <v>12</v>
      </c>
      <c r="Y38" s="74">
        <v>2015</v>
      </c>
      <c r="Z38" s="74" t="s">
        <v>434</v>
      </c>
      <c r="AA38" s="74" t="s">
        <v>41</v>
      </c>
      <c r="AC38" s="74" t="s">
        <v>60</v>
      </c>
      <c r="AD38" s="74" t="s">
        <v>41</v>
      </c>
      <c r="AF38" s="74" t="s">
        <v>42</v>
      </c>
      <c r="AH38" s="74" t="s">
        <v>50</v>
      </c>
      <c r="AI38" s="74" t="s">
        <v>300</v>
      </c>
    </row>
    <row r="39" spans="1:36" s="78" customFormat="1" ht="14.25" customHeight="1">
      <c r="A39" s="78" t="s">
        <v>367</v>
      </c>
      <c r="B39" s="78" t="s">
        <v>368</v>
      </c>
      <c r="C39" s="78" t="s">
        <v>369</v>
      </c>
      <c r="D39" s="78" t="s">
        <v>35</v>
      </c>
      <c r="E39" s="78" t="s">
        <v>36</v>
      </c>
      <c r="F39" s="78">
        <v>22307</v>
      </c>
      <c r="H39" s="78" t="s">
        <v>370</v>
      </c>
      <c r="I39" s="78" t="s">
        <v>371</v>
      </c>
      <c r="J39" s="78">
        <v>1</v>
      </c>
      <c r="K39" s="79">
        <v>42588</v>
      </c>
      <c r="L39" s="78" t="s">
        <v>136</v>
      </c>
      <c r="M39" s="80">
        <v>42268</v>
      </c>
      <c r="N39" s="78">
        <f t="shared" ref="N39:N49" ca="1" si="6">IF(ISBLANK(M39),"",DATEDIF(M39,TODAY(),"Y"))</f>
        <v>3</v>
      </c>
      <c r="P39" s="80"/>
      <c r="S39" s="80"/>
      <c r="X39" s="78">
        <v>8</v>
      </c>
      <c r="Y39" s="78">
        <v>2016</v>
      </c>
      <c r="AC39" s="78" t="s">
        <v>60</v>
      </c>
      <c r="AF39" s="78" t="s">
        <v>42</v>
      </c>
      <c r="AG39" s="78" t="s">
        <v>313</v>
      </c>
      <c r="AJ39" s="78" t="s">
        <v>372</v>
      </c>
    </row>
    <row r="40" spans="1:36" s="78" customFormat="1" ht="11.25" customHeight="1">
      <c r="A40" s="78" t="s">
        <v>98</v>
      </c>
      <c r="B40" s="78" t="s">
        <v>99</v>
      </c>
      <c r="C40" s="78" t="s">
        <v>100</v>
      </c>
      <c r="D40" s="78" t="s">
        <v>35</v>
      </c>
      <c r="E40" s="78" t="s">
        <v>36</v>
      </c>
      <c r="F40" s="78">
        <v>22306</v>
      </c>
      <c r="H40" s="78" t="s">
        <v>101</v>
      </c>
      <c r="I40" s="78" t="s">
        <v>102</v>
      </c>
      <c r="J40" s="78">
        <v>3</v>
      </c>
      <c r="K40" s="79">
        <v>41782</v>
      </c>
      <c r="L40" s="78" t="s">
        <v>103</v>
      </c>
      <c r="M40" s="80">
        <v>40870</v>
      </c>
      <c r="N40" s="78">
        <f t="shared" ca="1" si="6"/>
        <v>7</v>
      </c>
      <c r="O40" s="78" t="s">
        <v>104</v>
      </c>
      <c r="P40" s="80">
        <v>41401</v>
      </c>
      <c r="Q40" s="78">
        <f t="shared" ref="Q40" ca="1" si="7">IF(ISBLANK(P40),"",DATEDIF(P40,TODAY(),"Y"))</f>
        <v>6</v>
      </c>
      <c r="R40" s="78" t="s">
        <v>289</v>
      </c>
      <c r="S40" s="80">
        <v>42269</v>
      </c>
      <c r="T40" s="78">
        <f t="shared" ref="T40" ca="1" si="8">IF(ISBLANK(S40),"",DATEDIF(S40,TODAY(),"Y"))</f>
        <v>3</v>
      </c>
      <c r="X40" s="78">
        <v>9</v>
      </c>
      <c r="Y40" s="78">
        <v>2014</v>
      </c>
      <c r="AD40" s="78" t="s">
        <v>41</v>
      </c>
      <c r="AF40" s="78" t="s">
        <v>42</v>
      </c>
      <c r="AH40" s="78" t="s">
        <v>50</v>
      </c>
    </row>
    <row r="41" spans="1:36" s="78" customFormat="1" ht="14.25" customHeight="1">
      <c r="A41" s="78" t="s">
        <v>395</v>
      </c>
      <c r="B41" s="78" t="s">
        <v>396</v>
      </c>
      <c r="C41" s="78" t="s">
        <v>397</v>
      </c>
      <c r="D41" s="78" t="s">
        <v>35</v>
      </c>
      <c r="E41" s="78" t="s">
        <v>36</v>
      </c>
      <c r="F41" s="78">
        <v>22303</v>
      </c>
      <c r="H41" s="78" t="s">
        <v>398</v>
      </c>
      <c r="I41" s="78" t="s">
        <v>399</v>
      </c>
      <c r="J41" s="78">
        <v>1</v>
      </c>
      <c r="K41" s="79">
        <v>42591</v>
      </c>
      <c r="L41" s="78" t="s">
        <v>400</v>
      </c>
      <c r="M41" s="80">
        <v>42089</v>
      </c>
      <c r="N41" s="78">
        <f t="shared" ca="1" si="6"/>
        <v>4</v>
      </c>
      <c r="P41" s="80"/>
      <c r="S41" s="80"/>
      <c r="X41" s="78">
        <v>9</v>
      </c>
      <c r="Y41" s="78">
        <v>2016</v>
      </c>
      <c r="AD41" s="78" t="s">
        <v>41</v>
      </c>
      <c r="AF41" s="78" t="s">
        <v>42</v>
      </c>
    </row>
    <row r="42" spans="1:36" s="74" customFormat="1">
      <c r="A42" s="74" t="s">
        <v>81</v>
      </c>
      <c r="B42" s="74" t="s">
        <v>82</v>
      </c>
      <c r="C42" s="74" t="s">
        <v>83</v>
      </c>
      <c r="D42" s="74" t="s">
        <v>35</v>
      </c>
      <c r="E42" s="74" t="s">
        <v>36</v>
      </c>
      <c r="F42" s="74">
        <v>22306</v>
      </c>
      <c r="G42" s="74" t="s">
        <v>84</v>
      </c>
      <c r="H42" s="74" t="s">
        <v>85</v>
      </c>
      <c r="I42" s="74" t="str">
        <f>HYPERLINK("mailto:brigidlaurie@gmail.com","brigidlaurie@gmail.com")</f>
        <v>brigidlaurie@gmail.com</v>
      </c>
      <c r="J42" s="74">
        <v>2</v>
      </c>
      <c r="K42" s="75">
        <v>40693</v>
      </c>
      <c r="L42" s="74" t="s">
        <v>86</v>
      </c>
      <c r="M42" s="76">
        <v>40526</v>
      </c>
      <c r="N42" s="74">
        <f t="shared" ca="1" si="6"/>
        <v>8</v>
      </c>
      <c r="O42" s="74" t="s">
        <v>87</v>
      </c>
      <c r="P42" s="76">
        <v>41735</v>
      </c>
      <c r="Q42" s="74">
        <f t="shared" ref="Q42" ca="1" si="9">IF(ISBLANK(P42),"",DATEDIF(P42,TODAY(),"Y"))</f>
        <v>5</v>
      </c>
      <c r="S42" s="76"/>
      <c r="T42" s="74" t="str">
        <f t="shared" ref="T42" ca="1" si="10">IF(ISBLANK(S42),"",DATEDIF(S42,TODAY(),"Y"))</f>
        <v/>
      </c>
      <c r="X42" s="74">
        <v>10</v>
      </c>
      <c r="Y42" s="74">
        <v>2011</v>
      </c>
      <c r="AD42" s="74" t="s">
        <v>41</v>
      </c>
      <c r="AH42" s="74" t="s">
        <v>50</v>
      </c>
      <c r="AI42" s="74" t="s">
        <v>88</v>
      </c>
      <c r="AJ42" s="74" t="s">
        <v>89</v>
      </c>
    </row>
    <row r="43" spans="1:36" s="74" customFormat="1" ht="14.25" customHeight="1">
      <c r="A43" s="74" t="s">
        <v>417</v>
      </c>
      <c r="B43" s="74" t="s">
        <v>418</v>
      </c>
      <c r="C43" s="74" t="s">
        <v>423</v>
      </c>
      <c r="D43" s="74" t="s">
        <v>35</v>
      </c>
      <c r="E43" s="74" t="s">
        <v>36</v>
      </c>
      <c r="F43" s="74">
        <v>22303</v>
      </c>
      <c r="H43" s="74" t="s">
        <v>419</v>
      </c>
      <c r="I43" s="74" t="s">
        <v>420</v>
      </c>
      <c r="J43" s="74">
        <v>1</v>
      </c>
      <c r="K43" s="75">
        <v>42678</v>
      </c>
      <c r="L43" s="74" t="s">
        <v>421</v>
      </c>
      <c r="M43" s="76">
        <v>42179</v>
      </c>
      <c r="N43" s="74">
        <f t="shared" ca="1" si="6"/>
        <v>4</v>
      </c>
      <c r="P43" s="76"/>
      <c r="S43" s="76"/>
      <c r="X43" s="74">
        <v>10</v>
      </c>
      <c r="Y43" s="74">
        <v>2016</v>
      </c>
      <c r="AC43" s="74" t="s">
        <v>60</v>
      </c>
      <c r="AD43" s="74" t="s">
        <v>41</v>
      </c>
      <c r="AF43" s="74" t="s">
        <v>42</v>
      </c>
      <c r="AG43" s="74" t="s">
        <v>313</v>
      </c>
      <c r="AJ43" s="74" t="s">
        <v>422</v>
      </c>
    </row>
    <row r="44" spans="1:36" s="74" customFormat="1" ht="11.25" customHeight="1">
      <c r="A44" s="74" t="s">
        <v>445</v>
      </c>
      <c r="B44" s="74" t="s">
        <v>443</v>
      </c>
      <c r="C44" s="74" t="s">
        <v>444</v>
      </c>
      <c r="D44" s="74" t="s">
        <v>35</v>
      </c>
      <c r="E44" s="74" t="s">
        <v>36</v>
      </c>
      <c r="F44" s="74">
        <v>22307</v>
      </c>
      <c r="G44" s="81"/>
      <c r="H44" s="82">
        <v>2025100122</v>
      </c>
      <c r="I44" s="74" t="s">
        <v>446</v>
      </c>
      <c r="J44" s="74">
        <v>1</v>
      </c>
      <c r="K44" s="75">
        <v>42759</v>
      </c>
      <c r="L44" s="74" t="s">
        <v>447</v>
      </c>
      <c r="M44" s="76">
        <v>42688</v>
      </c>
      <c r="N44" s="74">
        <f t="shared" ca="1" si="6"/>
        <v>2</v>
      </c>
      <c r="P44" s="76"/>
      <c r="S44" s="76"/>
      <c r="T44" s="74" t="str">
        <f ca="1">IF(ISBLANK(S44),"",DATEDIF(S44,TODAY(),"Y"))</f>
        <v/>
      </c>
      <c r="X44" s="74">
        <v>3</v>
      </c>
      <c r="Y44" s="74">
        <v>2017</v>
      </c>
      <c r="Z44" s="74" t="s">
        <v>448</v>
      </c>
      <c r="AA44" s="85"/>
      <c r="AC44" s="74" t="s">
        <v>60</v>
      </c>
      <c r="AD44" s="74" t="s">
        <v>41</v>
      </c>
      <c r="AF44" s="74" t="s">
        <v>42</v>
      </c>
      <c r="AG44" s="74" t="s">
        <v>313</v>
      </c>
    </row>
    <row r="45" spans="1:36" s="74" customFormat="1">
      <c r="A45" s="74" t="s">
        <v>436</v>
      </c>
      <c r="B45" s="74" t="s">
        <v>437</v>
      </c>
      <c r="C45" s="74" t="s">
        <v>438</v>
      </c>
      <c r="D45" s="74" t="s">
        <v>35</v>
      </c>
      <c r="E45" s="74" t="s">
        <v>36</v>
      </c>
      <c r="F45" s="74">
        <v>22303</v>
      </c>
      <c r="G45" s="81"/>
      <c r="H45" s="81">
        <v>4086214994</v>
      </c>
      <c r="I45" s="74" t="s">
        <v>439</v>
      </c>
      <c r="J45" s="74">
        <v>1</v>
      </c>
      <c r="K45" s="75">
        <v>42987</v>
      </c>
      <c r="L45" s="74" t="s">
        <v>440</v>
      </c>
      <c r="M45" s="76">
        <v>42093</v>
      </c>
      <c r="N45" s="74">
        <f t="shared" ca="1" si="6"/>
        <v>4</v>
      </c>
      <c r="P45" s="76"/>
      <c r="Q45" s="74" t="str">
        <f t="shared" ref="Q45:Q49" ca="1" si="11">IF(ISBLANK(P45),"",DATEDIF(P45,TODAY(),"Y"))</f>
        <v/>
      </c>
      <c r="S45" s="76"/>
      <c r="T45" s="74" t="str">
        <f ca="1">IF(ISBLANK(S45),"",DATEDIF(S45,TODAY(),"Y"))</f>
        <v/>
      </c>
      <c r="X45" s="74">
        <v>3</v>
      </c>
      <c r="Y45" s="74">
        <v>2017</v>
      </c>
      <c r="Z45" s="74" t="s">
        <v>441</v>
      </c>
      <c r="AA45" s="85"/>
      <c r="AD45" s="74" t="s">
        <v>41</v>
      </c>
    </row>
    <row r="46" spans="1:36" s="74" customFormat="1">
      <c r="A46" s="74" t="s">
        <v>450</v>
      </c>
      <c r="B46" s="74" t="s">
        <v>451</v>
      </c>
      <c r="C46" s="74" t="s">
        <v>452</v>
      </c>
      <c r="D46" s="74" t="s">
        <v>35</v>
      </c>
      <c r="E46" s="74" t="s">
        <v>36</v>
      </c>
      <c r="F46" s="74">
        <v>22307</v>
      </c>
      <c r="G46" s="81"/>
      <c r="H46" s="81">
        <v>4107253211</v>
      </c>
      <c r="I46" s="74" t="s">
        <v>453</v>
      </c>
      <c r="J46" s="74">
        <v>1</v>
      </c>
      <c r="K46" s="75">
        <v>42787</v>
      </c>
      <c r="L46" s="74" t="s">
        <v>454</v>
      </c>
      <c r="M46" s="76">
        <v>42527</v>
      </c>
      <c r="N46" s="74">
        <f t="shared" ca="1" si="6"/>
        <v>3</v>
      </c>
      <c r="P46" s="76"/>
      <c r="Q46" s="74" t="str">
        <f t="shared" ca="1" si="11"/>
        <v/>
      </c>
      <c r="S46" s="76"/>
      <c r="X46" s="74">
        <v>4</v>
      </c>
      <c r="Y46" s="74">
        <v>2017</v>
      </c>
      <c r="Z46" s="74" t="s">
        <v>455</v>
      </c>
      <c r="AA46" s="86"/>
      <c r="AF46" s="74" t="s">
        <v>42</v>
      </c>
      <c r="AG46" s="74" t="s">
        <v>313</v>
      </c>
    </row>
    <row r="47" spans="1:36" s="74" customFormat="1">
      <c r="A47" s="74" t="s">
        <v>456</v>
      </c>
      <c r="B47" s="74" t="s">
        <v>457</v>
      </c>
      <c r="C47" s="74" t="s">
        <v>458</v>
      </c>
      <c r="D47" s="74" t="s">
        <v>35</v>
      </c>
      <c r="E47" s="74" t="s">
        <v>36</v>
      </c>
      <c r="F47" s="74">
        <v>22303</v>
      </c>
      <c r="G47" s="81"/>
      <c r="H47" s="81">
        <v>3475966225</v>
      </c>
      <c r="I47" s="74" t="s">
        <v>459</v>
      </c>
      <c r="J47" s="74">
        <v>1</v>
      </c>
      <c r="K47" s="75">
        <v>42751</v>
      </c>
      <c r="L47" s="74" t="s">
        <v>460</v>
      </c>
      <c r="M47" s="76">
        <v>42774</v>
      </c>
      <c r="N47" s="74">
        <f t="shared" ca="1" si="6"/>
        <v>2</v>
      </c>
      <c r="P47" s="76"/>
      <c r="Q47" s="74" t="str">
        <f t="shared" ca="1" si="11"/>
        <v/>
      </c>
      <c r="S47" s="76"/>
      <c r="X47" s="74">
        <v>5</v>
      </c>
      <c r="Y47" s="74">
        <v>2017</v>
      </c>
      <c r="Z47" s="86"/>
      <c r="AA47" s="86"/>
      <c r="AC47" s="74" t="s">
        <v>60</v>
      </c>
      <c r="AF47" s="74" t="s">
        <v>42</v>
      </c>
    </row>
    <row r="48" spans="1:36" s="77" customFormat="1">
      <c r="A48" s="91" t="s">
        <v>121</v>
      </c>
      <c r="B48" s="91" t="s">
        <v>132</v>
      </c>
      <c r="C48" s="91" t="s">
        <v>133</v>
      </c>
      <c r="D48" s="91" t="s">
        <v>35</v>
      </c>
      <c r="E48" s="91" t="s">
        <v>36</v>
      </c>
      <c r="F48" s="91">
        <v>22306</v>
      </c>
      <c r="G48" s="83"/>
      <c r="H48" s="83">
        <v>6146341318</v>
      </c>
      <c r="I48" s="91" t="s">
        <v>134</v>
      </c>
      <c r="J48" s="91">
        <v>3</v>
      </c>
      <c r="K48" s="92">
        <v>41952</v>
      </c>
      <c r="L48" s="91" t="s">
        <v>135</v>
      </c>
      <c r="M48" s="93">
        <v>41663</v>
      </c>
      <c r="N48" s="91">
        <f t="shared" ca="1" si="6"/>
        <v>5</v>
      </c>
      <c r="O48" s="91" t="s">
        <v>288</v>
      </c>
      <c r="P48" s="93">
        <v>42348</v>
      </c>
      <c r="Q48" s="77">
        <f t="shared" ca="1" si="11"/>
        <v>3</v>
      </c>
      <c r="R48" s="87" t="s">
        <v>526</v>
      </c>
      <c r="S48" s="94">
        <v>43170</v>
      </c>
      <c r="T48" s="91">
        <f t="shared" ref="T48:T49" ca="1" si="12">IF(ISBLANK(S48),"",DATEDIF(S48,TODAY(),"Y"))</f>
        <v>1</v>
      </c>
      <c r="U48" s="91"/>
      <c r="V48" s="91"/>
      <c r="W48" s="91"/>
      <c r="X48" s="91">
        <v>8</v>
      </c>
      <c r="Y48" s="91">
        <v>2014</v>
      </c>
      <c r="Z48" s="97" t="s">
        <v>469</v>
      </c>
      <c r="AA48" s="91" t="s">
        <v>41</v>
      </c>
      <c r="AB48" s="91"/>
      <c r="AC48" s="91"/>
      <c r="AD48" s="91" t="s">
        <v>41</v>
      </c>
      <c r="AE48" s="91"/>
      <c r="AF48" s="91"/>
      <c r="AG48" s="91"/>
      <c r="AH48" s="91"/>
      <c r="AI48" s="91"/>
      <c r="AJ48" s="91"/>
    </row>
    <row r="49" spans="1:36" s="100" customFormat="1">
      <c r="A49" s="100" t="s">
        <v>252</v>
      </c>
      <c r="B49" s="100" t="s">
        <v>253</v>
      </c>
      <c r="C49" s="100" t="s">
        <v>254</v>
      </c>
      <c r="D49" s="100" t="s">
        <v>35</v>
      </c>
      <c r="E49" s="100" t="s">
        <v>36</v>
      </c>
      <c r="F49" s="100">
        <v>22306</v>
      </c>
      <c r="G49" s="101"/>
      <c r="H49" s="101">
        <v>2404758321</v>
      </c>
      <c r="I49" s="100" t="s">
        <v>255</v>
      </c>
      <c r="J49" s="100">
        <v>2</v>
      </c>
      <c r="K49" s="102">
        <v>41869</v>
      </c>
      <c r="L49" s="100" t="s">
        <v>256</v>
      </c>
      <c r="M49" s="103">
        <v>41556</v>
      </c>
      <c r="N49" s="100">
        <f t="shared" ca="1" si="6"/>
        <v>5</v>
      </c>
      <c r="O49" s="100" t="s">
        <v>493</v>
      </c>
      <c r="P49" s="103">
        <v>42978</v>
      </c>
      <c r="Q49" s="100">
        <f t="shared" ca="1" si="11"/>
        <v>1</v>
      </c>
      <c r="S49" s="103"/>
      <c r="T49" s="100" t="str">
        <f t="shared" ca="1" si="12"/>
        <v/>
      </c>
      <c r="X49" s="100">
        <v>6</v>
      </c>
      <c r="Y49" s="100">
        <v>2014</v>
      </c>
      <c r="Z49" s="104" t="s">
        <v>467</v>
      </c>
      <c r="AA49" s="100" t="s">
        <v>41</v>
      </c>
      <c r="AC49" s="100" t="s">
        <v>60</v>
      </c>
      <c r="AD49" s="100" t="s">
        <v>41</v>
      </c>
      <c r="AF49" s="100" t="s">
        <v>42</v>
      </c>
      <c r="AG49" s="100" t="s">
        <v>313</v>
      </c>
      <c r="AH49" s="100" t="s">
        <v>50</v>
      </c>
    </row>
    <row r="50" spans="1:36" s="77" customFormat="1" ht="14.25" customHeight="1">
      <c r="A50" s="91" t="s">
        <v>462</v>
      </c>
      <c r="B50" s="91" t="s">
        <v>463</v>
      </c>
      <c r="C50" s="91" t="s">
        <v>464</v>
      </c>
      <c r="D50" s="91" t="s">
        <v>35</v>
      </c>
      <c r="E50" s="91" t="s">
        <v>36</v>
      </c>
      <c r="F50" s="91">
        <v>22306</v>
      </c>
      <c r="G50" s="83">
        <v>7038795820</v>
      </c>
      <c r="H50" s="83">
        <v>2022978730</v>
      </c>
      <c r="I50" s="91" t="s">
        <v>465</v>
      </c>
      <c r="J50" s="91">
        <v>2</v>
      </c>
      <c r="K50" s="92">
        <v>42983</v>
      </c>
      <c r="L50" s="91" t="s">
        <v>466</v>
      </c>
      <c r="M50" s="93">
        <v>40818</v>
      </c>
      <c r="N50" s="91">
        <f t="shared" ref="N50:N55" ca="1" si="13">IF(ISBLANK(M50),"",DATEDIF(M50,TODAY(),"Y"))</f>
        <v>7</v>
      </c>
      <c r="O50" s="91" t="s">
        <v>49</v>
      </c>
      <c r="P50" s="93">
        <v>41438</v>
      </c>
      <c r="Q50" s="91">
        <f t="shared" ref="Q50:Q55" ca="1" si="14">IF(ISBLANK(P50),"",DATEDIF(P50,TODAY(),"Y"))</f>
        <v>6</v>
      </c>
      <c r="R50" s="91"/>
      <c r="S50" s="93"/>
      <c r="T50" s="91"/>
      <c r="U50" s="91"/>
      <c r="V50" s="91"/>
      <c r="W50" s="91"/>
      <c r="X50" s="91">
        <v>6</v>
      </c>
      <c r="Y50" s="91">
        <v>2017</v>
      </c>
      <c r="Z50" s="97"/>
      <c r="AA50" s="91"/>
      <c r="AB50" s="91"/>
      <c r="AC50" s="91" t="s">
        <v>60</v>
      </c>
      <c r="AD50" s="91" t="s">
        <v>41</v>
      </c>
      <c r="AE50" s="91"/>
      <c r="AF50" s="91" t="s">
        <v>42</v>
      </c>
      <c r="AG50" s="91" t="s">
        <v>313</v>
      </c>
      <c r="AH50" s="91" t="s">
        <v>50</v>
      </c>
      <c r="AI50" s="91"/>
      <c r="AJ50" s="91"/>
    </row>
    <row r="51" spans="1:36" s="77" customFormat="1">
      <c r="A51" s="77" t="s">
        <v>476</v>
      </c>
      <c r="B51" s="77" t="s">
        <v>475</v>
      </c>
      <c r="C51" s="77" t="s">
        <v>477</v>
      </c>
      <c r="D51" s="77" t="s">
        <v>35</v>
      </c>
      <c r="E51" s="77" t="s">
        <v>36</v>
      </c>
      <c r="F51" s="77">
        <v>22307</v>
      </c>
      <c r="G51" s="82"/>
      <c r="H51" s="82">
        <v>2022360925</v>
      </c>
      <c r="I51" s="77" t="s">
        <v>478</v>
      </c>
      <c r="J51" s="77">
        <v>1</v>
      </c>
      <c r="K51" s="89">
        <v>42905</v>
      </c>
      <c r="L51" s="77" t="s">
        <v>479</v>
      </c>
      <c r="M51" s="84">
        <v>42743</v>
      </c>
      <c r="N51" s="77">
        <f t="shared" ca="1" si="13"/>
        <v>2</v>
      </c>
      <c r="P51" s="84"/>
      <c r="Q51" s="77" t="str">
        <f t="shared" ca="1" si="14"/>
        <v/>
      </c>
      <c r="S51" s="84"/>
      <c r="X51" s="77">
        <v>8</v>
      </c>
      <c r="Y51" s="77">
        <v>2017</v>
      </c>
      <c r="Z51" s="99" t="s">
        <v>480</v>
      </c>
      <c r="AA51" s="77" t="s">
        <v>41</v>
      </c>
      <c r="AC51" s="77" t="s">
        <v>60</v>
      </c>
      <c r="AD51" s="77" t="s">
        <v>501</v>
      </c>
      <c r="AF51" s="77" t="s">
        <v>42</v>
      </c>
    </row>
    <row r="52" spans="1:36" s="106" customFormat="1" ht="12.75" customHeight="1">
      <c r="A52" s="77" t="s">
        <v>470</v>
      </c>
      <c r="B52" s="77" t="s">
        <v>471</v>
      </c>
      <c r="C52" s="77" t="s">
        <v>472</v>
      </c>
      <c r="D52" s="77" t="s">
        <v>35</v>
      </c>
      <c r="E52" s="77" t="s">
        <v>36</v>
      </c>
      <c r="F52" s="77">
        <v>22306</v>
      </c>
      <c r="G52" s="82"/>
      <c r="H52" s="82">
        <v>2027464430</v>
      </c>
      <c r="I52" s="77" t="s">
        <v>473</v>
      </c>
      <c r="J52" s="77">
        <v>1</v>
      </c>
      <c r="K52" s="112">
        <v>43009</v>
      </c>
      <c r="L52" s="77" t="s">
        <v>299</v>
      </c>
      <c r="M52" s="84">
        <v>42695</v>
      </c>
      <c r="N52" s="77">
        <f t="shared" ca="1" si="13"/>
        <v>2</v>
      </c>
      <c r="O52" s="77"/>
      <c r="P52" s="84"/>
      <c r="Q52" s="77" t="str">
        <f t="shared" ca="1" si="14"/>
        <v/>
      </c>
      <c r="R52" s="113"/>
      <c r="S52" s="84"/>
      <c r="T52" s="77"/>
      <c r="U52" s="77"/>
      <c r="V52" s="77"/>
      <c r="W52" s="77"/>
      <c r="X52" s="77">
        <v>8</v>
      </c>
      <c r="Y52" s="77">
        <v>2017</v>
      </c>
      <c r="Z52" s="90" t="s">
        <v>511</v>
      </c>
      <c r="AA52" s="77" t="s">
        <v>41</v>
      </c>
      <c r="AB52" s="77"/>
      <c r="AC52" s="77"/>
      <c r="AD52" s="77" t="s">
        <v>501</v>
      </c>
      <c r="AE52" s="77"/>
      <c r="AF52" s="77" t="s">
        <v>42</v>
      </c>
      <c r="AG52" s="77" t="s">
        <v>313</v>
      </c>
      <c r="AH52" s="77"/>
      <c r="AI52" s="77"/>
      <c r="AJ52" s="77"/>
    </row>
    <row r="53" spans="1:36" s="77" customFormat="1" ht="12.75" customHeight="1">
      <c r="A53" s="77" t="s">
        <v>407</v>
      </c>
      <c r="B53" s="77" t="s">
        <v>408</v>
      </c>
      <c r="C53" s="77" t="s">
        <v>409</v>
      </c>
      <c r="D53" s="77" t="s">
        <v>35</v>
      </c>
      <c r="E53" s="77" t="s">
        <v>36</v>
      </c>
      <c r="F53" s="77">
        <v>22307</v>
      </c>
      <c r="G53" s="82"/>
      <c r="H53" s="82">
        <v>9497930026</v>
      </c>
      <c r="I53" s="77" t="s">
        <v>410</v>
      </c>
      <c r="J53" s="77">
        <v>2</v>
      </c>
      <c r="K53" s="89">
        <v>42621</v>
      </c>
      <c r="L53" s="77" t="s">
        <v>411</v>
      </c>
      <c r="M53" s="84">
        <v>42416</v>
      </c>
      <c r="N53" s="77">
        <f t="shared" ca="1" si="13"/>
        <v>3</v>
      </c>
      <c r="O53" s="77" t="s">
        <v>525</v>
      </c>
      <c r="P53" s="94">
        <v>43152</v>
      </c>
      <c r="Q53" s="77">
        <f t="shared" ca="1" si="14"/>
        <v>1</v>
      </c>
      <c r="S53" s="84"/>
      <c r="X53" s="77">
        <v>10</v>
      </c>
      <c r="Y53" s="77">
        <v>2016</v>
      </c>
      <c r="Z53" s="90" t="s">
        <v>494</v>
      </c>
      <c r="AA53" s="77" t="s">
        <v>41</v>
      </c>
      <c r="AC53" s="77" t="s">
        <v>60</v>
      </c>
      <c r="AD53" s="77" t="s">
        <v>41</v>
      </c>
      <c r="AF53" s="77" t="s">
        <v>42</v>
      </c>
      <c r="AG53" s="77" t="s">
        <v>313</v>
      </c>
    </row>
    <row r="54" spans="1:36" s="77" customFormat="1">
      <c r="A54" s="77" t="s">
        <v>105</v>
      </c>
      <c r="B54" s="77" t="s">
        <v>106</v>
      </c>
      <c r="C54" s="77" t="s">
        <v>427</v>
      </c>
      <c r="D54" s="77" t="s">
        <v>35</v>
      </c>
      <c r="E54" s="77" t="s">
        <v>36</v>
      </c>
      <c r="F54" s="77">
        <v>22306</v>
      </c>
      <c r="G54" s="82">
        <v>5125731306</v>
      </c>
      <c r="H54" s="82"/>
      <c r="I54" s="105" t="s">
        <v>426</v>
      </c>
      <c r="J54" s="77">
        <v>2</v>
      </c>
      <c r="K54" s="89">
        <v>41881</v>
      </c>
      <c r="L54" s="77" t="s">
        <v>107</v>
      </c>
      <c r="M54" s="84">
        <v>40905</v>
      </c>
      <c r="N54" s="77">
        <f t="shared" ca="1" si="13"/>
        <v>7</v>
      </c>
      <c r="O54" s="77" t="s">
        <v>284</v>
      </c>
      <c r="P54" s="84">
        <v>42234</v>
      </c>
      <c r="Q54" s="77">
        <f t="shared" ca="1" si="14"/>
        <v>3</v>
      </c>
      <c r="S54" s="84"/>
      <c r="T54" s="77" t="str">
        <f ca="1">IF(ISBLANK(S54),"",DATEDIF(S54,TODAY(),"Y"))</f>
        <v/>
      </c>
      <c r="X54" s="77">
        <v>7</v>
      </c>
      <c r="Y54" s="77">
        <v>2014</v>
      </c>
      <c r="Z54" s="90"/>
      <c r="AA54" s="77" t="s">
        <v>570</v>
      </c>
      <c r="AC54" s="77" t="s">
        <v>60</v>
      </c>
      <c r="AD54" s="77" t="s">
        <v>41</v>
      </c>
      <c r="AJ54" s="77" t="s">
        <v>504</v>
      </c>
    </row>
    <row r="55" spans="1:36" s="77" customFormat="1" ht="12.75" customHeight="1">
      <c r="A55" s="77" t="s">
        <v>224</v>
      </c>
      <c r="B55" s="77" t="s">
        <v>495</v>
      </c>
      <c r="C55" s="77" t="s">
        <v>496</v>
      </c>
      <c r="D55" s="77" t="s">
        <v>35</v>
      </c>
      <c r="E55" s="77" t="s">
        <v>36</v>
      </c>
      <c r="F55" s="77">
        <v>22306</v>
      </c>
      <c r="G55" s="82"/>
      <c r="H55" s="82">
        <v>7013061130</v>
      </c>
      <c r="I55" s="77" t="s">
        <v>497</v>
      </c>
      <c r="J55" s="77">
        <v>1</v>
      </c>
      <c r="K55" s="89">
        <v>42777</v>
      </c>
      <c r="L55" s="77" t="s">
        <v>498</v>
      </c>
      <c r="M55" s="84">
        <v>42117</v>
      </c>
      <c r="N55" s="77">
        <f t="shared" ca="1" si="13"/>
        <v>4</v>
      </c>
      <c r="P55" s="84"/>
      <c r="Q55" s="77" t="str">
        <f t="shared" ca="1" si="14"/>
        <v/>
      </c>
      <c r="S55" s="84"/>
      <c r="X55" s="77">
        <v>12</v>
      </c>
      <c r="Y55" s="77">
        <v>2017</v>
      </c>
      <c r="Z55" s="90" t="s">
        <v>499</v>
      </c>
      <c r="AA55" s="77" t="s">
        <v>41</v>
      </c>
      <c r="AD55" s="77" t="s">
        <v>41</v>
      </c>
      <c r="AF55" s="77" t="s">
        <v>42</v>
      </c>
      <c r="AG55" s="77" t="s">
        <v>313</v>
      </c>
      <c r="AJ55" s="77" t="s">
        <v>502</v>
      </c>
    </row>
  </sheetData>
  <conditionalFormatting sqref="Z1">
    <cfRule type="cellIs" dxfId="114" priority="119" operator="equal">
      <formula>"RENEWAL"</formula>
    </cfRule>
  </conditionalFormatting>
  <conditionalFormatting sqref="L1:X1">
    <cfRule type="cellIs" dxfId="113" priority="120" operator="equal">
      <formula>"Birthday"</formula>
    </cfRule>
  </conditionalFormatting>
  <conditionalFormatting sqref="Z1">
    <cfRule type="cellIs" dxfId="112" priority="121" operator="equal">
      <formula>"DUE NOW"</formula>
    </cfRule>
  </conditionalFormatting>
  <conditionalFormatting sqref="Z2:Z7">
    <cfRule type="cellIs" dxfId="111" priority="116" operator="equal">
      <formula>"RENEWAL"</formula>
    </cfRule>
  </conditionalFormatting>
  <conditionalFormatting sqref="L2:X6 R7:X7">
    <cfRule type="cellIs" dxfId="110" priority="117" operator="equal">
      <formula>"Birthday"</formula>
    </cfRule>
  </conditionalFormatting>
  <conditionalFormatting sqref="Z2:Z7">
    <cfRule type="cellIs" dxfId="109" priority="118" operator="equal">
      <formula>"DUE NOW"</formula>
    </cfRule>
  </conditionalFormatting>
  <conditionalFormatting sqref="Z8">
    <cfRule type="cellIs" dxfId="108" priority="113" operator="equal">
      <formula>"RENEWAL"</formula>
    </cfRule>
  </conditionalFormatting>
  <conditionalFormatting sqref="R8:X8">
    <cfRule type="cellIs" dxfId="107" priority="114" operator="equal">
      <formula>"Birthday"</formula>
    </cfRule>
  </conditionalFormatting>
  <conditionalFormatting sqref="Z8">
    <cfRule type="cellIs" dxfId="106" priority="115" operator="equal">
      <formula>"DUE NOW"</formula>
    </cfRule>
  </conditionalFormatting>
  <conditionalFormatting sqref="Z9">
    <cfRule type="cellIs" dxfId="105" priority="110" operator="equal">
      <formula>"RENEWAL"</formula>
    </cfRule>
  </conditionalFormatting>
  <conditionalFormatting sqref="R9:X9">
    <cfRule type="cellIs" dxfId="104" priority="111" operator="equal">
      <formula>"Birthday"</formula>
    </cfRule>
  </conditionalFormatting>
  <conditionalFormatting sqref="Z9">
    <cfRule type="cellIs" dxfId="103" priority="112" operator="equal">
      <formula>"DUE NOW"</formula>
    </cfRule>
  </conditionalFormatting>
  <conditionalFormatting sqref="Z10">
    <cfRule type="cellIs" dxfId="102" priority="107" operator="equal">
      <formula>"RENEWAL"</formula>
    </cfRule>
  </conditionalFormatting>
  <conditionalFormatting sqref="R10:X10">
    <cfRule type="cellIs" dxfId="101" priority="108" operator="equal">
      <formula>"Birthday"</formula>
    </cfRule>
  </conditionalFormatting>
  <conditionalFormatting sqref="Z10">
    <cfRule type="cellIs" dxfId="100" priority="109" operator="equal">
      <formula>"DUE NOW"</formula>
    </cfRule>
  </conditionalFormatting>
  <conditionalFormatting sqref="Z11">
    <cfRule type="cellIs" dxfId="99" priority="104" operator="equal">
      <formula>"RENEWAL"</formula>
    </cfRule>
  </conditionalFormatting>
  <conditionalFormatting sqref="R11:X11">
    <cfRule type="cellIs" dxfId="98" priority="105" operator="equal">
      <formula>"Birthday"</formula>
    </cfRule>
  </conditionalFormatting>
  <conditionalFormatting sqref="Z11">
    <cfRule type="cellIs" dxfId="97" priority="106" operator="equal">
      <formula>"DUE NOW"</formula>
    </cfRule>
  </conditionalFormatting>
  <conditionalFormatting sqref="Z12">
    <cfRule type="cellIs" dxfId="96" priority="101" operator="equal">
      <formula>"RENEWAL"</formula>
    </cfRule>
  </conditionalFormatting>
  <conditionalFormatting sqref="L12:X12">
    <cfRule type="cellIs" dxfId="95" priority="102" operator="equal">
      <formula>"Birthday"</formula>
    </cfRule>
  </conditionalFormatting>
  <conditionalFormatting sqref="Z12">
    <cfRule type="cellIs" dxfId="94" priority="103" operator="equal">
      <formula>"DUE NOW"</formula>
    </cfRule>
  </conditionalFormatting>
  <conditionalFormatting sqref="Z16">
    <cfRule type="cellIs" dxfId="93" priority="97" operator="equal">
      <formula>"RENEWAL"</formula>
    </cfRule>
  </conditionalFormatting>
  <conditionalFormatting sqref="T16 Q16 N16">
    <cfRule type="cellIs" dxfId="92" priority="98" operator="equal">
      <formula>"Birthday"</formula>
    </cfRule>
  </conditionalFormatting>
  <conditionalFormatting sqref="L16:M16 O16:P16 R16:S16 U16:X16">
    <cfRule type="cellIs" dxfId="91" priority="99" operator="equal">
      <formula>"Birthday"</formula>
    </cfRule>
  </conditionalFormatting>
  <conditionalFormatting sqref="Z16">
    <cfRule type="cellIs" dxfId="90" priority="100" operator="equal">
      <formula>"DUE NOW"</formula>
    </cfRule>
  </conditionalFormatting>
  <conditionalFormatting sqref="Z17">
    <cfRule type="cellIs" dxfId="89" priority="94" operator="equal">
      <formula>"RENEWAL"</formula>
    </cfRule>
  </conditionalFormatting>
  <conditionalFormatting sqref="L17:X17">
    <cfRule type="cellIs" dxfId="88" priority="95" operator="equal">
      <formula>"Birthday"</formula>
    </cfRule>
  </conditionalFormatting>
  <conditionalFormatting sqref="Z17">
    <cfRule type="cellIs" dxfId="87" priority="96" operator="equal">
      <formula>"DUE NOW"</formula>
    </cfRule>
  </conditionalFormatting>
  <conditionalFormatting sqref="N18 Q18 T18">
    <cfRule type="cellIs" dxfId="86" priority="93" operator="equal">
      <formula>"Birthday"</formula>
    </cfRule>
  </conditionalFormatting>
  <conditionalFormatting sqref="Z19">
    <cfRule type="cellIs" dxfId="85" priority="90" operator="equal">
      <formula>"RENEWAL"</formula>
    </cfRule>
  </conditionalFormatting>
  <conditionalFormatting sqref="L19:X19">
    <cfRule type="cellIs" dxfId="84" priority="91" operator="equal">
      <formula>"Birthday"</formula>
    </cfRule>
  </conditionalFormatting>
  <conditionalFormatting sqref="Z19">
    <cfRule type="cellIs" dxfId="83" priority="92" operator="equal">
      <formula>"DUE NOW"</formula>
    </cfRule>
  </conditionalFormatting>
  <conditionalFormatting sqref="Z20">
    <cfRule type="cellIs" dxfId="82" priority="86" operator="equal">
      <formula>"RENEWAL"</formula>
    </cfRule>
  </conditionalFormatting>
  <conditionalFormatting sqref="Q20:X20 N20">
    <cfRule type="cellIs" dxfId="81" priority="87" operator="equal">
      <formula>"Birthday"</formula>
    </cfRule>
  </conditionalFormatting>
  <conditionalFormatting sqref="L20:M20 O20:P20">
    <cfRule type="cellIs" dxfId="80" priority="88" operator="equal">
      <formula>"Birthday"</formula>
    </cfRule>
  </conditionalFormatting>
  <conditionalFormatting sqref="Z20">
    <cfRule type="cellIs" dxfId="79" priority="89" operator="equal">
      <formula>"DUE NOW"</formula>
    </cfRule>
  </conditionalFormatting>
  <conditionalFormatting sqref="Z21">
    <cfRule type="cellIs" dxfId="78" priority="83" operator="equal">
      <formula>"RENEWAL"</formula>
    </cfRule>
  </conditionalFormatting>
  <conditionalFormatting sqref="L21:X21">
    <cfRule type="cellIs" dxfId="77" priority="84" operator="equal">
      <formula>"Birthday"</formula>
    </cfRule>
  </conditionalFormatting>
  <conditionalFormatting sqref="Z21">
    <cfRule type="cellIs" dxfId="76" priority="85" operator="equal">
      <formula>"DUE NOW"</formula>
    </cfRule>
  </conditionalFormatting>
  <conditionalFormatting sqref="Z22">
    <cfRule type="cellIs" dxfId="75" priority="80" operator="equal">
      <formula>"RENEWAL"</formula>
    </cfRule>
  </conditionalFormatting>
  <conditionalFormatting sqref="L22:X22">
    <cfRule type="cellIs" dxfId="74" priority="81" operator="equal">
      <formula>"Birthday"</formula>
    </cfRule>
  </conditionalFormatting>
  <conditionalFormatting sqref="Z22">
    <cfRule type="cellIs" dxfId="73" priority="82" operator="equal">
      <formula>"DUE NOW"</formula>
    </cfRule>
  </conditionalFormatting>
  <conditionalFormatting sqref="N23 T23 Q23">
    <cfRule type="cellIs" dxfId="72" priority="76" operator="equal">
      <formula>"Birthday"</formula>
    </cfRule>
  </conditionalFormatting>
  <conditionalFormatting sqref="Z24">
    <cfRule type="cellIs" dxfId="71" priority="73" operator="equal">
      <formula>"RENEWAL"</formula>
    </cfRule>
  </conditionalFormatting>
  <conditionalFormatting sqref="Q24:X24 N24">
    <cfRule type="cellIs" dxfId="70" priority="74" operator="equal">
      <formula>"Birthday"</formula>
    </cfRule>
  </conditionalFormatting>
  <conditionalFormatting sqref="Z24">
    <cfRule type="cellIs" dxfId="69" priority="75" operator="equal">
      <formula>"DUE NOW"</formula>
    </cfRule>
  </conditionalFormatting>
  <conditionalFormatting sqref="Q25 T25 N25">
    <cfRule type="cellIs" dxfId="68" priority="72" operator="equal">
      <formula>"Birthday"</formula>
    </cfRule>
  </conditionalFormatting>
  <conditionalFormatting sqref="Z26">
    <cfRule type="cellIs" dxfId="67" priority="69" operator="equal">
      <formula>"RENEWAL"</formula>
    </cfRule>
  </conditionalFormatting>
  <conditionalFormatting sqref="N26 Q26:X26">
    <cfRule type="cellIs" dxfId="66" priority="70" operator="equal">
      <formula>"Birthday"</formula>
    </cfRule>
  </conditionalFormatting>
  <conditionalFormatting sqref="Z26">
    <cfRule type="cellIs" dxfId="65" priority="71" operator="equal">
      <formula>"DUE NOW"</formula>
    </cfRule>
  </conditionalFormatting>
  <conditionalFormatting sqref="N27 T27 Q27">
    <cfRule type="cellIs" dxfId="64" priority="68" operator="equal">
      <formula>"Birthday"</formula>
    </cfRule>
  </conditionalFormatting>
  <conditionalFormatting sqref="Z28">
    <cfRule type="cellIs" dxfId="63" priority="65" operator="equal">
      <formula>"RENEWAL"</formula>
    </cfRule>
  </conditionalFormatting>
  <conditionalFormatting sqref="L28:X28">
    <cfRule type="cellIs" dxfId="62" priority="66" operator="equal">
      <formula>"Birthday"</formula>
    </cfRule>
  </conditionalFormatting>
  <conditionalFormatting sqref="Z28">
    <cfRule type="cellIs" dxfId="61" priority="67" operator="equal">
      <formula>"DUE NOW"</formula>
    </cfRule>
  </conditionalFormatting>
  <conditionalFormatting sqref="Z29">
    <cfRule type="cellIs" dxfId="60" priority="62" operator="equal">
      <formula>"RENEWAL"</formula>
    </cfRule>
  </conditionalFormatting>
  <conditionalFormatting sqref="Q29:X29 N29">
    <cfRule type="cellIs" dxfId="59" priority="63" operator="equal">
      <formula>"Birthday"</formula>
    </cfRule>
  </conditionalFormatting>
  <conditionalFormatting sqref="Z29">
    <cfRule type="cellIs" dxfId="58" priority="64" operator="equal">
      <formula>"DUE NOW"</formula>
    </cfRule>
  </conditionalFormatting>
  <conditionalFormatting sqref="Z30">
    <cfRule type="cellIs" dxfId="57" priority="55" operator="equal">
      <formula>"RENEWAL"</formula>
    </cfRule>
  </conditionalFormatting>
  <conditionalFormatting sqref="N30 Q30:X30">
    <cfRule type="cellIs" dxfId="56" priority="56" operator="equal">
      <formula>"Birthday"</formula>
    </cfRule>
  </conditionalFormatting>
  <conditionalFormatting sqref="L30:M30 O30:P30">
    <cfRule type="cellIs" dxfId="55" priority="57" operator="equal">
      <formula>"Birthday"</formula>
    </cfRule>
  </conditionalFormatting>
  <conditionalFormatting sqref="Z30">
    <cfRule type="cellIs" dxfId="54" priority="58" operator="equal">
      <formula>"DUE NOW"</formula>
    </cfRule>
  </conditionalFormatting>
  <conditionalFormatting sqref="Z31">
    <cfRule type="cellIs" dxfId="53" priority="52" operator="equal">
      <formula>"RENEWAL"</formula>
    </cfRule>
  </conditionalFormatting>
  <conditionalFormatting sqref="N31 Q31:X31">
    <cfRule type="cellIs" dxfId="52" priority="53" operator="equal">
      <formula>"Birthday"</formula>
    </cfRule>
  </conditionalFormatting>
  <conditionalFormatting sqref="Z31">
    <cfRule type="cellIs" dxfId="51" priority="54" operator="equal">
      <formula>"DUE NOW"</formula>
    </cfRule>
  </conditionalFormatting>
  <conditionalFormatting sqref="Z32">
    <cfRule type="cellIs" dxfId="50" priority="49" operator="equal">
      <formula>"RENEWAL"</formula>
    </cfRule>
  </conditionalFormatting>
  <conditionalFormatting sqref="L32:X32">
    <cfRule type="cellIs" dxfId="49" priority="50" operator="equal">
      <formula>"Birthday"</formula>
    </cfRule>
  </conditionalFormatting>
  <conditionalFormatting sqref="Z32">
    <cfRule type="cellIs" dxfId="48" priority="51" operator="equal">
      <formula>"DUE NOW"</formula>
    </cfRule>
  </conditionalFormatting>
  <conditionalFormatting sqref="Z33">
    <cfRule type="cellIs" dxfId="47" priority="46" operator="equal">
      <formula>"RENEWAL"</formula>
    </cfRule>
  </conditionalFormatting>
  <conditionalFormatting sqref="Q33:X33 N33">
    <cfRule type="cellIs" dxfId="46" priority="47" operator="equal">
      <formula>"Birthday"</formula>
    </cfRule>
  </conditionalFormatting>
  <conditionalFormatting sqref="Z33">
    <cfRule type="cellIs" dxfId="45" priority="48" operator="equal">
      <formula>"DUE NOW"</formula>
    </cfRule>
  </conditionalFormatting>
  <conditionalFormatting sqref="Z34">
    <cfRule type="cellIs" dxfId="44" priority="43" operator="equal">
      <formula>"RENEWAL"</formula>
    </cfRule>
  </conditionalFormatting>
  <conditionalFormatting sqref="L34:X34">
    <cfRule type="cellIs" dxfId="43" priority="44" operator="equal">
      <formula>"Birthday"</formula>
    </cfRule>
  </conditionalFormatting>
  <conditionalFormatting sqref="Z34">
    <cfRule type="cellIs" dxfId="42" priority="45" operator="equal">
      <formula>"DUE NOW"</formula>
    </cfRule>
  </conditionalFormatting>
  <conditionalFormatting sqref="Z43">
    <cfRule type="cellIs" dxfId="41" priority="37" operator="equal">
      <formula>"RENEWAL"</formula>
    </cfRule>
  </conditionalFormatting>
  <conditionalFormatting sqref="Z35:Z42">
    <cfRule type="cellIs" dxfId="40" priority="40" operator="equal">
      <formula>"RENEWAL"</formula>
    </cfRule>
  </conditionalFormatting>
  <conditionalFormatting sqref="N38 Q38:X38 L39:X42 L35:X37">
    <cfRule type="cellIs" dxfId="39" priority="41" operator="equal">
      <formula>"Birthday"</formula>
    </cfRule>
  </conditionalFormatting>
  <conditionalFormatting sqref="Z35:Z42">
    <cfRule type="cellIs" dxfId="38" priority="42" operator="equal">
      <formula>"DUE NOW"</formula>
    </cfRule>
  </conditionalFormatting>
  <conditionalFormatting sqref="L43 N43:X43">
    <cfRule type="cellIs" dxfId="37" priority="38" operator="equal">
      <formula>"Birthday"</formula>
    </cfRule>
  </conditionalFormatting>
  <conditionalFormatting sqref="Z43">
    <cfRule type="cellIs" dxfId="36" priority="39" operator="equal">
      <formula>"DUE NOW"</formula>
    </cfRule>
  </conditionalFormatting>
  <conditionalFormatting sqref="Z44">
    <cfRule type="cellIs" dxfId="35" priority="34" operator="equal">
      <formula>"RENEWAL"</formula>
    </cfRule>
  </conditionalFormatting>
  <conditionalFormatting sqref="L44:X44">
    <cfRule type="cellIs" dxfId="34" priority="35" operator="equal">
      <formula>"Birthday"</formula>
    </cfRule>
  </conditionalFormatting>
  <conditionalFormatting sqref="Z44">
    <cfRule type="cellIs" dxfId="33" priority="36" operator="equal">
      <formula>"DUE NOW"</formula>
    </cfRule>
  </conditionalFormatting>
  <conditionalFormatting sqref="Z45">
    <cfRule type="cellIs" dxfId="32" priority="31" operator="equal">
      <formula>"RENEWAL"</formula>
    </cfRule>
  </conditionalFormatting>
  <conditionalFormatting sqref="L45:X45">
    <cfRule type="cellIs" dxfId="31" priority="32" operator="equal">
      <formula>"Birthday"</formula>
    </cfRule>
  </conditionalFormatting>
  <conditionalFormatting sqref="Z45">
    <cfRule type="cellIs" dxfId="30" priority="33" operator="equal">
      <formula>"DUE NOW"</formula>
    </cfRule>
  </conditionalFormatting>
  <conditionalFormatting sqref="Z46">
    <cfRule type="cellIs" dxfId="29" priority="28" operator="equal">
      <formula>"RENEWAL"</formula>
    </cfRule>
  </conditionalFormatting>
  <conditionalFormatting sqref="L46:X46">
    <cfRule type="cellIs" dxfId="28" priority="29" operator="equal">
      <formula>"Birthday"</formula>
    </cfRule>
  </conditionalFormatting>
  <conditionalFormatting sqref="Z46">
    <cfRule type="cellIs" dxfId="27" priority="30" operator="equal">
      <formula>"DUE NOW"</formula>
    </cfRule>
  </conditionalFormatting>
  <conditionalFormatting sqref="Z47">
    <cfRule type="cellIs" dxfId="26" priority="25" operator="equal">
      <formula>"RENEWAL"</formula>
    </cfRule>
  </conditionalFormatting>
  <conditionalFormatting sqref="L47:X47">
    <cfRule type="cellIs" dxfId="25" priority="26" operator="equal">
      <formula>"Birthday"</formula>
    </cfRule>
  </conditionalFormatting>
  <conditionalFormatting sqref="Z47">
    <cfRule type="cellIs" dxfId="24" priority="27" operator="equal">
      <formula>"DUE NOW"</formula>
    </cfRule>
  </conditionalFormatting>
  <conditionalFormatting sqref="Z48">
    <cfRule type="cellIs" dxfId="23" priority="22" operator="equal">
      <formula>"RENEWAL"</formula>
    </cfRule>
  </conditionalFormatting>
  <conditionalFormatting sqref="L48:X48">
    <cfRule type="cellIs" dxfId="22" priority="23" operator="equal">
      <formula>"Birthday"</formula>
    </cfRule>
  </conditionalFormatting>
  <conditionalFormatting sqref="Z48">
    <cfRule type="cellIs" dxfId="21" priority="24" operator="equal">
      <formula>"DUE NOW"</formula>
    </cfRule>
  </conditionalFormatting>
  <conditionalFormatting sqref="Z49">
    <cfRule type="cellIs" dxfId="20" priority="19" operator="equal">
      <formula>"RENEWAL"</formula>
    </cfRule>
  </conditionalFormatting>
  <conditionalFormatting sqref="L49:X49">
    <cfRule type="cellIs" dxfId="19" priority="20" operator="equal">
      <formula>"Birthday"</formula>
    </cfRule>
  </conditionalFormatting>
  <conditionalFormatting sqref="Z49">
    <cfRule type="cellIs" dxfId="18" priority="21" operator="equal">
      <formula>"DUE NOW"</formula>
    </cfRule>
  </conditionalFormatting>
  <conditionalFormatting sqref="Z50">
    <cfRule type="cellIs" dxfId="17" priority="16" operator="equal">
      <formula>"RENEWAL"</formula>
    </cfRule>
  </conditionalFormatting>
  <conditionalFormatting sqref="L50:X50">
    <cfRule type="cellIs" dxfId="16" priority="17" operator="equal">
      <formula>"Birthday"</formula>
    </cfRule>
  </conditionalFormatting>
  <conditionalFormatting sqref="Z50">
    <cfRule type="cellIs" dxfId="15" priority="18" operator="equal">
      <formula>"DUE NOW"</formula>
    </cfRule>
  </conditionalFormatting>
  <conditionalFormatting sqref="Z51">
    <cfRule type="cellIs" dxfId="14" priority="13" operator="equal">
      <formula>"RENEWAL"</formula>
    </cfRule>
  </conditionalFormatting>
  <conditionalFormatting sqref="L51:X51">
    <cfRule type="cellIs" dxfId="13" priority="14" operator="equal">
      <formula>"Birthday"</formula>
    </cfRule>
  </conditionalFormatting>
  <conditionalFormatting sqref="Z51">
    <cfRule type="cellIs" dxfId="12" priority="15" operator="equal">
      <formula>"DUE NOW"</formula>
    </cfRule>
  </conditionalFormatting>
  <conditionalFormatting sqref="Z52">
    <cfRule type="cellIs" dxfId="11" priority="10" operator="equal">
      <formula>"RENEWAL"</formula>
    </cfRule>
  </conditionalFormatting>
  <conditionalFormatting sqref="L52:Q52 S52:X52">
    <cfRule type="cellIs" dxfId="10" priority="11" operator="equal">
      <formula>"Birthday"</formula>
    </cfRule>
  </conditionalFormatting>
  <conditionalFormatting sqref="Z52">
    <cfRule type="cellIs" dxfId="9" priority="12" operator="equal">
      <formula>"DUE NOW"</formula>
    </cfRule>
  </conditionalFormatting>
  <conditionalFormatting sqref="Z53">
    <cfRule type="cellIs" dxfId="8" priority="7" operator="equal">
      <formula>"RENEWAL"</formula>
    </cfRule>
  </conditionalFormatting>
  <conditionalFormatting sqref="L53:X53">
    <cfRule type="cellIs" dxfId="7" priority="8" operator="equal">
      <formula>"Birthday"</formula>
    </cfRule>
  </conditionalFormatting>
  <conditionalFormatting sqref="Z53">
    <cfRule type="cellIs" dxfId="6" priority="9" operator="equal">
      <formula>"DUE NOW"</formula>
    </cfRule>
  </conditionalFormatting>
  <conditionalFormatting sqref="Z54">
    <cfRule type="cellIs" dxfId="5" priority="4" operator="equal">
      <formula>"RENEWAL"</formula>
    </cfRule>
  </conditionalFormatting>
  <conditionalFormatting sqref="N54 Q54:X54">
    <cfRule type="cellIs" dxfId="4" priority="5" operator="equal">
      <formula>"Birthday"</formula>
    </cfRule>
  </conditionalFormatting>
  <conditionalFormatting sqref="Z54">
    <cfRule type="cellIs" dxfId="3" priority="6" operator="equal">
      <formula>"DUE NOW"</formula>
    </cfRule>
  </conditionalFormatting>
  <conditionalFormatting sqref="Z55">
    <cfRule type="cellIs" dxfId="2" priority="1" operator="equal">
      <formula>"RENEWAL"</formula>
    </cfRule>
  </conditionalFormatting>
  <conditionalFormatting sqref="L55:X55">
    <cfRule type="cellIs" dxfId="1" priority="2" operator="equal">
      <formula>"Birthday"</formula>
    </cfRule>
  </conditionalFormatting>
  <conditionalFormatting sqref="Z55">
    <cfRule type="cellIs" dxfId="0" priority="3" operator="equal">
      <formula>"DUE NOW"</formula>
    </cfRule>
  </conditionalFormatting>
  <hyperlinks>
    <hyperlink ref="I7" r:id="rId1" display="mailto:kprupp97@gmail.com"/>
    <hyperlink ref="I10" r:id="rId2" display="mailto:ksprible@gmail.com"/>
    <hyperlink ref="I19" r:id="rId3"/>
    <hyperlink ref="I20" r:id="rId4"/>
    <hyperlink ref="I21" r:id="rId5"/>
    <hyperlink ref="I23" r:id="rId6" display="mailto:pearce.mollyc@gmail.com"/>
    <hyperlink ref="I25" r:id="rId7" display="mailto:alison_houle@yahoo.com"/>
    <hyperlink ref="I26" r:id="rId8"/>
    <hyperlink ref="I27" r:id="rId9" display="mailto:janerunnels@gmail.com"/>
    <hyperlink ref="I31" r:id="rId10"/>
    <hyperlink ref="I32" r:id="rId11" display="mailto:hbeeyoung@hotmail.com"/>
    <hyperlink ref="I43" r:id="rId12"/>
    <hyperlink ref="I42" r:id="rId13" display="mailto:brigidlaurie@gmail.com"/>
    <hyperlink ref="I39" r:id="rId14"/>
    <hyperlink ref="I37" r:id="rId15"/>
    <hyperlink ref="I36" r:id="rId16"/>
    <hyperlink ref="I44" r:id="rId17"/>
    <hyperlink ref="I45" r:id="rId18" display="esmillhouse@gmail.com"/>
    <hyperlink ref="I46" r:id="rId19"/>
    <hyperlink ref="I47" r:id="rId20"/>
    <hyperlink ref="I50" r:id="rId21"/>
    <hyperlink ref="I53" r:id="rId22"/>
    <hyperlink ref="I54" r:id="rId2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entry</vt:lpstr>
      <vt:lpstr>Sheet1</vt:lpstr>
      <vt:lpstr>non renewals</vt:lpstr>
      <vt:lpstr>'data entry'!Print_Area</vt:lpstr>
      <vt:lpstr>'data entry'!Print_Titles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drrocks1982</cp:lastModifiedBy>
  <cp:lastPrinted>2018-06-13T13:19:46Z</cp:lastPrinted>
  <dcterms:created xsi:type="dcterms:W3CDTF">2015-06-19T13:10:49Z</dcterms:created>
  <dcterms:modified xsi:type="dcterms:W3CDTF">2019-07-10T00:31:21Z</dcterms:modified>
</cp:coreProperties>
</file>