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cazenas/Documents/"/>
    </mc:Choice>
  </mc:AlternateContent>
  <xr:revisionPtr revIDLastSave="0" documentId="8_{B013A781-1EA4-6B49-9182-25D3D00E85E8}" xr6:coauthVersionLast="43" xr6:coauthVersionMax="43" xr10:uidLastSave="{00000000-0000-0000-0000-000000000000}"/>
  <bookViews>
    <workbookView xWindow="0" yWindow="460" windowWidth="28800" windowHeight="16140" xr2:uid="{00000000-000D-0000-FFFF-FFFF00000000}"/>
  </bookViews>
  <sheets>
    <sheet name="ActiveData" sheetId="1" r:id="rId1"/>
    <sheet name="Birthday By Month" sheetId="2" r:id="rId2"/>
  </sheets>
  <definedNames>
    <definedName name="_xlnm._FilterDatabase" localSheetId="0" hidden="1">ActiveData!$A$1:$X$25</definedName>
    <definedName name="_xlnm.Criteria" localSheetId="0">ActiveData!$B$1:$B$37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3" i="1"/>
  <c r="G31" i="1"/>
  <c r="G28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8" i="1"/>
  <c r="G5" i="1"/>
  <c r="G4" i="1"/>
  <c r="G3" i="1"/>
</calcChain>
</file>

<file path=xl/sharedStrings.xml><?xml version="1.0" encoding="utf-8"?>
<sst xmlns="http://schemas.openxmlformats.org/spreadsheetml/2006/main" count="440" uniqueCount="329">
  <si>
    <t>First Name</t>
  </si>
  <si>
    <t>Last Name</t>
  </si>
  <si>
    <t>Street Address</t>
  </si>
  <si>
    <t>Mail Address</t>
  </si>
  <si>
    <t>City</t>
  </si>
  <si>
    <t>Zip</t>
  </si>
  <si>
    <t>email</t>
  </si>
  <si>
    <t>Home Phone</t>
  </si>
  <si>
    <t>Cell Phone</t>
  </si>
  <si>
    <t>Position</t>
  </si>
  <si>
    <t>Birthday</t>
  </si>
  <si>
    <t>Membership Payment Status</t>
  </si>
  <si>
    <t>Member Since</t>
  </si>
  <si>
    <t>Spouse</t>
  </si>
  <si>
    <t>Child1</t>
  </si>
  <si>
    <t>Ch1 Birthday</t>
  </si>
  <si>
    <t>Child2</t>
  </si>
  <si>
    <t>Ch2 Birthday</t>
  </si>
  <si>
    <t>Child3</t>
  </si>
  <si>
    <t>Ch3 Birthday</t>
  </si>
  <si>
    <t>Child4</t>
  </si>
  <si>
    <t>Ch4 Birthday</t>
  </si>
  <si>
    <t>Child5</t>
  </si>
  <si>
    <t>Ch5 Birthday</t>
  </si>
  <si>
    <t>Heather</t>
  </si>
  <si>
    <t>Letz</t>
  </si>
  <si>
    <t>PO Box 438</t>
  </si>
  <si>
    <t>Mount Tabor</t>
  </si>
  <si>
    <t>07878</t>
  </si>
  <si>
    <t>heatherletz@gmail.com</t>
  </si>
  <si>
    <t>732-939-9687</t>
  </si>
  <si>
    <t>Jessica</t>
  </si>
  <si>
    <t>Curry</t>
  </si>
  <si>
    <t>39 Simpson Ave PO Box 361</t>
  </si>
  <si>
    <t>973-997-2380</t>
  </si>
  <si>
    <t>Juan Garcia</t>
  </si>
  <si>
    <t>Ava</t>
  </si>
  <si>
    <t>Elias</t>
  </si>
  <si>
    <t>Nicole</t>
  </si>
  <si>
    <t>Kavanagh</t>
  </si>
  <si>
    <t>8 Tracy Lane</t>
  </si>
  <si>
    <t>Morris Plains</t>
  </si>
  <si>
    <t>07950</t>
  </si>
  <si>
    <t>973-477-8051</t>
  </si>
  <si>
    <t>9/30/xxxx</t>
  </si>
  <si>
    <t>Matthew</t>
  </si>
  <si>
    <t>Quinn</t>
  </si>
  <si>
    <t>Rachel</t>
  </si>
  <si>
    <t>KhatKhate</t>
  </si>
  <si>
    <t>683 Park Rd</t>
  </si>
  <si>
    <t>646-574-8469</t>
  </si>
  <si>
    <t>4/15/xxxx</t>
  </si>
  <si>
    <t>Adit</t>
  </si>
  <si>
    <t>James</t>
  </si>
  <si>
    <t>Claire</t>
  </si>
  <si>
    <t>Laura</t>
  </si>
  <si>
    <t>Cope-Morgan</t>
  </si>
  <si>
    <t>79 Moraine Rd</t>
  </si>
  <si>
    <t>lauralakshmi@gmail.com</t>
  </si>
  <si>
    <t>973-452-3327</t>
  </si>
  <si>
    <t>Lucas</t>
  </si>
  <si>
    <t>Isobel</t>
  </si>
  <si>
    <t>Hannah</t>
  </si>
  <si>
    <t>Cazenas</t>
  </si>
  <si>
    <t>PO Box 223</t>
  </si>
  <si>
    <t>Mt. Tabor</t>
  </si>
  <si>
    <t>hembler@gmu.edu</t>
  </si>
  <si>
    <t>973-975-2511</t>
  </si>
  <si>
    <t>Kevin</t>
  </si>
  <si>
    <t>Ava Jean</t>
  </si>
  <si>
    <t>Paniccia</t>
  </si>
  <si>
    <t>13 Moraine Rd</t>
  </si>
  <si>
    <t>551-265-2050</t>
  </si>
  <si>
    <t>Jason</t>
  </si>
  <si>
    <t>Clara</t>
  </si>
  <si>
    <t>Ethan</t>
  </si>
  <si>
    <t>Cole</t>
  </si>
  <si>
    <t>Rupal</t>
  </si>
  <si>
    <t>Shah</t>
  </si>
  <si>
    <t>14 Puddimgstone Rd</t>
  </si>
  <si>
    <t>elementa44@gmail.com</t>
  </si>
  <si>
    <t>908-930-3263</t>
  </si>
  <si>
    <t>Anand</t>
  </si>
  <si>
    <t>Anya</t>
  </si>
  <si>
    <t>Ryan</t>
  </si>
  <si>
    <t>Meghan</t>
  </si>
  <si>
    <t>Lane</t>
  </si>
  <si>
    <t>4 Pitman Pl</t>
  </si>
  <si>
    <t>917-836-8978</t>
  </si>
  <si>
    <t>Trevor</t>
  </si>
  <si>
    <t>Yuri</t>
  </si>
  <si>
    <t>Karen</t>
  </si>
  <si>
    <t>Duarte</t>
  </si>
  <si>
    <t>3 Brentwood Dr</t>
  </si>
  <si>
    <t>908-377-2194</t>
  </si>
  <si>
    <t>Jaime</t>
  </si>
  <si>
    <t>Zoe</t>
  </si>
  <si>
    <t>Zachary</t>
  </si>
  <si>
    <t>Puja</t>
  </si>
  <si>
    <t>Pathak</t>
  </si>
  <si>
    <t>3107 Gates Ct</t>
  </si>
  <si>
    <t>puja.msg@gmail.com</t>
  </si>
  <si>
    <t>551-998-5918</t>
  </si>
  <si>
    <t>Sunja</t>
  </si>
  <si>
    <t>Karn</t>
  </si>
  <si>
    <t>Helga</t>
  </si>
  <si>
    <t>Bonugli</t>
  </si>
  <si>
    <t>7 Dogwood Lane PO Box 214</t>
  </si>
  <si>
    <t>917-923-1329</t>
  </si>
  <si>
    <t>Zach</t>
  </si>
  <si>
    <t>Graeson</t>
  </si>
  <si>
    <t>Hiral</t>
  </si>
  <si>
    <t>Chandni</t>
  </si>
  <si>
    <t>372 Lake Shore Dr</t>
  </si>
  <si>
    <t>Parsippany</t>
  </si>
  <si>
    <t>07054</t>
  </si>
  <si>
    <t>413-441-7478</t>
  </si>
  <si>
    <t>Nikhil</t>
  </si>
  <si>
    <t>Rani</t>
  </si>
  <si>
    <t xml:space="preserve">Heidi </t>
  </si>
  <si>
    <t>Munn</t>
  </si>
  <si>
    <t>15 Clark Pl</t>
  </si>
  <si>
    <t>PO Box 449</t>
  </si>
  <si>
    <t>Mt Tabor</t>
  </si>
  <si>
    <t>973-796-4082</t>
  </si>
  <si>
    <t>Paul</t>
  </si>
  <si>
    <t>Callum</t>
  </si>
  <si>
    <t>Preston</t>
  </si>
  <si>
    <t>Chikara</t>
  </si>
  <si>
    <t>Hwang</t>
  </si>
  <si>
    <t>7 Penwood Dr</t>
  </si>
  <si>
    <t>949-331-8744</t>
  </si>
  <si>
    <t>Eric</t>
  </si>
  <si>
    <t>Parker</t>
  </si>
  <si>
    <t>Karina</t>
  </si>
  <si>
    <t>Fox-Beadle</t>
  </si>
  <si>
    <t>7 Robin Hood Rd</t>
  </si>
  <si>
    <t>973-998-5560</t>
  </si>
  <si>
    <t>973-769-6886</t>
  </si>
  <si>
    <t>Jim</t>
  </si>
  <si>
    <t>Padraig</t>
  </si>
  <si>
    <t>Brennan</t>
  </si>
  <si>
    <t>Caroline</t>
  </si>
  <si>
    <t>Salisbury</t>
  </si>
  <si>
    <t>31 Southwood Dr</t>
  </si>
  <si>
    <t>201-486-7703</t>
  </si>
  <si>
    <t>Linda</t>
  </si>
  <si>
    <t>Sung</t>
  </si>
  <si>
    <t>18 Everett Rd</t>
  </si>
  <si>
    <t>973-580-5902</t>
  </si>
  <si>
    <t>Kai</t>
  </si>
  <si>
    <t>Ewan</t>
  </si>
  <si>
    <t>Christina</t>
  </si>
  <si>
    <t>Liparini</t>
  </si>
  <si>
    <t>11 Eldridge Rd</t>
  </si>
  <si>
    <t>PO Box 322</t>
  </si>
  <si>
    <t>973-625-7589</t>
  </si>
  <si>
    <t>973-294-9047</t>
  </si>
  <si>
    <t>9/1/xxxx</t>
  </si>
  <si>
    <t>Erica</t>
  </si>
  <si>
    <t>Stawski</t>
  </si>
  <si>
    <t>35 Ferncliff Rd</t>
  </si>
  <si>
    <t>720-272-8262</t>
  </si>
  <si>
    <t>Stephanie</t>
  </si>
  <si>
    <t>White</t>
  </si>
  <si>
    <t>7 Pitman Pl         PO Box 177</t>
  </si>
  <si>
    <t>917-685-9235</t>
  </si>
  <si>
    <t>Mark</t>
  </si>
  <si>
    <t>Alexa</t>
  </si>
  <si>
    <t>Michelle</t>
  </si>
  <si>
    <t>McCardle</t>
  </si>
  <si>
    <t>137 Beachwood Rd</t>
  </si>
  <si>
    <t>908-285-1554</t>
  </si>
  <si>
    <t>Stewart</t>
  </si>
  <si>
    <t>Liam</t>
  </si>
  <si>
    <t>Mia</t>
  </si>
  <si>
    <t>Shefali</t>
  </si>
  <si>
    <t>Patel</t>
  </si>
  <si>
    <t>759 Littleton Rd</t>
  </si>
  <si>
    <t>908-489-2906</t>
  </si>
  <si>
    <t>Vrajesh</t>
  </si>
  <si>
    <t>Saniya</t>
  </si>
  <si>
    <t>Aarav</t>
  </si>
  <si>
    <t>Hishita</t>
  </si>
  <si>
    <t>17Whitewood Drive</t>
  </si>
  <si>
    <t>hishitap@gmail.com</t>
  </si>
  <si>
    <t>201-572-8260</t>
  </si>
  <si>
    <t>Krutarth</t>
  </si>
  <si>
    <t>Niam</t>
  </si>
  <si>
    <t>Emily</t>
  </si>
  <si>
    <t>Coughlin</t>
  </si>
  <si>
    <t>33 Asbury Place PO Box 466</t>
  </si>
  <si>
    <t>973-476-4557</t>
  </si>
  <si>
    <t>Stephen</t>
  </si>
  <si>
    <t>Ella Marie</t>
  </si>
  <si>
    <t>Amy</t>
  </si>
  <si>
    <t>Velez</t>
  </si>
  <si>
    <t>12 Seaton Ct.</t>
  </si>
  <si>
    <t>248-521-2258</t>
  </si>
  <si>
    <t>7/25/xxxx</t>
  </si>
  <si>
    <t>Gil</t>
  </si>
  <si>
    <t>Gianna</t>
  </si>
  <si>
    <t>Dean</t>
  </si>
  <si>
    <t xml:space="preserve">Jennifer </t>
  </si>
  <si>
    <t>Shipon</t>
  </si>
  <si>
    <t>756 Lake Shore Dr.</t>
  </si>
  <si>
    <t>973-945-9442</t>
  </si>
  <si>
    <t>1/18/xxxx</t>
  </si>
  <si>
    <t>Wolf</t>
  </si>
  <si>
    <t>Leo</t>
  </si>
  <si>
    <t xml:space="preserve">Erica </t>
  </si>
  <si>
    <t>Travis</t>
  </si>
  <si>
    <t>16 Armstrong Rd</t>
  </si>
  <si>
    <t>Morristown</t>
  </si>
  <si>
    <t>07960</t>
  </si>
  <si>
    <t>etravis713@gmail.com</t>
  </si>
  <si>
    <t>908-370-8695</t>
  </si>
  <si>
    <t>Jeremy</t>
  </si>
  <si>
    <t>Scarlette Marley</t>
  </si>
  <si>
    <t>Annie</t>
  </si>
  <si>
    <t>Donahue</t>
  </si>
  <si>
    <t>16 Whitfiled</t>
  </si>
  <si>
    <t>adonahue22@yahoo.com</t>
  </si>
  <si>
    <t>856-520-3921</t>
  </si>
  <si>
    <t>Todd Denison</t>
  </si>
  <si>
    <t>Jake</t>
  </si>
  <si>
    <t>Samantha</t>
  </si>
  <si>
    <t>Panek</t>
  </si>
  <si>
    <t>4 Timberlane Court</t>
  </si>
  <si>
    <t xml:space="preserve">Megan </t>
  </si>
  <si>
    <t>Wittig</t>
  </si>
  <si>
    <t>3 Country Club Rd</t>
  </si>
  <si>
    <t>po box 44</t>
  </si>
  <si>
    <t>meganwittig@gmail.com</t>
  </si>
  <si>
    <t>973-960-9211</t>
  </si>
  <si>
    <t>Scott</t>
  </si>
  <si>
    <t>Brenna</t>
  </si>
  <si>
    <t>Kiera</t>
  </si>
  <si>
    <t>Lent</t>
  </si>
  <si>
    <t>91 Intervale Rd</t>
  </si>
  <si>
    <t>Boonton</t>
  </si>
  <si>
    <t>07005</t>
  </si>
  <si>
    <t>973-265-0864</t>
  </si>
  <si>
    <t>267-992-1600</t>
  </si>
  <si>
    <t>7/27/xxxx</t>
  </si>
  <si>
    <t xml:space="preserve">Juan </t>
  </si>
  <si>
    <t>Cristian</t>
  </si>
  <si>
    <t>Andrea</t>
  </si>
  <si>
    <t>Medina</t>
  </si>
  <si>
    <t>85 Edgefield Dr.</t>
  </si>
  <si>
    <t>andreajmedinar@gmail.com</t>
  </si>
  <si>
    <t>973-915-6655</t>
  </si>
  <si>
    <t>Alesso Bastida</t>
  </si>
  <si>
    <t>Paulo</t>
  </si>
  <si>
    <t>Neha</t>
  </si>
  <si>
    <t>88 Seasons Glen Dr</t>
  </si>
  <si>
    <t>npsdmd@gmail.com</t>
  </si>
  <si>
    <t>973-768-6922</t>
  </si>
  <si>
    <t>Sanjay Chandrasekhar</t>
  </si>
  <si>
    <t>Lila</t>
  </si>
  <si>
    <t>Dhilan</t>
  </si>
  <si>
    <t>Allison</t>
  </si>
  <si>
    <t>Jackter</t>
  </si>
  <si>
    <t>180 Prospect Ave</t>
  </si>
  <si>
    <t>932-266-6728</t>
  </si>
  <si>
    <t>Jeff</t>
  </si>
  <si>
    <t>Danica</t>
  </si>
  <si>
    <t>Estes</t>
  </si>
  <si>
    <t>3 Morris Ave          PO Box 83</t>
  </si>
  <si>
    <t>856-449-4501</t>
  </si>
  <si>
    <t>David</t>
  </si>
  <si>
    <t>Lincoln</t>
  </si>
  <si>
    <t>Moreau</t>
  </si>
  <si>
    <t>PO Box 231, 23 W. Hedding Pl</t>
  </si>
  <si>
    <t>jessgracem@gmail.com</t>
  </si>
  <si>
    <t>973-229-6441</t>
  </si>
  <si>
    <t>John Haas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</si>
  <si>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</si>
  <si>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</si>
  <si>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</si>
  <si>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</si>
  <si>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</si>
  <si>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</si>
  <si>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</si>
  <si>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</si>
  <si>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 xml:space="preserve">September </t>
  </si>
  <si>
    <t>October</t>
  </si>
  <si>
    <t xml:space="preserve">November </t>
  </si>
  <si>
    <t>December</t>
  </si>
  <si>
    <t>Karen Duarte</t>
  </si>
  <si>
    <t>Nicole Fox-Beadle</t>
  </si>
  <si>
    <t>Rupal Shah</t>
  </si>
  <si>
    <t>Rachel Khatkhate</t>
  </si>
  <si>
    <t>Shefali Patel</t>
  </si>
  <si>
    <t>Hannah Cazenas</t>
  </si>
  <si>
    <t>Claire Lent</t>
  </si>
  <si>
    <t>Jessica Moreau</t>
  </si>
  <si>
    <t>Nicole Kavanagh</t>
  </si>
  <si>
    <t>Stephanie White</t>
  </si>
  <si>
    <t>Jessica Curry</t>
  </si>
  <si>
    <t>Heather Letz</t>
  </si>
  <si>
    <t>Linda Sung</t>
  </si>
  <si>
    <t>Erica Travis</t>
  </si>
  <si>
    <t>Puja Pathak</t>
  </si>
  <si>
    <t>Nicole Paniccia</t>
  </si>
  <si>
    <t>Hishita Patel</t>
  </si>
  <si>
    <t>Allison O'Brien</t>
  </si>
  <si>
    <t>Laura Cop-Morgan</t>
  </si>
  <si>
    <t>Meghan Lane</t>
  </si>
  <si>
    <t>Chikara Hwang</t>
  </si>
  <si>
    <t>Neha Shah</t>
  </si>
  <si>
    <t>Jennifer Shipon</t>
  </si>
  <si>
    <t>Helga Bonugli</t>
  </si>
  <si>
    <t>Emily Coughlin</t>
  </si>
  <si>
    <t>Amy Estes</t>
  </si>
  <si>
    <t>Heidi Munn</t>
  </si>
  <si>
    <t>Christina Liparini</t>
  </si>
  <si>
    <t>Andrea Medina</t>
  </si>
  <si>
    <t>Emma Wong</t>
  </si>
  <si>
    <t>Michelle McCardle</t>
  </si>
  <si>
    <t>Amy Velez</t>
  </si>
  <si>
    <t>unknown</t>
  </si>
  <si>
    <t>Aliison Jackter</t>
  </si>
  <si>
    <t>Caroline Salisbury</t>
  </si>
  <si>
    <t>Erica Stawski</t>
  </si>
  <si>
    <t>Annie Donahue</t>
  </si>
  <si>
    <t>Samantha Panek</t>
  </si>
  <si>
    <t>Megan Wittig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</si>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</sst>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m/d/yyyy"/>
    <numFmt numFmtId="166" formatCode="m/yyyy"/>
  </numFmts>
  <fonts count="18">
    <font>
      <sz val="10"/>
      <color rgb="FF000000"/>
      <name val="Arial"/>
    </font>
    <font>
      <sz val="11"/>
      <name val="Arial"/>
    </font>
    <font>
      <b/>
      <sz val="12"/>
      <color rgb="FF000000"/>
      <name val="Calibri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1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sz val="10"/>
      <color rgb="FF000000"/>
      <name val="Arial"/>
    </font>
    <font>
      <sz val="11"/>
      <color rgb="FF555555"/>
      <name val="Roboto"/>
    </font>
    <font>
      <b/>
      <sz val="12"/>
      <name val="Arial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49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left" wrapText="1"/>
    </xf>
    <xf numFmtId="0" fontId="4" fillId="3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165" fontId="4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center" wrapText="1"/>
    </xf>
    <xf numFmtId="0" fontId="6" fillId="0" borderId="0" xfId="0" applyFont="1" applyAlignment="1">
      <alignment wrapText="1"/>
    </xf>
    <xf numFmtId="165" fontId="4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6" fontId="4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5" fontId="1" fillId="0" borderId="0" xfId="0" applyNumberFormat="1" applyFont="1" applyAlignment="1">
      <alignment horizontal="left" wrapText="1"/>
    </xf>
    <xf numFmtId="165" fontId="1" fillId="0" borderId="0" xfId="0" applyNumberFormat="1" applyFont="1" applyAlignment="1">
      <alignment horizontal="left" wrapText="1"/>
    </xf>
    <xf numFmtId="14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165" fontId="4" fillId="0" borderId="0" xfId="0" applyNumberFormat="1" applyFont="1" applyAlignment="1">
      <alignment horizontal="left" wrapText="1"/>
    </xf>
    <xf numFmtId="14" fontId="4" fillId="0" borderId="0" xfId="0" applyNumberFormat="1" applyFont="1" applyAlignment="1">
      <alignment horizontal="left" wrapText="1"/>
    </xf>
    <xf numFmtId="0" fontId="7" fillId="0" borderId="3" xfId="0" applyFont="1" applyBorder="1" applyAlignment="1">
      <alignment wrapText="1"/>
    </xf>
    <xf numFmtId="0" fontId="8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left" wrapText="1"/>
    </xf>
    <xf numFmtId="165" fontId="1" fillId="0" borderId="0" xfId="0" applyNumberFormat="1" applyFont="1" applyAlignment="1">
      <alignment horizontal="left" wrapText="1"/>
    </xf>
    <xf numFmtId="0" fontId="5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14" fontId="4" fillId="0" borderId="0" xfId="0" applyNumberFormat="1" applyFont="1" applyAlignment="1">
      <alignment horizontal="left" wrapText="1"/>
    </xf>
    <xf numFmtId="0" fontId="10" fillId="0" borderId="0" xfId="0" applyFont="1" applyAlignment="1">
      <alignment wrapText="1"/>
    </xf>
    <xf numFmtId="165" fontId="1" fillId="0" borderId="0" xfId="0" applyNumberFormat="1" applyFont="1" applyAlignment="1">
      <alignment horizontal="left" wrapText="1"/>
    </xf>
    <xf numFmtId="165" fontId="1" fillId="0" borderId="0" xfId="0" applyNumberFormat="1" applyFont="1" applyAlignment="1">
      <alignment horizontal="left" wrapText="1"/>
    </xf>
    <xf numFmtId="0" fontId="5" fillId="0" borderId="2" xfId="0" applyFont="1" applyBorder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14" fontId="4" fillId="0" borderId="0" xfId="0" applyNumberFormat="1" applyFont="1" applyAlignment="1">
      <alignment horizontal="left" wrapText="1"/>
    </xf>
    <xf numFmtId="0" fontId="13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165" fontId="4" fillId="0" borderId="0" xfId="0" applyNumberFormat="1" applyFont="1" applyAlignment="1">
      <alignment horizontal="left" wrapText="1"/>
    </xf>
    <xf numFmtId="14" fontId="4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14" fillId="4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9"/>
  <sheetViews>
    <sheetView tabSelected="1" workbookViewId="0">
      <pane ySplit="1" topLeftCell="A2" activePane="bottomLeft" state="frozen"/>
      <selection pane="bottomLeft" activeCell="I24" sqref="I24"/>
    </sheetView>
  </sheetViews>
  <sheetFormatPr baseColWidth="10" defaultColWidth="14.5" defaultRowHeight="12.75" customHeight="1"/>
  <cols>
    <col min="1" max="1" width="13.5" customWidth="1"/>
    <col min="2" max="2" width="16.5" customWidth="1"/>
    <col min="3" max="3" width="31.5" customWidth="1"/>
    <col min="4" max="4" width="12.5" customWidth="1"/>
    <col min="5" max="5" width="14.33203125" customWidth="1"/>
    <col min="6" max="6" width="7.1640625" customWidth="1"/>
    <col min="7" max="7" width="32.33203125" customWidth="1"/>
    <col min="8" max="9" width="14.6640625" customWidth="1"/>
    <col min="10" max="10" width="1.5" customWidth="1"/>
    <col min="11" max="11" width="12.1640625" customWidth="1"/>
    <col min="12" max="12" width="19.5" customWidth="1"/>
    <col min="13" max="13" width="12" customWidth="1"/>
    <col min="14" max="14" width="16.5" customWidth="1"/>
    <col min="15" max="15" width="12.33203125" customWidth="1"/>
    <col min="16" max="16" width="11.5" customWidth="1"/>
    <col min="17" max="17" width="11.83203125" customWidth="1"/>
    <col min="18" max="18" width="11.5" customWidth="1"/>
    <col min="19" max="19" width="11.1640625" customWidth="1"/>
    <col min="20" max="20" width="11.5" customWidth="1"/>
    <col min="21" max="21" width="13" customWidth="1"/>
    <col min="22" max="22" width="11.5" customWidth="1"/>
    <col min="23" max="23" width="10" customWidth="1"/>
    <col min="24" max="24" width="11.33203125" customWidth="1"/>
  </cols>
  <sheetData>
    <row r="1" spans="1:24" ht="31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2" t="s">
        <v>9</v>
      </c>
      <c r="K1" s="5" t="s">
        <v>10</v>
      </c>
      <c r="L1" s="6" t="s">
        <v>11</v>
      </c>
      <c r="M1" s="7" t="s">
        <v>12</v>
      </c>
      <c r="N1" s="1" t="s">
        <v>13</v>
      </c>
      <c r="O1" s="1" t="s">
        <v>14</v>
      </c>
      <c r="P1" s="8" t="s">
        <v>15</v>
      </c>
      <c r="Q1" s="1" t="s">
        <v>16</v>
      </c>
      <c r="R1" s="8" t="s">
        <v>17</v>
      </c>
      <c r="S1" s="1" t="s">
        <v>18</v>
      </c>
      <c r="T1" s="8" t="s">
        <v>19</v>
      </c>
      <c r="U1" s="1" t="s">
        <v>20</v>
      </c>
      <c r="V1" s="8" t="s">
        <v>21</v>
      </c>
      <c r="W1" s="9" t="s">
        <v>22</v>
      </c>
      <c r="X1" s="10" t="s">
        <v>23</v>
      </c>
    </row>
    <row r="2" spans="1:24" ht="16">
      <c r="A2" s="11" t="s">
        <v>24</v>
      </c>
      <c r="B2" s="11" t="s">
        <v>25</v>
      </c>
      <c r="C2" s="11" t="s">
        <v>26</v>
      </c>
      <c r="D2" s="12"/>
      <c r="E2" s="11" t="s">
        <v>27</v>
      </c>
      <c r="F2" s="13" t="s">
        <v>28</v>
      </c>
      <c r="G2" s="14" t="s">
        <v>29</v>
      </c>
      <c r="H2" s="15"/>
      <c r="I2" s="16" t="s">
        <v>30</v>
      </c>
      <c r="J2" s="12"/>
      <c r="K2" s="17">
        <v>32864</v>
      </c>
      <c r="L2" s="18" t="s">
        <v>328</v>
      </c>
      <c r="M2" s="17">
        <v>42975</v>
      </c>
      <c r="N2" s="19"/>
      <c r="O2" s="19"/>
      <c r="P2" s="20"/>
      <c r="Q2" s="19"/>
      <c r="R2" s="20"/>
      <c r="S2" s="19"/>
      <c r="T2" s="21"/>
      <c r="U2" s="22"/>
      <c r="V2" s="21"/>
      <c r="W2" s="22"/>
      <c r="X2" s="22"/>
    </row>
    <row r="3" spans="1:24" ht="16">
      <c r="A3" s="19" t="s">
        <v>31</v>
      </c>
      <c r="B3" s="19" t="s">
        <v>32</v>
      </c>
      <c r="C3" s="19" t="s">
        <v>33</v>
      </c>
      <c r="D3" s="12"/>
      <c r="E3" s="19" t="s">
        <v>27</v>
      </c>
      <c r="F3" s="23" t="s">
        <v>28</v>
      </c>
      <c r="G3" s="24" t="str">
        <f>HYPERLINK("mailto:jessica8curry@gmail.com","jessica8curry@gmail.com")</f>
        <v>jessica8curry@gmail.com</v>
      </c>
      <c r="H3" s="15"/>
      <c r="I3" s="15" t="s">
        <v>34</v>
      </c>
      <c r="J3" s="12"/>
      <c r="K3" s="25">
        <v>28805</v>
      </c>
      <c r="L3" s="18" t="s">
        <v>328</v>
      </c>
      <c r="M3" s="25">
        <v>41518</v>
      </c>
      <c r="N3" s="19" t="s">
        <v>35</v>
      </c>
      <c r="O3" s="19" t="s">
        <v>36</v>
      </c>
      <c r="P3" s="20">
        <v>38209</v>
      </c>
      <c r="Q3" s="19" t="s">
        <v>37</v>
      </c>
      <c r="R3" s="20">
        <v>40863</v>
      </c>
      <c r="S3" s="19"/>
      <c r="T3" s="21"/>
      <c r="U3" s="22"/>
      <c r="V3" s="21"/>
      <c r="W3" s="22"/>
      <c r="X3" s="22"/>
    </row>
    <row r="4" spans="1:24" ht="16">
      <c r="A4" s="19" t="s">
        <v>38</v>
      </c>
      <c r="B4" s="19" t="s">
        <v>39</v>
      </c>
      <c r="C4" s="26" t="s">
        <v>40</v>
      </c>
      <c r="D4" s="12"/>
      <c r="E4" s="26" t="s">
        <v>41</v>
      </c>
      <c r="F4" s="23" t="s">
        <v>42</v>
      </c>
      <c r="G4" s="24" t="str">
        <f>HYPERLINK("mailto:niclkav08@gmail.com","niclkav08@gmail.com")</f>
        <v>niclkav08@gmail.com</v>
      </c>
      <c r="H4" s="15"/>
      <c r="I4" s="15" t="s">
        <v>43</v>
      </c>
      <c r="J4" s="12"/>
      <c r="K4" s="27" t="s">
        <v>44</v>
      </c>
      <c r="L4" s="18" t="s">
        <v>328</v>
      </c>
      <c r="M4" s="25">
        <v>41883</v>
      </c>
      <c r="N4" s="26" t="s">
        <v>45</v>
      </c>
      <c r="O4" s="19" t="s">
        <v>46</v>
      </c>
      <c r="P4" s="28">
        <v>41426</v>
      </c>
      <c r="Q4" s="19"/>
      <c r="R4" s="21"/>
      <c r="S4" s="19"/>
      <c r="T4" s="21"/>
      <c r="U4" s="22"/>
      <c r="V4" s="21"/>
      <c r="W4" s="22"/>
      <c r="X4" s="22"/>
    </row>
    <row r="5" spans="1:24" ht="16">
      <c r="A5" s="19" t="s">
        <v>47</v>
      </c>
      <c r="B5" s="19" t="s">
        <v>48</v>
      </c>
      <c r="C5" s="11" t="s">
        <v>49</v>
      </c>
      <c r="D5" s="12"/>
      <c r="E5" s="19" t="s">
        <v>41</v>
      </c>
      <c r="F5" s="23" t="s">
        <v>42</v>
      </c>
      <c r="G5" s="24" t="str">
        <f>HYPERLINK("mailto:rachel.khublall@gmail.com","rachel.khublall@gmail.com")</f>
        <v>rachel.khublall@gmail.com</v>
      </c>
      <c r="H5" s="15"/>
      <c r="I5" s="15" t="s">
        <v>50</v>
      </c>
      <c r="J5" s="12"/>
      <c r="K5" s="27" t="s">
        <v>51</v>
      </c>
      <c r="L5" s="18" t="s">
        <v>328</v>
      </c>
      <c r="M5" s="25">
        <v>41530</v>
      </c>
      <c r="N5" s="19" t="s">
        <v>52</v>
      </c>
      <c r="O5" s="19" t="s">
        <v>53</v>
      </c>
      <c r="P5" s="20">
        <v>40615</v>
      </c>
      <c r="Q5" s="26" t="s">
        <v>54</v>
      </c>
      <c r="R5" s="21"/>
      <c r="S5" s="19"/>
      <c r="T5" s="21"/>
      <c r="U5" s="22"/>
      <c r="V5" s="21"/>
      <c r="W5" s="22"/>
      <c r="X5" s="22"/>
    </row>
    <row r="6" spans="1:24" ht="15.75" customHeight="1">
      <c r="A6" s="29" t="s">
        <v>55</v>
      </c>
      <c r="B6" s="29" t="s">
        <v>56</v>
      </c>
      <c r="C6" s="29" t="s">
        <v>57</v>
      </c>
      <c r="D6" s="12"/>
      <c r="E6" s="29" t="s">
        <v>41</v>
      </c>
      <c r="F6" s="30" t="s">
        <v>42</v>
      </c>
      <c r="G6" s="31" t="s">
        <v>58</v>
      </c>
      <c r="I6" s="32" t="s">
        <v>59</v>
      </c>
      <c r="J6" s="12"/>
      <c r="K6" s="33">
        <v>29066</v>
      </c>
      <c r="L6" s="18" t="s">
        <v>328</v>
      </c>
      <c r="M6" s="33">
        <v>43344</v>
      </c>
      <c r="N6" s="29" t="s">
        <v>53</v>
      </c>
      <c r="O6" s="29" t="s">
        <v>60</v>
      </c>
      <c r="P6" s="34">
        <v>41071</v>
      </c>
      <c r="Q6" s="29" t="s">
        <v>61</v>
      </c>
      <c r="R6" s="35">
        <v>41968</v>
      </c>
      <c r="S6" s="36"/>
      <c r="T6" s="37"/>
      <c r="U6" s="38"/>
      <c r="V6" s="39"/>
      <c r="W6" s="38"/>
      <c r="X6" s="38"/>
    </row>
    <row r="7" spans="1:24" ht="16">
      <c r="A7" s="11" t="s">
        <v>62</v>
      </c>
      <c r="B7" s="11" t="s">
        <v>63</v>
      </c>
      <c r="C7" s="11" t="s">
        <v>64</v>
      </c>
      <c r="D7" s="12"/>
      <c r="E7" s="11" t="s">
        <v>65</v>
      </c>
      <c r="F7" s="13" t="s">
        <v>28</v>
      </c>
      <c r="G7" s="14" t="s">
        <v>66</v>
      </c>
      <c r="H7" s="15"/>
      <c r="I7" s="16" t="s">
        <v>67</v>
      </c>
      <c r="J7" s="12"/>
      <c r="K7" s="17">
        <v>33768</v>
      </c>
      <c r="L7" s="18" t="s">
        <v>328</v>
      </c>
      <c r="M7" s="17">
        <v>43009</v>
      </c>
      <c r="N7" s="11" t="s">
        <v>68</v>
      </c>
      <c r="O7" s="11" t="s">
        <v>69</v>
      </c>
      <c r="P7" s="40">
        <v>42903</v>
      </c>
      <c r="Q7" s="26"/>
      <c r="R7" s="41"/>
      <c r="S7" s="26"/>
      <c r="T7" s="41"/>
      <c r="U7" s="22"/>
      <c r="V7" s="21"/>
      <c r="W7" s="22"/>
      <c r="X7" s="22"/>
    </row>
    <row r="8" spans="1:24" ht="15">
      <c r="A8" s="26" t="s">
        <v>38</v>
      </c>
      <c r="B8" s="26" t="s">
        <v>70</v>
      </c>
      <c r="C8" s="11" t="s">
        <v>71</v>
      </c>
      <c r="D8" s="42"/>
      <c r="E8" s="26" t="s">
        <v>41</v>
      </c>
      <c r="F8" s="23" t="s">
        <v>42</v>
      </c>
      <c r="G8" s="43" t="str">
        <f>HYPERLINK("mailto:gatti.nicole@gmail.com","gatti.nicole@gmail.com")</f>
        <v>gatti.nicole@gmail.com</v>
      </c>
      <c r="H8" s="44"/>
      <c r="I8" s="44" t="s">
        <v>72</v>
      </c>
      <c r="J8" s="42"/>
      <c r="K8" s="25">
        <v>31506</v>
      </c>
      <c r="L8" s="18" t="s">
        <v>328</v>
      </c>
      <c r="M8" s="25">
        <v>42429</v>
      </c>
      <c r="N8" s="26" t="s">
        <v>73</v>
      </c>
      <c r="O8" s="26" t="s">
        <v>74</v>
      </c>
      <c r="P8" s="20">
        <v>41337</v>
      </c>
      <c r="Q8" s="26" t="s">
        <v>75</v>
      </c>
      <c r="R8" s="41">
        <v>41968</v>
      </c>
      <c r="S8" s="19" t="s">
        <v>76</v>
      </c>
      <c r="T8" s="41">
        <v>41968</v>
      </c>
      <c r="U8" s="22"/>
      <c r="V8" s="21"/>
      <c r="W8" s="22"/>
      <c r="X8" s="22"/>
    </row>
    <row r="9" spans="1:24" ht="15">
      <c r="A9" s="29" t="s">
        <v>77</v>
      </c>
      <c r="B9" s="29" t="s">
        <v>78</v>
      </c>
      <c r="C9" s="29" t="s">
        <v>79</v>
      </c>
      <c r="E9" s="4"/>
      <c r="F9" s="3"/>
      <c r="G9" s="29" t="s">
        <v>80</v>
      </c>
      <c r="H9" s="1"/>
      <c r="I9" s="32" t="s">
        <v>81</v>
      </c>
      <c r="K9" s="45">
        <v>29301</v>
      </c>
      <c r="L9" s="18" t="s">
        <v>328</v>
      </c>
      <c r="M9" s="33">
        <v>43132</v>
      </c>
      <c r="N9" s="29" t="s">
        <v>82</v>
      </c>
      <c r="O9" s="29" t="s">
        <v>83</v>
      </c>
      <c r="P9" s="46">
        <v>40697</v>
      </c>
      <c r="Q9" s="29" t="s">
        <v>84</v>
      </c>
      <c r="R9" s="46">
        <v>41198</v>
      </c>
      <c r="S9" s="4"/>
      <c r="T9" s="38"/>
      <c r="U9" s="38"/>
      <c r="V9" s="38"/>
      <c r="W9" s="38"/>
      <c r="X9" s="38"/>
    </row>
    <row r="10" spans="1:24" ht="16">
      <c r="A10" s="26" t="s">
        <v>85</v>
      </c>
      <c r="B10" s="26" t="s">
        <v>86</v>
      </c>
      <c r="C10" s="11" t="s">
        <v>87</v>
      </c>
      <c r="D10" s="47"/>
      <c r="E10" s="26" t="s">
        <v>27</v>
      </c>
      <c r="F10" s="23" t="s">
        <v>28</v>
      </c>
      <c r="G10" s="48" t="str">
        <f>HYPERLINK("mailto:meglane@hotmail.com","meglane@hotmail.com")</f>
        <v>meglane@hotmail.com</v>
      </c>
      <c r="H10" s="44" t="s">
        <v>88</v>
      </c>
      <c r="I10" s="44" t="s">
        <v>88</v>
      </c>
      <c r="J10" s="47"/>
      <c r="K10" s="25">
        <v>29441</v>
      </c>
      <c r="L10" s="18" t="s">
        <v>328</v>
      </c>
      <c r="M10" s="25">
        <v>42795</v>
      </c>
      <c r="N10" s="26" t="s">
        <v>89</v>
      </c>
      <c r="O10" s="26" t="s">
        <v>90</v>
      </c>
      <c r="P10" s="20">
        <v>41628</v>
      </c>
      <c r="Q10" s="19"/>
      <c r="R10" s="21"/>
      <c r="S10" s="19"/>
      <c r="T10" s="21"/>
      <c r="U10" s="22"/>
      <c r="V10" s="21"/>
      <c r="W10" s="22"/>
      <c r="X10" s="22"/>
    </row>
    <row r="11" spans="1:24" ht="16">
      <c r="A11" s="26" t="s">
        <v>91</v>
      </c>
      <c r="B11" s="26" t="s">
        <v>92</v>
      </c>
      <c r="C11" s="11" t="s">
        <v>93</v>
      </c>
      <c r="D11" s="47"/>
      <c r="E11" s="26" t="s">
        <v>41</v>
      </c>
      <c r="F11" s="23" t="s">
        <v>42</v>
      </c>
      <c r="G11" s="48" t="str">
        <f>HYPERLINK("mailto:karenmrps@hotmail.com","karenmrps@hotmail.com")</f>
        <v>karenmrps@hotmail.com</v>
      </c>
      <c r="H11" s="15"/>
      <c r="I11" s="44" t="s">
        <v>94</v>
      </c>
      <c r="J11" s="47"/>
      <c r="K11" s="25">
        <v>28885</v>
      </c>
      <c r="L11" s="18" t="s">
        <v>328</v>
      </c>
      <c r="M11" s="25">
        <v>42795</v>
      </c>
      <c r="N11" s="26" t="s">
        <v>95</v>
      </c>
      <c r="O11" s="26" t="s">
        <v>96</v>
      </c>
      <c r="P11" s="20">
        <v>41660</v>
      </c>
      <c r="Q11" s="26" t="s">
        <v>97</v>
      </c>
      <c r="R11" s="49">
        <v>42455</v>
      </c>
      <c r="S11" s="19"/>
      <c r="T11" s="21"/>
      <c r="U11" s="22"/>
      <c r="V11" s="21"/>
      <c r="W11" s="22"/>
      <c r="X11" s="22"/>
    </row>
    <row r="12" spans="1:24" ht="16">
      <c r="A12" s="11" t="s">
        <v>98</v>
      </c>
      <c r="B12" s="11" t="s">
        <v>99</v>
      </c>
      <c r="C12" s="11" t="s">
        <v>100</v>
      </c>
      <c r="D12" s="47"/>
      <c r="E12" s="11" t="s">
        <v>41</v>
      </c>
      <c r="F12" s="13" t="s">
        <v>42</v>
      </c>
      <c r="G12" s="14" t="s">
        <v>101</v>
      </c>
      <c r="H12" s="16" t="s">
        <v>102</v>
      </c>
      <c r="I12" s="44"/>
      <c r="J12" s="47"/>
      <c r="K12" s="17">
        <v>43184</v>
      </c>
      <c r="L12" s="18" t="s">
        <v>328</v>
      </c>
      <c r="M12" s="17">
        <v>2018</v>
      </c>
      <c r="N12" s="11" t="s">
        <v>103</v>
      </c>
      <c r="O12" s="11" t="s">
        <v>104</v>
      </c>
      <c r="P12" s="40">
        <v>42839</v>
      </c>
      <c r="Q12" s="26"/>
      <c r="R12" s="49"/>
      <c r="S12" s="19"/>
      <c r="T12" s="21"/>
      <c r="U12" s="22"/>
      <c r="V12" s="21"/>
      <c r="W12" s="22"/>
      <c r="X12" s="22"/>
    </row>
    <row r="13" spans="1:24" ht="22" customHeight="1">
      <c r="A13" s="36" t="s">
        <v>105</v>
      </c>
      <c r="B13" s="36" t="s">
        <v>106</v>
      </c>
      <c r="C13" s="36" t="s">
        <v>107</v>
      </c>
      <c r="D13" s="12"/>
      <c r="E13" s="36" t="s">
        <v>65</v>
      </c>
      <c r="F13" s="3" t="s">
        <v>28</v>
      </c>
      <c r="G13" s="50" t="str">
        <f>HYPERLINK("mailto:helga418@hotmail.com","helga418@hotmail.com")</f>
        <v>helga418@hotmail.com</v>
      </c>
      <c r="H13" s="1"/>
      <c r="I13" s="32" t="s">
        <v>108</v>
      </c>
      <c r="J13" s="12"/>
      <c r="K13" s="51">
        <v>26772</v>
      </c>
      <c r="L13" s="18" t="s">
        <v>328</v>
      </c>
      <c r="M13" s="51">
        <v>42095</v>
      </c>
      <c r="N13" s="36" t="s">
        <v>109</v>
      </c>
      <c r="O13" s="36" t="s">
        <v>110</v>
      </c>
      <c r="P13" s="52">
        <v>40978</v>
      </c>
      <c r="Q13" s="4"/>
      <c r="R13" s="39"/>
      <c r="S13" s="4"/>
      <c r="T13" s="39"/>
      <c r="U13" s="38"/>
      <c r="V13" s="39"/>
      <c r="W13" s="38"/>
      <c r="X13" s="38"/>
    </row>
    <row r="14" spans="1:24" ht="16">
      <c r="A14" s="36" t="s">
        <v>111</v>
      </c>
      <c r="B14" s="36" t="s">
        <v>112</v>
      </c>
      <c r="C14" s="29" t="s">
        <v>113</v>
      </c>
      <c r="D14" s="12"/>
      <c r="E14" s="36" t="s">
        <v>114</v>
      </c>
      <c r="F14" s="3" t="s">
        <v>115</v>
      </c>
      <c r="G14" s="50" t="str">
        <f>HYPERLINK("mailto:Hiralshah22@gmail.com","Hiralshah22@gmail.com")</f>
        <v>Hiralshah22@gmail.com</v>
      </c>
      <c r="H14" s="1"/>
      <c r="I14" s="9" t="s">
        <v>116</v>
      </c>
      <c r="J14" s="12"/>
      <c r="K14" s="51">
        <v>30672</v>
      </c>
      <c r="L14" s="18" t="s">
        <v>328</v>
      </c>
      <c r="M14" s="51">
        <v>42461</v>
      </c>
      <c r="N14" s="36" t="s">
        <v>117</v>
      </c>
      <c r="O14" s="36" t="s">
        <v>118</v>
      </c>
      <c r="P14" s="52">
        <v>42033</v>
      </c>
      <c r="Q14" s="4"/>
      <c r="R14" s="52"/>
      <c r="S14" s="4"/>
      <c r="T14" s="39"/>
      <c r="U14" s="38"/>
      <c r="V14" s="39"/>
      <c r="W14" s="38"/>
      <c r="X14" s="38"/>
    </row>
    <row r="15" spans="1:24" ht="24" customHeight="1">
      <c r="A15" s="19" t="s">
        <v>119</v>
      </c>
      <c r="B15" s="19" t="s">
        <v>120</v>
      </c>
      <c r="C15" s="11" t="s">
        <v>121</v>
      </c>
      <c r="D15" s="53" t="s">
        <v>122</v>
      </c>
      <c r="E15" s="19" t="s">
        <v>123</v>
      </c>
      <c r="F15" s="23" t="s">
        <v>28</v>
      </c>
      <c r="G15" s="54" t="str">
        <f>HYPERLINK("mailto:heidismunn@hotmail.com","heidismunn@hotmail.com")</f>
        <v>heidismunn@hotmail.com</v>
      </c>
      <c r="H15" s="15"/>
      <c r="I15" s="16" t="s">
        <v>124</v>
      </c>
      <c r="J15" s="12"/>
      <c r="K15" s="25">
        <v>28725</v>
      </c>
      <c r="L15" s="18" t="s">
        <v>328</v>
      </c>
      <c r="M15" s="25">
        <v>40664</v>
      </c>
      <c r="N15" s="19" t="s">
        <v>125</v>
      </c>
      <c r="O15" s="26" t="s">
        <v>126</v>
      </c>
      <c r="P15" s="41">
        <v>40581</v>
      </c>
      <c r="Q15" s="26" t="s">
        <v>127</v>
      </c>
      <c r="R15" s="41">
        <v>41513</v>
      </c>
      <c r="S15" s="19"/>
      <c r="T15" s="21"/>
      <c r="U15" s="22"/>
      <c r="V15" s="22"/>
      <c r="W15" s="22"/>
      <c r="X15" s="22"/>
    </row>
    <row r="16" spans="1:24" ht="16">
      <c r="A16" s="26" t="s">
        <v>128</v>
      </c>
      <c r="B16" s="26" t="s">
        <v>129</v>
      </c>
      <c r="C16" s="11" t="s">
        <v>130</v>
      </c>
      <c r="D16" s="12"/>
      <c r="E16" s="26" t="s">
        <v>114</v>
      </c>
      <c r="F16" s="13" t="s">
        <v>115</v>
      </c>
      <c r="G16" s="48" t="str">
        <f>HYPERLINK("mailto:chikara-hwang@hotmail.com","chikara-hwang@hotmail.com")</f>
        <v>chikara-hwang@hotmail.com</v>
      </c>
      <c r="H16" s="44" t="s">
        <v>131</v>
      </c>
      <c r="I16" s="44"/>
      <c r="J16" s="12"/>
      <c r="K16" s="25">
        <v>29840</v>
      </c>
      <c r="L16" s="18" t="s">
        <v>328</v>
      </c>
      <c r="M16" s="25">
        <v>42856</v>
      </c>
      <c r="N16" s="26" t="s">
        <v>132</v>
      </c>
      <c r="O16" s="26" t="s">
        <v>133</v>
      </c>
      <c r="P16" s="20">
        <v>41320</v>
      </c>
      <c r="Q16" s="26" t="s">
        <v>134</v>
      </c>
      <c r="R16" s="41">
        <v>42021</v>
      </c>
      <c r="S16" s="26"/>
      <c r="T16" s="41"/>
      <c r="U16" s="22"/>
      <c r="V16" s="21"/>
      <c r="W16" s="22"/>
      <c r="X16" s="22"/>
    </row>
    <row r="17" spans="1:24" ht="16">
      <c r="A17" s="26" t="s">
        <v>38</v>
      </c>
      <c r="B17" s="26" t="s">
        <v>135</v>
      </c>
      <c r="C17" s="26" t="s">
        <v>136</v>
      </c>
      <c r="D17" s="12"/>
      <c r="E17" s="26" t="s">
        <v>41</v>
      </c>
      <c r="F17" s="23" t="s">
        <v>42</v>
      </c>
      <c r="G17" s="48" t="str">
        <f>HYPERLINK("mailto:nicolesfox@yahoo.com","nicolesfox@yahoo.com")</f>
        <v>nicolesfox@yahoo.com</v>
      </c>
      <c r="H17" s="44" t="s">
        <v>137</v>
      </c>
      <c r="I17" s="44" t="s">
        <v>138</v>
      </c>
      <c r="J17" s="12"/>
      <c r="K17" s="25">
        <v>28534</v>
      </c>
      <c r="L17" s="18" t="s">
        <v>328</v>
      </c>
      <c r="M17" s="17">
        <v>42856</v>
      </c>
      <c r="N17" s="26" t="s">
        <v>139</v>
      </c>
      <c r="O17" s="26" t="s">
        <v>140</v>
      </c>
      <c r="P17" s="20">
        <v>40897</v>
      </c>
      <c r="Q17" s="26" t="s">
        <v>141</v>
      </c>
      <c r="R17" s="41">
        <v>41492</v>
      </c>
      <c r="S17" s="26"/>
      <c r="T17" s="41"/>
      <c r="U17" s="22"/>
      <c r="V17" s="21"/>
      <c r="W17" s="22"/>
      <c r="X17" s="22"/>
    </row>
    <row r="18" spans="1:24" ht="16">
      <c r="A18" s="11" t="s">
        <v>142</v>
      </c>
      <c r="B18" s="26" t="s">
        <v>143</v>
      </c>
      <c r="C18" s="11" t="s">
        <v>144</v>
      </c>
      <c r="D18" s="12"/>
      <c r="E18" s="11" t="s">
        <v>41</v>
      </c>
      <c r="F18" s="13" t="s">
        <v>42</v>
      </c>
      <c r="G18" s="55" t="str">
        <f>HYPERLINK("mailto:caroline7703@gmail.com","caroline7703@gmail.com")</f>
        <v>caroline7703@gmail.com</v>
      </c>
      <c r="H18" s="44"/>
      <c r="I18" s="16" t="s">
        <v>145</v>
      </c>
      <c r="J18" s="12"/>
      <c r="K18" s="25"/>
      <c r="L18" s="18" t="s">
        <v>328</v>
      </c>
      <c r="M18" s="25"/>
      <c r="N18" s="26"/>
      <c r="O18" s="26"/>
      <c r="P18" s="20"/>
      <c r="Q18" s="26"/>
      <c r="R18" s="41"/>
      <c r="S18" s="26"/>
      <c r="T18" s="41"/>
      <c r="U18" s="22"/>
      <c r="V18" s="21"/>
      <c r="W18" s="22"/>
      <c r="X18" s="22"/>
    </row>
    <row r="19" spans="1:24" ht="16">
      <c r="A19" s="26" t="s">
        <v>146</v>
      </c>
      <c r="B19" s="26" t="s">
        <v>147</v>
      </c>
      <c r="C19" s="11" t="s">
        <v>148</v>
      </c>
      <c r="D19" s="12"/>
      <c r="E19" s="11" t="s">
        <v>114</v>
      </c>
      <c r="F19" s="13" t="s">
        <v>115</v>
      </c>
      <c r="G19" s="48" t="str">
        <f>HYPERLINK("mailto:lilwulinda@gmail.com","lilwulinda@gmail.com")</f>
        <v>lilwulinda@gmail.com</v>
      </c>
      <c r="H19" s="44"/>
      <c r="I19" s="44" t="s">
        <v>149</v>
      </c>
      <c r="J19" s="12"/>
      <c r="K19" s="25">
        <v>29596</v>
      </c>
      <c r="L19" s="18" t="s">
        <v>328</v>
      </c>
      <c r="M19" s="17">
        <v>43586</v>
      </c>
      <c r="N19" s="26" t="s">
        <v>45</v>
      </c>
      <c r="O19" s="26" t="s">
        <v>150</v>
      </c>
      <c r="P19" s="20">
        <v>42579</v>
      </c>
      <c r="Q19" s="11" t="s">
        <v>151</v>
      </c>
      <c r="R19" s="56">
        <v>43297</v>
      </c>
      <c r="S19" s="26"/>
      <c r="T19" s="41"/>
      <c r="U19" s="22"/>
      <c r="V19" s="21"/>
      <c r="W19" s="22"/>
      <c r="X19" s="22"/>
    </row>
    <row r="20" spans="1:24" ht="22" customHeight="1">
      <c r="A20" s="19" t="s">
        <v>152</v>
      </c>
      <c r="B20" s="19" t="s">
        <v>153</v>
      </c>
      <c r="C20" s="19" t="s">
        <v>154</v>
      </c>
      <c r="D20" s="53" t="s">
        <v>155</v>
      </c>
      <c r="E20" s="19" t="s">
        <v>123</v>
      </c>
      <c r="F20" s="23" t="s">
        <v>28</v>
      </c>
      <c r="G20" s="54" t="str">
        <f>HYPERLINK("mailto:cgliparini@gmail.com","cgliparini@gmail.com")</f>
        <v>cgliparini@gmail.com</v>
      </c>
      <c r="H20" s="16" t="s">
        <v>156</v>
      </c>
      <c r="I20" s="16" t="s">
        <v>157</v>
      </c>
      <c r="J20" s="12"/>
      <c r="K20" s="27" t="s">
        <v>158</v>
      </c>
      <c r="L20" s="18" t="s">
        <v>328</v>
      </c>
      <c r="M20" s="25">
        <v>40695</v>
      </c>
      <c r="N20" s="19" t="s">
        <v>68</v>
      </c>
      <c r="O20" s="19" t="s">
        <v>53</v>
      </c>
      <c r="P20" s="20">
        <v>40767</v>
      </c>
      <c r="Q20" s="19"/>
      <c r="R20" s="21"/>
      <c r="S20" s="19"/>
      <c r="T20" s="21"/>
      <c r="U20" s="22"/>
      <c r="V20" s="21"/>
      <c r="W20" s="22"/>
      <c r="X20" s="22"/>
    </row>
    <row r="21" spans="1:24" ht="15">
      <c r="A21" s="26" t="s">
        <v>159</v>
      </c>
      <c r="B21" s="26" t="s">
        <v>160</v>
      </c>
      <c r="C21" s="26" t="s">
        <v>161</v>
      </c>
      <c r="D21" s="57"/>
      <c r="E21" s="26" t="s">
        <v>41</v>
      </c>
      <c r="F21" s="23" t="s">
        <v>42</v>
      </c>
      <c r="G21" s="43" t="str">
        <f>HYPERLINK("mailto:EricaStawski@gmail.com","EricaStawski@gmail.com")</f>
        <v>EricaStawski@gmail.com</v>
      </c>
      <c r="H21" s="15"/>
      <c r="I21" s="44" t="s">
        <v>162</v>
      </c>
      <c r="J21" s="57"/>
      <c r="K21" s="22"/>
      <c r="L21" s="18" t="s">
        <v>328</v>
      </c>
      <c r="M21" s="58" t="s">
        <v>159</v>
      </c>
      <c r="N21" s="26" t="s">
        <v>160</v>
      </c>
      <c r="O21" s="26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4" customHeight="1">
      <c r="A22" s="26" t="s">
        <v>163</v>
      </c>
      <c r="B22" s="11" t="s">
        <v>164</v>
      </c>
      <c r="C22" s="11" t="s">
        <v>165</v>
      </c>
      <c r="D22" s="57"/>
      <c r="E22" s="11" t="s">
        <v>123</v>
      </c>
      <c r="F22" s="13" t="s">
        <v>28</v>
      </c>
      <c r="G22" s="55" t="str">
        <f>HYPERLINK("mailto:swhitehead1017@gmail.com","swhitehead1017@gmail.com")</f>
        <v>swhitehead1017@gmail.com</v>
      </c>
      <c r="H22" s="15"/>
      <c r="I22" s="16" t="s">
        <v>166</v>
      </c>
      <c r="J22" s="57"/>
      <c r="K22" s="59">
        <v>30241</v>
      </c>
      <c r="L22" s="18" t="s">
        <v>328</v>
      </c>
      <c r="M22" s="17">
        <v>42887</v>
      </c>
      <c r="N22" s="11" t="s">
        <v>167</v>
      </c>
      <c r="O22" s="11" t="s">
        <v>168</v>
      </c>
      <c r="P22" s="59">
        <v>41801</v>
      </c>
      <c r="Q22" s="19"/>
      <c r="R22" s="22"/>
      <c r="S22" s="19"/>
      <c r="T22" s="22"/>
      <c r="U22" s="22"/>
      <c r="V22" s="22"/>
      <c r="W22" s="22"/>
      <c r="X22" s="22"/>
    </row>
    <row r="23" spans="1:24" ht="15">
      <c r="A23" s="11" t="s">
        <v>169</v>
      </c>
      <c r="B23" s="11" t="s">
        <v>170</v>
      </c>
      <c r="C23" s="11" t="s">
        <v>171</v>
      </c>
      <c r="D23" s="57"/>
      <c r="E23" s="11" t="s">
        <v>114</v>
      </c>
      <c r="F23" s="13" t="s">
        <v>115</v>
      </c>
      <c r="G23" s="55" t="str">
        <f>HYPERLINK("mailto:michelle.s.mccardle@gmail.com","michelle.s.mccardle@gmail.com")</f>
        <v>michelle.s.mccardle@gmail.com</v>
      </c>
      <c r="H23" s="15"/>
      <c r="I23" s="16" t="s">
        <v>172</v>
      </c>
      <c r="J23" s="57"/>
      <c r="K23" s="59">
        <v>29492</v>
      </c>
      <c r="L23" s="18" t="s">
        <v>328</v>
      </c>
      <c r="M23" s="17">
        <v>42887</v>
      </c>
      <c r="N23" s="11" t="s">
        <v>173</v>
      </c>
      <c r="O23" s="11" t="s">
        <v>174</v>
      </c>
      <c r="P23" s="59">
        <v>41177</v>
      </c>
      <c r="Q23" s="11" t="s">
        <v>175</v>
      </c>
      <c r="R23" s="59">
        <v>42263</v>
      </c>
      <c r="S23" s="19"/>
      <c r="T23" s="22"/>
      <c r="U23" s="22"/>
      <c r="V23" s="22"/>
      <c r="W23" s="22"/>
      <c r="X23" s="22"/>
    </row>
    <row r="24" spans="1:24" ht="15">
      <c r="A24" s="11" t="s">
        <v>176</v>
      </c>
      <c r="B24" s="11" t="s">
        <v>177</v>
      </c>
      <c r="C24" s="11" t="s">
        <v>178</v>
      </c>
      <c r="D24" s="57"/>
      <c r="E24" s="11" t="s">
        <v>114</v>
      </c>
      <c r="F24" s="13" t="s">
        <v>115</v>
      </c>
      <c r="G24" s="55" t="str">
        <f>HYPERLINK("mailto:shefali529@gmail.com","shefali529@gmail.com")</f>
        <v>shefali529@gmail.com</v>
      </c>
      <c r="H24" s="15"/>
      <c r="I24" s="16" t="s">
        <v>179</v>
      </c>
      <c r="J24" s="57"/>
      <c r="K24" s="59">
        <v>31561</v>
      </c>
      <c r="L24" s="18" t="s">
        <v>328</v>
      </c>
      <c r="M24" s="17">
        <v>42887</v>
      </c>
      <c r="N24" s="11" t="s">
        <v>180</v>
      </c>
      <c r="O24" s="11" t="s">
        <v>181</v>
      </c>
      <c r="P24" s="60">
        <v>42145</v>
      </c>
      <c r="Q24" s="11" t="s">
        <v>182</v>
      </c>
      <c r="R24" s="59">
        <v>42132</v>
      </c>
      <c r="S24" s="19"/>
      <c r="T24" s="22"/>
      <c r="U24" s="22"/>
      <c r="V24" s="22"/>
      <c r="W24" s="22"/>
      <c r="X24" s="22"/>
    </row>
    <row r="25" spans="1:24" ht="15">
      <c r="A25" s="11" t="s">
        <v>183</v>
      </c>
      <c r="B25" s="11" t="s">
        <v>177</v>
      </c>
      <c r="C25" s="11" t="s">
        <v>184</v>
      </c>
      <c r="D25" s="57"/>
      <c r="E25" s="11" t="s">
        <v>41</v>
      </c>
      <c r="F25" s="23" t="s">
        <v>42</v>
      </c>
      <c r="G25" s="11" t="s">
        <v>185</v>
      </c>
      <c r="H25" s="15"/>
      <c r="I25" s="16" t="s">
        <v>186</v>
      </c>
      <c r="J25" s="57"/>
      <c r="K25" s="59">
        <v>31192</v>
      </c>
      <c r="L25" s="18" t="s">
        <v>328</v>
      </c>
      <c r="M25" s="17">
        <v>43252</v>
      </c>
      <c r="N25" s="11" t="s">
        <v>187</v>
      </c>
      <c r="O25" s="11" t="s">
        <v>188</v>
      </c>
      <c r="P25" s="59">
        <v>42770</v>
      </c>
      <c r="Q25" s="19"/>
      <c r="R25" s="22"/>
      <c r="S25" s="19"/>
      <c r="T25" s="22"/>
      <c r="U25" s="22"/>
      <c r="V25" s="22"/>
      <c r="W25" s="22"/>
      <c r="X25" s="22"/>
    </row>
    <row r="26" spans="1:24" ht="17" customHeight="1">
      <c r="A26" s="36" t="s">
        <v>189</v>
      </c>
      <c r="B26" s="36" t="s">
        <v>190</v>
      </c>
      <c r="C26" s="29" t="s">
        <v>191</v>
      </c>
      <c r="D26" s="12"/>
      <c r="E26" s="36" t="s">
        <v>65</v>
      </c>
      <c r="F26" s="3" t="s">
        <v>28</v>
      </c>
      <c r="G26" s="50" t="str">
        <f>HYPERLINK("mailto:emilyanncoughlin@gmail.com","emilyanncoughlin@gmail.com")</f>
        <v>emilyanncoughlin@gmail.com</v>
      </c>
      <c r="H26" s="1"/>
      <c r="I26" s="9" t="s">
        <v>192</v>
      </c>
      <c r="J26" s="12"/>
      <c r="K26" s="51">
        <v>30485</v>
      </c>
      <c r="L26" s="18" t="s">
        <v>328</v>
      </c>
      <c r="M26" s="51">
        <v>42186</v>
      </c>
      <c r="N26" s="36" t="s">
        <v>193</v>
      </c>
      <c r="O26" s="36" t="s">
        <v>194</v>
      </c>
      <c r="P26" s="52">
        <v>41752</v>
      </c>
      <c r="Q26" s="4"/>
      <c r="R26" s="52"/>
      <c r="S26" s="4"/>
      <c r="T26" s="39"/>
      <c r="U26" s="38"/>
      <c r="V26" s="39"/>
      <c r="W26" s="38"/>
      <c r="X26" s="38"/>
    </row>
    <row r="27" spans="1:24" ht="16">
      <c r="A27" s="36" t="s">
        <v>195</v>
      </c>
      <c r="B27" s="36" t="s">
        <v>196</v>
      </c>
      <c r="C27" s="36" t="s">
        <v>197</v>
      </c>
      <c r="D27" s="12"/>
      <c r="E27" s="36" t="s">
        <v>41</v>
      </c>
      <c r="F27" s="3" t="s">
        <v>42</v>
      </c>
      <c r="G27" s="50" t="str">
        <f>HYPERLINK("mailto:amyvelez82@gmail.com","amyvelez82@gmail.com")</f>
        <v>amyvelez82@gmail.com</v>
      </c>
      <c r="H27" s="9"/>
      <c r="I27" s="9" t="s">
        <v>198</v>
      </c>
      <c r="J27" s="12"/>
      <c r="K27" s="61" t="s">
        <v>199</v>
      </c>
      <c r="L27" s="18" t="s">
        <v>328</v>
      </c>
      <c r="M27" s="51">
        <v>42246</v>
      </c>
      <c r="N27" s="36" t="s">
        <v>200</v>
      </c>
      <c r="O27" s="36" t="s">
        <v>201</v>
      </c>
      <c r="P27" s="52">
        <v>40824</v>
      </c>
      <c r="Q27" s="36" t="s">
        <v>202</v>
      </c>
      <c r="R27" s="37">
        <v>41743</v>
      </c>
      <c r="S27" s="36"/>
      <c r="T27" s="37"/>
      <c r="U27" s="38"/>
      <c r="V27" s="39"/>
      <c r="W27" s="38"/>
      <c r="X27" s="38"/>
    </row>
    <row r="28" spans="1:24" ht="16">
      <c r="A28" s="36" t="s">
        <v>203</v>
      </c>
      <c r="B28" s="36" t="s">
        <v>204</v>
      </c>
      <c r="C28" s="29" t="s">
        <v>205</v>
      </c>
      <c r="D28" s="12"/>
      <c r="E28" s="36" t="s">
        <v>114</v>
      </c>
      <c r="F28" s="3" t="s">
        <v>115</v>
      </c>
      <c r="G28" s="50" t="str">
        <f>HYPERLINK("mailto:jendanz@gmail.com","jendanz@gmail.com")</f>
        <v>jendanz@gmail.com</v>
      </c>
      <c r="H28" s="9"/>
      <c r="I28" s="9" t="s">
        <v>206</v>
      </c>
      <c r="J28" s="12"/>
      <c r="K28" s="61" t="s">
        <v>207</v>
      </c>
      <c r="L28" s="18" t="s">
        <v>328</v>
      </c>
      <c r="M28" s="51">
        <v>42237</v>
      </c>
      <c r="N28" s="36" t="s">
        <v>208</v>
      </c>
      <c r="O28" s="36" t="s">
        <v>209</v>
      </c>
      <c r="P28" s="52">
        <v>41756</v>
      </c>
      <c r="Q28" s="29" t="s">
        <v>62</v>
      </c>
      <c r="R28" s="35">
        <v>42719</v>
      </c>
      <c r="S28" s="36"/>
      <c r="T28" s="37"/>
      <c r="U28" s="38"/>
      <c r="V28" s="39"/>
      <c r="W28" s="38"/>
      <c r="X28" s="38"/>
    </row>
    <row r="29" spans="1:24" ht="9" customHeight="1">
      <c r="A29" s="29" t="s">
        <v>210</v>
      </c>
      <c r="B29" s="29" t="s">
        <v>211</v>
      </c>
      <c r="C29" s="29" t="s">
        <v>212</v>
      </c>
      <c r="E29" s="29" t="s">
        <v>213</v>
      </c>
      <c r="F29" s="30" t="s">
        <v>214</v>
      </c>
      <c r="G29" s="29" t="s">
        <v>215</v>
      </c>
      <c r="H29" s="1"/>
      <c r="I29" s="32" t="s">
        <v>216</v>
      </c>
      <c r="K29" s="46">
        <v>32202</v>
      </c>
      <c r="L29" s="18" t="s">
        <v>328</v>
      </c>
      <c r="M29" s="33">
        <v>43720</v>
      </c>
      <c r="N29" s="29" t="s">
        <v>217</v>
      </c>
      <c r="O29" s="29" t="s">
        <v>218</v>
      </c>
      <c r="P29" s="45">
        <v>43645</v>
      </c>
      <c r="Q29" s="4"/>
      <c r="R29" s="38"/>
      <c r="S29" s="4"/>
      <c r="T29" s="38"/>
      <c r="U29" s="38"/>
      <c r="V29" s="38"/>
      <c r="W29" s="38"/>
      <c r="X29" s="38"/>
    </row>
    <row r="30" spans="1:24" ht="15">
      <c r="A30" s="29" t="s">
        <v>219</v>
      </c>
      <c r="B30" s="29" t="s">
        <v>220</v>
      </c>
      <c r="C30" s="29" t="s">
        <v>221</v>
      </c>
      <c r="E30" s="29" t="s">
        <v>123</v>
      </c>
      <c r="F30" s="30" t="s">
        <v>28</v>
      </c>
      <c r="G30" s="29" t="s">
        <v>222</v>
      </c>
      <c r="H30" s="1"/>
      <c r="I30" s="32" t="s">
        <v>223</v>
      </c>
      <c r="K30" s="45">
        <v>26917</v>
      </c>
      <c r="L30" s="18" t="s">
        <v>328</v>
      </c>
      <c r="M30" s="33">
        <v>43726</v>
      </c>
      <c r="N30" s="29" t="s">
        <v>224</v>
      </c>
      <c r="O30" s="29" t="s">
        <v>225</v>
      </c>
      <c r="P30" s="46">
        <v>41610</v>
      </c>
      <c r="Q30" s="4"/>
      <c r="R30" s="38"/>
      <c r="S30" s="4"/>
      <c r="T30" s="38"/>
      <c r="U30" s="38"/>
      <c r="V30" s="38"/>
      <c r="W30" s="38"/>
      <c r="X30" s="38"/>
    </row>
    <row r="31" spans="1:24" ht="16">
      <c r="A31" s="26" t="s">
        <v>226</v>
      </c>
      <c r="B31" s="26" t="s">
        <v>227</v>
      </c>
      <c r="C31" s="26" t="s">
        <v>228</v>
      </c>
      <c r="D31" s="62"/>
      <c r="E31" s="26" t="s">
        <v>41</v>
      </c>
      <c r="F31" s="23" t="s">
        <v>42</v>
      </c>
      <c r="G31" s="43" t="str">
        <f>HYPERLINK("mailto:samanthapanek81@yahoo.com","samanthapanek81@yahoo.com")</f>
        <v>samanthapanek81@yahoo.com</v>
      </c>
      <c r="H31" s="15"/>
      <c r="I31" s="44"/>
      <c r="J31" s="62"/>
      <c r="K31" s="25"/>
      <c r="L31" s="18" t="s">
        <v>328</v>
      </c>
      <c r="M31" s="25">
        <v>42614</v>
      </c>
      <c r="N31" s="26"/>
      <c r="O31" s="26"/>
      <c r="P31" s="20"/>
      <c r="Q31" s="19"/>
      <c r="R31" s="21"/>
      <c r="S31" s="19"/>
      <c r="T31" s="21"/>
      <c r="U31" s="22"/>
      <c r="V31" s="21"/>
      <c r="W31" s="22"/>
      <c r="X31" s="22"/>
    </row>
    <row r="32" spans="1:24" ht="15">
      <c r="A32" s="29" t="s">
        <v>229</v>
      </c>
      <c r="B32" s="29" t="s">
        <v>230</v>
      </c>
      <c r="C32" s="29" t="s">
        <v>231</v>
      </c>
      <c r="E32" s="29" t="s">
        <v>232</v>
      </c>
      <c r="F32" s="30" t="s">
        <v>28</v>
      </c>
      <c r="G32" s="29" t="s">
        <v>233</v>
      </c>
      <c r="H32" s="1"/>
      <c r="I32" s="32" t="s">
        <v>234</v>
      </c>
      <c r="K32" s="45">
        <v>27018</v>
      </c>
      <c r="L32" s="18" t="s">
        <v>328</v>
      </c>
      <c r="M32" s="33">
        <v>43739</v>
      </c>
      <c r="N32" s="29" t="s">
        <v>235</v>
      </c>
      <c r="O32" s="29" t="s">
        <v>236</v>
      </c>
      <c r="P32" s="46">
        <v>39881</v>
      </c>
      <c r="Q32" s="29" t="s">
        <v>237</v>
      </c>
      <c r="R32" s="63">
        <v>40675</v>
      </c>
      <c r="T32" s="38"/>
      <c r="U32" s="38"/>
      <c r="V32" s="38"/>
      <c r="W32" s="38"/>
      <c r="X32" s="38"/>
    </row>
    <row r="33" spans="1:24" ht="16">
      <c r="A33" s="26" t="s">
        <v>54</v>
      </c>
      <c r="B33" s="19" t="s">
        <v>238</v>
      </c>
      <c r="C33" s="19" t="s">
        <v>239</v>
      </c>
      <c r="D33" s="12"/>
      <c r="E33" s="19" t="s">
        <v>240</v>
      </c>
      <c r="F33" s="23" t="s">
        <v>241</v>
      </c>
      <c r="G33" s="24" t="str">
        <f>HYPERLINK("mailto:clairelent@yahoo.com","clairelent@yahoo.com")</f>
        <v>clairelent@yahoo.com</v>
      </c>
      <c r="H33" s="15" t="s">
        <v>242</v>
      </c>
      <c r="I33" s="15" t="s">
        <v>243</v>
      </c>
      <c r="J33" s="12"/>
      <c r="K33" s="27" t="s">
        <v>244</v>
      </c>
      <c r="L33" s="18" t="s">
        <v>328</v>
      </c>
      <c r="M33" s="25">
        <v>41883</v>
      </c>
      <c r="N33" s="26" t="s">
        <v>245</v>
      </c>
      <c r="O33" s="19" t="s">
        <v>246</v>
      </c>
      <c r="P33" s="20">
        <v>41706</v>
      </c>
      <c r="Q33" s="19"/>
      <c r="R33" s="21"/>
      <c r="S33" s="19"/>
      <c r="T33" s="21"/>
      <c r="U33" s="22"/>
      <c r="V33" s="21"/>
      <c r="W33" s="22"/>
      <c r="X33" s="22"/>
    </row>
    <row r="34" spans="1:24" ht="15">
      <c r="A34" s="29" t="s">
        <v>247</v>
      </c>
      <c r="B34" s="29" t="s">
        <v>248</v>
      </c>
      <c r="C34" s="29" t="s">
        <v>249</v>
      </c>
      <c r="E34" s="29" t="s">
        <v>41</v>
      </c>
      <c r="F34" s="30" t="s">
        <v>42</v>
      </c>
      <c r="G34" s="29" t="s">
        <v>250</v>
      </c>
      <c r="H34" s="1"/>
      <c r="I34" s="32" t="s">
        <v>251</v>
      </c>
      <c r="K34" s="45">
        <v>29601</v>
      </c>
      <c r="L34" s="18" t="s">
        <v>328</v>
      </c>
      <c r="M34" s="33">
        <v>43789</v>
      </c>
      <c r="N34" s="29" t="s">
        <v>252</v>
      </c>
      <c r="O34" s="29" t="s">
        <v>253</v>
      </c>
      <c r="P34" s="45">
        <v>42484</v>
      </c>
      <c r="Q34" s="4"/>
      <c r="R34" s="38"/>
      <c r="S34" s="4"/>
      <c r="T34" s="38"/>
      <c r="U34" s="38"/>
      <c r="V34" s="38"/>
      <c r="W34" s="38"/>
      <c r="X34" s="38"/>
    </row>
    <row r="35" spans="1:24" ht="31">
      <c r="A35" s="29" t="s">
        <v>254</v>
      </c>
      <c r="B35" s="29" t="s">
        <v>78</v>
      </c>
      <c r="C35" s="29" t="s">
        <v>255</v>
      </c>
      <c r="E35" s="29" t="s">
        <v>41</v>
      </c>
      <c r="F35" s="30" t="s">
        <v>42</v>
      </c>
      <c r="G35" s="64" t="s">
        <v>256</v>
      </c>
      <c r="H35" s="1"/>
      <c r="I35" s="32" t="s">
        <v>257</v>
      </c>
      <c r="K35" s="45">
        <v>28101</v>
      </c>
      <c r="L35" s="18" t="s">
        <v>328</v>
      </c>
      <c r="M35" s="33">
        <v>43790</v>
      </c>
      <c r="N35" s="29" t="s">
        <v>258</v>
      </c>
      <c r="O35" s="29" t="s">
        <v>259</v>
      </c>
      <c r="P35" s="45">
        <v>40605</v>
      </c>
      <c r="Q35" s="29" t="s">
        <v>260</v>
      </c>
      <c r="R35" s="45">
        <v>41299</v>
      </c>
      <c r="S35" s="4"/>
      <c r="T35" s="38"/>
      <c r="U35" s="38"/>
      <c r="V35" s="38"/>
      <c r="W35" s="38"/>
      <c r="X35" s="38"/>
    </row>
    <row r="36" spans="1:24" ht="16">
      <c r="A36" s="26" t="s">
        <v>261</v>
      </c>
      <c r="B36" s="26" t="s">
        <v>262</v>
      </c>
      <c r="C36" s="26" t="s">
        <v>263</v>
      </c>
      <c r="D36" s="12"/>
      <c r="E36" s="26" t="s">
        <v>41</v>
      </c>
      <c r="F36" s="23" t="s">
        <v>42</v>
      </c>
      <c r="G36" s="48" t="str">
        <f>HYPERLINK("mailto:allisonjackter@gmail.com","allisonjackter@gmail.com")</f>
        <v>allisonjackter@gmail.com</v>
      </c>
      <c r="H36" s="15"/>
      <c r="I36" s="44" t="s">
        <v>264</v>
      </c>
      <c r="J36" s="12"/>
      <c r="K36" s="25"/>
      <c r="L36" s="18" t="s">
        <v>328</v>
      </c>
      <c r="M36" s="17">
        <v>42675</v>
      </c>
      <c r="N36" s="11" t="s">
        <v>265</v>
      </c>
      <c r="O36" s="11" t="s">
        <v>266</v>
      </c>
      <c r="P36" s="40">
        <v>42117</v>
      </c>
      <c r="Q36" s="26"/>
      <c r="R36" s="41"/>
      <c r="S36" s="26"/>
      <c r="T36" s="41"/>
      <c r="U36" s="22"/>
      <c r="V36" s="21"/>
      <c r="W36" s="22"/>
      <c r="X36" s="22"/>
    </row>
    <row r="37" spans="1:24" ht="16">
      <c r="A37" s="26" t="s">
        <v>195</v>
      </c>
      <c r="B37" s="26" t="s">
        <v>267</v>
      </c>
      <c r="C37" s="11" t="s">
        <v>268</v>
      </c>
      <c r="D37" s="12"/>
      <c r="E37" s="26" t="s">
        <v>65</v>
      </c>
      <c r="F37" s="23" t="s">
        <v>28</v>
      </c>
      <c r="G37" s="43" t="str">
        <f>HYPERLINK("mailto:AmyMalinEstes@gmail.com","AmyMalinEstes@gmail.com")</f>
        <v>AmyMalinEstes@gmail.com</v>
      </c>
      <c r="H37" s="15"/>
      <c r="I37" s="44" t="s">
        <v>269</v>
      </c>
      <c r="J37" s="12"/>
      <c r="K37" s="25">
        <v>29055</v>
      </c>
      <c r="L37" s="18" t="s">
        <v>328</v>
      </c>
      <c r="M37" s="25">
        <v>41913</v>
      </c>
      <c r="N37" s="26" t="s">
        <v>270</v>
      </c>
      <c r="O37" s="26" t="s">
        <v>271</v>
      </c>
      <c r="P37" s="20">
        <v>40817</v>
      </c>
      <c r="Q37" s="19"/>
      <c r="R37" s="21"/>
      <c r="S37" s="19"/>
      <c r="T37" s="21"/>
      <c r="U37" s="22"/>
      <c r="V37" s="21"/>
      <c r="W37" s="22"/>
      <c r="X37" s="22"/>
    </row>
    <row r="38" spans="1:24" ht="16">
      <c r="A38" s="11" t="s">
        <v>31</v>
      </c>
      <c r="B38" s="11" t="s">
        <v>272</v>
      </c>
      <c r="C38" s="11" t="s">
        <v>273</v>
      </c>
      <c r="D38" s="12"/>
      <c r="E38" s="11" t="s">
        <v>65</v>
      </c>
      <c r="F38" s="13" t="s">
        <v>28</v>
      </c>
      <c r="G38" s="14" t="s">
        <v>274</v>
      </c>
      <c r="H38" s="15"/>
      <c r="I38" s="16" t="s">
        <v>275</v>
      </c>
      <c r="J38" s="12"/>
      <c r="K38" s="17">
        <v>29803</v>
      </c>
      <c r="L38" s="18" t="s">
        <v>328</v>
      </c>
      <c r="M38" s="17">
        <v>43405</v>
      </c>
      <c r="N38" s="11" t="s">
        <v>276</v>
      </c>
      <c r="O38" s="11" t="s">
        <v>53</v>
      </c>
      <c r="P38" s="40">
        <v>42948</v>
      </c>
      <c r="Q38" s="26"/>
      <c r="R38" s="41"/>
      <c r="S38" s="26"/>
      <c r="T38" s="41"/>
      <c r="U38" s="22"/>
      <c r="V38" s="21"/>
      <c r="W38" s="22"/>
      <c r="X38" s="22"/>
    </row>
    <row r="39" spans="1:24" ht="14">
      <c r="A39" s="4"/>
      <c r="B39" s="4"/>
      <c r="C39" s="4"/>
      <c r="E39" s="4"/>
      <c r="F39" s="3"/>
      <c r="G39" s="4"/>
      <c r="H39" s="1"/>
      <c r="I39" s="1"/>
      <c r="L39" s="65"/>
      <c r="M39" s="51"/>
      <c r="N39" s="4"/>
      <c r="O39" s="4"/>
      <c r="P39" s="38"/>
      <c r="Q39" s="4"/>
      <c r="R39" s="38"/>
      <c r="S39" s="4"/>
      <c r="T39" s="38"/>
      <c r="U39" s="38"/>
      <c r="V39" s="38"/>
      <c r="W39" s="38"/>
      <c r="X39" s="38"/>
    </row>
  </sheetData>
  <autoFilter ref="A1:X2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1"/>
  <sheetViews>
    <sheetView workbookViewId="0">
      <pane ySplit="1" topLeftCell="A2" activePane="bottomLeft" state="frozen"/>
      <selection pane="bottomLeft" activeCell="B22" sqref="B22"/>
    </sheetView>
  </sheetViews>
  <sheetFormatPr baseColWidth="10" defaultColWidth="14.5" defaultRowHeight="12.75" customHeight="1"/>
  <cols>
    <col min="9" max="9" width="18.83203125" customWidth="1"/>
  </cols>
  <sheetData>
    <row r="1" spans="1:26">
      <c r="A1" s="66" t="s">
        <v>277</v>
      </c>
      <c r="B1" s="66" t="s">
        <v>278</v>
      </c>
      <c r="C1" s="66" t="s">
        <v>279</v>
      </c>
      <c r="D1" s="66" t="s">
        <v>280</v>
      </c>
      <c r="E1" s="66" t="s">
        <v>281</v>
      </c>
      <c r="F1" s="66" t="s">
        <v>282</v>
      </c>
      <c r="G1" s="66" t="s">
        <v>283</v>
      </c>
      <c r="H1" s="66" t="s">
        <v>284</v>
      </c>
      <c r="I1" s="66" t="s">
        <v>285</v>
      </c>
      <c r="J1" s="66" t="s">
        <v>286</v>
      </c>
      <c r="K1" s="66" t="s">
        <v>287</v>
      </c>
      <c r="L1" s="66" t="s">
        <v>288</v>
      </c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spans="1:26" ht="12.75" customHeight="1">
      <c r="A2" s="68" t="s">
        <v>289</v>
      </c>
      <c r="B2" s="68" t="s">
        <v>290</v>
      </c>
      <c r="C2" s="68" t="s">
        <v>291</v>
      </c>
      <c r="D2" s="68" t="s">
        <v>292</v>
      </c>
      <c r="E2" s="68" t="s">
        <v>293</v>
      </c>
      <c r="F2" s="68" t="s">
        <v>294</v>
      </c>
      <c r="G2" s="68" t="s">
        <v>295</v>
      </c>
      <c r="H2" s="68" t="s">
        <v>296</v>
      </c>
      <c r="I2" s="68" t="s">
        <v>297</v>
      </c>
      <c r="J2" s="68" t="s">
        <v>298</v>
      </c>
      <c r="K2" s="68" t="s">
        <v>299</v>
      </c>
      <c r="L2" s="68" t="s">
        <v>300</v>
      </c>
    </row>
    <row r="3" spans="1:26" ht="12.75" customHeight="1">
      <c r="A3" s="68" t="s">
        <v>301</v>
      </c>
      <c r="B3" s="68" t="s">
        <v>302</v>
      </c>
      <c r="C3" s="68" t="s">
        <v>303</v>
      </c>
      <c r="D3" s="68" t="s">
        <v>304</v>
      </c>
      <c r="E3" s="68" t="s">
        <v>305</v>
      </c>
      <c r="F3" s="68" t="s">
        <v>306</v>
      </c>
      <c r="G3" s="68" t="s">
        <v>307</v>
      </c>
      <c r="H3" s="68" t="s">
        <v>308</v>
      </c>
      <c r="I3" s="68" t="s">
        <v>309</v>
      </c>
      <c r="L3" s="68" t="s">
        <v>310</v>
      </c>
    </row>
    <row r="4" spans="1:26" ht="12.75" customHeight="1">
      <c r="A4" s="68" t="s">
        <v>311</v>
      </c>
      <c r="D4" s="68" t="s">
        <v>312</v>
      </c>
      <c r="F4" s="68" t="s">
        <v>313</v>
      </c>
      <c r="G4" s="68" t="s">
        <v>314</v>
      </c>
      <c r="H4" s="68" t="s">
        <v>315</v>
      </c>
      <c r="I4" s="68" t="s">
        <v>316</v>
      </c>
    </row>
    <row r="5" spans="1:26" ht="12.75" customHeight="1">
      <c r="A5" s="68" t="s">
        <v>317</v>
      </c>
      <c r="G5" s="68" t="s">
        <v>318</v>
      </c>
      <c r="I5" s="68" t="s">
        <v>319</v>
      </c>
    </row>
    <row r="6" spans="1:26" ht="12.75" customHeight="1">
      <c r="G6" s="68" t="s">
        <v>320</v>
      </c>
    </row>
    <row r="15" spans="1:26" ht="12.75" customHeight="1">
      <c r="A15" s="69" t="s">
        <v>321</v>
      </c>
    </row>
    <row r="16" spans="1:26" ht="12.75" customHeight="1">
      <c r="A16" s="68" t="s">
        <v>322</v>
      </c>
    </row>
    <row r="17" spans="1:1" ht="12.75" customHeight="1">
      <c r="A17" s="68" t="s">
        <v>323</v>
      </c>
    </row>
    <row r="18" spans="1:1" ht="12.75" customHeight="1">
      <c r="A18" s="68" t="s">
        <v>324</v>
      </c>
    </row>
    <row r="19" spans="1:1" ht="12.75" customHeight="1">
      <c r="A19" s="68" t="s">
        <v>325</v>
      </c>
    </row>
    <row r="20" spans="1:1" ht="12.75" customHeight="1">
      <c r="A20" s="68" t="s">
        <v>326</v>
      </c>
    </row>
    <row r="21" spans="1:1" ht="12.75" customHeight="1">
      <c r="A21" s="68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ActiveData</vt:lpstr>
      <vt:lpstr>Birthday By Month</vt:lpstr>
      <vt:lpstr>ActiveData!Criteria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2020-07-15T11:54:17Z</dcterms:created>
  <dcterms:modified xsi:type="dcterms:W3CDTF">2020-07-15T11:54:17Z</dcterms:modified>
</cp:coreProperties>
</file>