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rinn\Desktop\"/>
    </mc:Choice>
  </mc:AlternateContent>
  <xr:revisionPtr revIDLastSave="0" documentId="8_{1C410866-883D-46A9-A91D-3CDC2DED807B}" xr6:coauthVersionLast="45" xr6:coauthVersionMax="45" xr10:uidLastSave="{00000000-0000-0000-0000-000000000000}"/>
  <bookViews>
    <workbookView xWindow="1950" yWindow="600" windowWidth="10215" windowHeight="10920"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7" i="2" l="1"/>
  <c r="B126" i="2"/>
  <c r="B125" i="2"/>
  <c r="B124" i="2"/>
  <c r="B123" i="2"/>
  <c r="B122" i="2"/>
  <c r="B121" i="2"/>
  <c r="B120" i="2"/>
  <c r="B119" i="2"/>
  <c r="J113" i="2"/>
  <c r="J110" i="2"/>
  <c r="B110" i="2"/>
  <c r="J108" i="2"/>
  <c r="J106" i="2"/>
  <c r="J103" i="2"/>
  <c r="B103" i="2"/>
  <c r="J97" i="2"/>
  <c r="B97" i="2"/>
  <c r="J96" i="2"/>
  <c r="B96" i="2"/>
  <c r="J94" i="2"/>
  <c r="J92" i="2"/>
  <c r="B92" i="2"/>
  <c r="J91" i="2"/>
  <c r="B91" i="2"/>
  <c r="J88" i="2"/>
  <c r="J86" i="2"/>
  <c r="J85" i="2"/>
  <c r="J83" i="2"/>
  <c r="B83" i="2"/>
  <c r="J82" i="2"/>
  <c r="B82" i="2"/>
  <c r="J81" i="2"/>
  <c r="B81" i="2"/>
  <c r="J78" i="2"/>
  <c r="B78" i="2"/>
  <c r="J75" i="2"/>
  <c r="J70" i="2"/>
  <c r="B70" i="2"/>
  <c r="J67" i="2"/>
  <c r="J60" i="2"/>
  <c r="B60" i="2"/>
  <c r="J58" i="2"/>
  <c r="B58" i="2"/>
  <c r="J57" i="2"/>
  <c r="B57" i="2"/>
  <c r="J55" i="2"/>
  <c r="B55" i="2"/>
  <c r="J54" i="2"/>
  <c r="B54" i="2"/>
  <c r="J50" i="2"/>
  <c r="J46" i="2"/>
  <c r="J35" i="2"/>
  <c r="J33" i="2"/>
  <c r="B33" i="2"/>
  <c r="J32" i="2"/>
  <c r="B32" i="2"/>
  <c r="J30" i="2"/>
  <c r="J29" i="2"/>
  <c r="J27" i="2"/>
  <c r="B27" i="2"/>
  <c r="J26" i="2"/>
  <c r="J22" i="2"/>
  <c r="B22" i="2"/>
  <c r="J19" i="2"/>
  <c r="B19" i="2"/>
  <c r="J11" i="2"/>
</calcChain>
</file>

<file path=xl/sharedStrings.xml><?xml version="1.0" encoding="utf-8"?>
<sst xmlns="http://schemas.openxmlformats.org/spreadsheetml/2006/main" count="1137" uniqueCount="732">
  <si>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</si>
  <si>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</si>
  <si>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 NAME</t>
  </si>
  <si>
    <t>LAST NAME</t>
  </si>
  <si>
    <t>ADDRESS</t>
  </si>
  <si>
    <t>CITY</t>
  </si>
  <si>
    <t>STATE</t>
  </si>
  <si>
    <t>ZIP</t>
  </si>
  <si>
    <t>PHONE</t>
  </si>
  <si>
    <t>EMAIL</t>
  </si>
  <si>
    <t>JOIN DATE</t>
  </si>
  <si>
    <t>MEMBER TYPE</t>
  </si>
  <si>
    <t>SPOUSE</t>
  </si>
  <si>
    <t>CHILDREN</t>
  </si>
  <si>
    <t>BIRTHDAY</t>
  </si>
  <si>
    <t xml:space="preserve">  </t>
  </si>
  <si>
    <t>Andrea</t>
  </si>
  <si>
    <t>Adkins</t>
  </si>
  <si>
    <t>800 S Hopkins st</t>
  </si>
  <si>
    <t>Grand Haven</t>
  </si>
  <si>
    <t>MI</t>
  </si>
  <si>
    <t>616-443-3476</t>
  </si>
  <si>
    <t>andyj2654@yahoo.com</t>
  </si>
  <si>
    <t>Full</t>
  </si>
  <si>
    <t>Tim</t>
  </si>
  <si>
    <t>Tristan (9/13/13), Maya (7/1/16)</t>
  </si>
  <si>
    <t>Jessica</t>
  </si>
  <si>
    <t>Annese</t>
  </si>
  <si>
    <t>13635 Hofma Ct.</t>
  </si>
  <si>
    <t>561-315-7625</t>
  </si>
  <si>
    <t>jdorsey85@aol.com</t>
  </si>
  <si>
    <t>Nick</t>
  </si>
  <si>
    <t>Stephen (6/16/16)</t>
  </si>
  <si>
    <t>Lauren</t>
  </si>
  <si>
    <t>Baker</t>
  </si>
  <si>
    <t>16984 Burkshire Dr</t>
  </si>
  <si>
    <t>616-402-0034</t>
  </si>
  <si>
    <t>lpofahl13@hotmail.com</t>
  </si>
  <si>
    <t>Clark</t>
  </si>
  <si>
    <t>Hadley (4/11/16), Harper (8/19/18)</t>
  </si>
  <si>
    <t>Emily</t>
  </si>
  <si>
    <t>Bareham</t>
  </si>
  <si>
    <t>14556 160th Ave</t>
  </si>
  <si>
    <t>231-286-2588</t>
  </si>
  <si>
    <t>ebareham14@gmail.com</t>
  </si>
  <si>
    <t>Kurt</t>
  </si>
  <si>
    <t>Alexzander (05/17/2016), Raelyn (05/03/2018)</t>
  </si>
  <si>
    <t>Hannah</t>
  </si>
  <si>
    <t>Barnard</t>
  </si>
  <si>
    <t>16181 Harbor Point Dr</t>
  </si>
  <si>
    <t>Spring Lake</t>
  </si>
  <si>
    <t>616-414-2981</t>
  </si>
  <si>
    <t>hgbarnard0805@gmail.com</t>
  </si>
  <si>
    <t>Benjamin</t>
  </si>
  <si>
    <t>Sloane (3/2/19)</t>
  </si>
  <si>
    <t>Katherine</t>
  </si>
  <si>
    <t>Betcher</t>
  </si>
  <si>
    <t>16298 Highland Dr</t>
  </si>
  <si>
    <t>616-322-4435</t>
  </si>
  <si>
    <t>kebetcher@gmail.com</t>
  </si>
  <si>
    <t>Joe</t>
  </si>
  <si>
    <t>William (5/5/2017), Olivia (10/19/18)</t>
  </si>
  <si>
    <t>Bieszka</t>
  </si>
  <si>
    <t>14013 Garfield St</t>
  </si>
  <si>
    <t xml:space="preserve">Spring Lake </t>
  </si>
  <si>
    <t>812-345-1704</t>
  </si>
  <si>
    <t>LBieszka@gmail.com</t>
  </si>
  <si>
    <t>Mark</t>
  </si>
  <si>
    <t>Emma(8/7/14)Lucy(12/27/15),Lila(6/25/17)</t>
  </si>
  <si>
    <t xml:space="preserve">Heather </t>
  </si>
  <si>
    <t>Bishop</t>
  </si>
  <si>
    <t xml:space="preserve">7365 Grand Haven Rd </t>
  </si>
  <si>
    <t>Norton Shores</t>
  </si>
  <si>
    <t>941-720-0529</t>
  </si>
  <si>
    <t>Samuel</t>
  </si>
  <si>
    <t>Owen (05/26/2016), Dane (6/29/18)</t>
  </si>
  <si>
    <t xml:space="preserve">Meghan </t>
  </si>
  <si>
    <t>Boertman</t>
  </si>
  <si>
    <t>920 Randall Rd</t>
  </si>
  <si>
    <t>989-666-7504</t>
  </si>
  <si>
    <t>megboertman@gmail.com</t>
  </si>
  <si>
    <t>Spencer</t>
  </si>
  <si>
    <t>Jacoby (7/25/14), Levi (2/22/17)</t>
  </si>
  <si>
    <t>Taylor</t>
  </si>
  <si>
    <t>Bontumasi</t>
  </si>
  <si>
    <t>18111 Woodland Dr</t>
  </si>
  <si>
    <t>314-780-3914</t>
  </si>
  <si>
    <t>bontumasit@gmail.com</t>
  </si>
  <si>
    <t>Nicholas</t>
  </si>
  <si>
    <t>Noah (4/10/13), Benjamin (4/16/17)Luke(1/10/20)</t>
  </si>
  <si>
    <t>Samantha</t>
  </si>
  <si>
    <t>Borreson</t>
  </si>
  <si>
    <t>15340 Pine St</t>
  </si>
  <si>
    <t>616-566-6409</t>
  </si>
  <si>
    <t>saborreson@gmail.com</t>
  </si>
  <si>
    <t>Timothy</t>
  </si>
  <si>
    <t>William (5/1/2017)</t>
  </si>
  <si>
    <t>Anna</t>
  </si>
  <si>
    <t>Bouwkamp</t>
  </si>
  <si>
    <t>12195 Sandy Woods Dr</t>
  </si>
  <si>
    <t>616-402-9616</t>
  </si>
  <si>
    <t>annabouwkamp91@gmail.com</t>
  </si>
  <si>
    <t>Eric</t>
  </si>
  <si>
    <t>Levi (3/12/18)</t>
  </si>
  <si>
    <t>Brianna</t>
  </si>
  <si>
    <t>16160 Pierce St</t>
  </si>
  <si>
    <t>West Olive</t>
  </si>
  <si>
    <t>616-215-8278</t>
  </si>
  <si>
    <t>briannabouwkamp@gmail.com</t>
  </si>
  <si>
    <t>Greg</t>
  </si>
  <si>
    <t>Joseph (11/1/2017)</t>
  </si>
  <si>
    <t xml:space="preserve">Kaitlin </t>
  </si>
  <si>
    <t>Brower</t>
  </si>
  <si>
    <t>12143 Basketball CT</t>
  </si>
  <si>
    <t>586-808-0858</t>
  </si>
  <si>
    <t>kaitlin.brower16@gmail.com</t>
  </si>
  <si>
    <t>Steve</t>
  </si>
  <si>
    <t>Aiden(6/27/17),Logan(4/11/19)</t>
  </si>
  <si>
    <t>Sarah</t>
  </si>
  <si>
    <t>Bruinsma</t>
  </si>
  <si>
    <t>16041 Heron Dr</t>
  </si>
  <si>
    <t>616-822-1809</t>
  </si>
  <si>
    <t>dansarb8313@gmail.com</t>
  </si>
  <si>
    <t>Dan</t>
  </si>
  <si>
    <t>Kieryn (6/14/15), Asa (5/12/17)</t>
  </si>
  <si>
    <t>Tiffany</t>
  </si>
  <si>
    <t>Brusveen</t>
  </si>
  <si>
    <t>13375 Patchin Drive</t>
  </si>
  <si>
    <t>Nunica</t>
  </si>
  <si>
    <t>616-218-7329</t>
  </si>
  <si>
    <t>Kolton</t>
  </si>
  <si>
    <t>Harper (11/21/14), Hudson (7/6/18)</t>
  </si>
  <si>
    <t>Cammenga</t>
  </si>
  <si>
    <t>18213 Oberwald Lane #6</t>
  </si>
  <si>
    <t>616-499-1443</t>
  </si>
  <si>
    <t>sarahcammenga@gmail.com</t>
  </si>
  <si>
    <t>Scott Lepke</t>
  </si>
  <si>
    <t>Remington Lepke (10/6/16), Rowan (4/17/18)</t>
  </si>
  <si>
    <t xml:space="preserve">Nikora </t>
  </si>
  <si>
    <t>Carmichael</t>
  </si>
  <si>
    <t xml:space="preserve">16945 Timber Dunes </t>
  </si>
  <si>
    <t>248-765-2596</t>
  </si>
  <si>
    <t>nickora.lewis@gmail.com</t>
  </si>
  <si>
    <t>Alex</t>
  </si>
  <si>
    <t>Madelyn(10/30/18)Theodore(2/19/20)</t>
  </si>
  <si>
    <t>Ashleigh</t>
  </si>
  <si>
    <t>Carter</t>
  </si>
  <si>
    <t>15311 Millhouse Ct</t>
  </si>
  <si>
    <t>616-498-1374</t>
  </si>
  <si>
    <t>Associate</t>
  </si>
  <si>
    <t>Tighe</t>
  </si>
  <si>
    <t>Lillian (10/6/11), Vivian (7/16/13)</t>
  </si>
  <si>
    <t>Mary</t>
  </si>
  <si>
    <t>Charleston</t>
  </si>
  <si>
    <t>16658 Stoneway Dr</t>
  </si>
  <si>
    <t>616-402-5077</t>
  </si>
  <si>
    <t>mcharles88@gmail.com</t>
  </si>
  <si>
    <t>Thomas Jones</t>
  </si>
  <si>
    <t>Mia (1/22/19)</t>
  </si>
  <si>
    <t>Kelly</t>
  </si>
  <si>
    <t>Cooper</t>
  </si>
  <si>
    <t>2129 Vandather Dr Apt #7</t>
  </si>
  <si>
    <t>Muskegon</t>
  </si>
  <si>
    <t>216-287-2654</t>
  </si>
  <si>
    <t>kellycooper1417@yahoo.com</t>
  </si>
  <si>
    <t>Jason</t>
  </si>
  <si>
    <t>Stone (10/18/16),(Charlotte 4/10/20)</t>
  </si>
  <si>
    <t>Staci</t>
  </si>
  <si>
    <t>Coryell</t>
  </si>
  <si>
    <t>16751 Stoneway Dr</t>
  </si>
  <si>
    <t>304-5507296</t>
  </si>
  <si>
    <t xml:space="preserve">staci.coryell@gmail.com
</t>
  </si>
  <si>
    <t xml:space="preserve">Full
</t>
  </si>
  <si>
    <t>Kyler(2/26/18)
Emery(11/1/19)</t>
  </si>
  <si>
    <t>Dawes</t>
  </si>
  <si>
    <t>332 Rachaels Way</t>
  </si>
  <si>
    <t>847-791-8061</t>
  </si>
  <si>
    <t>Christian</t>
  </si>
  <si>
    <t>Emma (4/23/14), Brielle (10/21/15)Isaiah(7/20/19)</t>
  </si>
  <si>
    <t>Kacey</t>
  </si>
  <si>
    <t>Deters</t>
  </si>
  <si>
    <t>5245 Hostad Road</t>
  </si>
  <si>
    <t>616-250-1605</t>
  </si>
  <si>
    <t>Levi</t>
  </si>
  <si>
    <t>Carson (1/22/14)Brady(10/17/19)</t>
  </si>
  <si>
    <t xml:space="preserve">Rachel </t>
  </si>
  <si>
    <t>Dody</t>
  </si>
  <si>
    <t>18611 Woodduck Dr</t>
  </si>
  <si>
    <t>616-402-0518</t>
  </si>
  <si>
    <t>rachel.dody@gmail.com</t>
  </si>
  <si>
    <t>Rob</t>
  </si>
  <si>
    <t>Lauren (2/9/15), Norah (4/20/17), Beckett (4/27/19)</t>
  </si>
  <si>
    <t xml:space="preserve">Jessica </t>
  </si>
  <si>
    <t>Dyball</t>
  </si>
  <si>
    <t>4162 Dunes Parkway</t>
  </si>
  <si>
    <t>231-457-4609</t>
  </si>
  <si>
    <t>Paul</t>
  </si>
  <si>
    <t>Charlie (4/13/15)</t>
  </si>
  <si>
    <t>Jillian</t>
  </si>
  <si>
    <t>Edwards</t>
  </si>
  <si>
    <t>16116 Harbor Point Dr</t>
  </si>
  <si>
    <t xml:space="preserve">MI </t>
  </si>
  <si>
    <t>989-274-9343</t>
  </si>
  <si>
    <t>Brian</t>
  </si>
  <si>
    <t>August (02/26/15), Moira (12/18/17)</t>
  </si>
  <si>
    <t>Emmorey</t>
  </si>
  <si>
    <t>16317 W. Willow Dr</t>
  </si>
  <si>
    <t>810-599-1464</t>
  </si>
  <si>
    <t>emmoreys@gmail.com</t>
  </si>
  <si>
    <t>Ryan</t>
  </si>
  <si>
    <t>Ashlyn (10/23/13), Hailey (1/31/17)Jacob(12/6/19)</t>
  </si>
  <si>
    <t>Teresa</t>
  </si>
  <si>
    <t>Erickson</t>
  </si>
  <si>
    <t>104 N. Griffin Street</t>
  </si>
  <si>
    <t>970-370-3386</t>
  </si>
  <si>
    <t>Matthew</t>
  </si>
  <si>
    <t>Diesel (2/20/15), Otto (8/22/16)</t>
  </si>
  <si>
    <t>Fonesca</t>
  </si>
  <si>
    <t>209 Elliott Ave.</t>
  </si>
  <si>
    <t>915-321-0265</t>
  </si>
  <si>
    <t>Osvaldo</t>
  </si>
  <si>
    <t>Amaya (11/7/14), Lucas (3/4/16)</t>
  </si>
  <si>
    <t>Karen</t>
  </si>
  <si>
    <t>Forbes</t>
  </si>
  <si>
    <t>14063 Oak Chapel Ave</t>
  </si>
  <si>
    <t>616-935-2417</t>
  </si>
  <si>
    <t>karmar_77@hotmail.com</t>
  </si>
  <si>
    <t>Tyler</t>
  </si>
  <si>
    <t>Luna (2/16/2017)</t>
  </si>
  <si>
    <t>Erinn</t>
  </si>
  <si>
    <t>Fortenbacher</t>
  </si>
  <si>
    <t>15068 Briarwood St</t>
  </si>
  <si>
    <t>231-638-6855</t>
  </si>
  <si>
    <t>Aaron</t>
  </si>
  <si>
    <t>Grayson (4/4/13), Jackson (10/10/14)</t>
  </si>
  <si>
    <t>Maggie</t>
  </si>
  <si>
    <t>Gadea</t>
  </si>
  <si>
    <t>1437 Pennoyer Ave</t>
  </si>
  <si>
    <t>616-402-7552</t>
  </si>
  <si>
    <t>mphipps@trufitmuskegon.com</t>
  </si>
  <si>
    <t>Jasiri</t>
  </si>
  <si>
    <t>Luka (5/26/18)</t>
  </si>
  <si>
    <t>Cynthia</t>
  </si>
  <si>
    <t>Geneva</t>
  </si>
  <si>
    <t>15506 160th Ave</t>
  </si>
  <si>
    <t>616-843-3161</t>
  </si>
  <si>
    <t>cynthiagenevaod@gmail.com</t>
  </si>
  <si>
    <t>Chris</t>
  </si>
  <si>
    <t>Kaylee (8/28/17),Landon(4/30/20)</t>
  </si>
  <si>
    <t xml:space="preserve">Sarah </t>
  </si>
  <si>
    <t>Giroux</t>
  </si>
  <si>
    <t>720 S Griffin St</t>
  </si>
  <si>
    <t>616-502-2796</t>
  </si>
  <si>
    <t>srleclair08@gmail.com</t>
  </si>
  <si>
    <t>David</t>
  </si>
  <si>
    <t>Henry (12/5/2017),Theodore(5/7/20)</t>
  </si>
  <si>
    <t>Gornowicz</t>
  </si>
  <si>
    <t>13170 Copperway Dr.</t>
  </si>
  <si>
    <t>616-802-4095</t>
  </si>
  <si>
    <t>a.vandermoere@gmail.com</t>
  </si>
  <si>
    <t>Mike</t>
  </si>
  <si>
    <t>Maya (9/2/17)</t>
  </si>
  <si>
    <t xml:space="preserve">Elizabeth </t>
  </si>
  <si>
    <t>Griffin</t>
  </si>
  <si>
    <t xml:space="preserve">615 S. Griffin </t>
  </si>
  <si>
    <t>989-280-1473</t>
  </si>
  <si>
    <t>eliz.m.griffin@gmail.com</t>
  </si>
  <si>
    <t>Steven</t>
  </si>
  <si>
    <t>Abraham (2/16/17)</t>
  </si>
  <si>
    <t>Jessalynn</t>
  </si>
  <si>
    <t>Grysen</t>
  </si>
  <si>
    <t>8884 Medows Pointe Dr</t>
  </si>
  <si>
    <t>Allendale</t>
  </si>
  <si>
    <t>616-617-0879</t>
  </si>
  <si>
    <t>jessalynn.grysen@gmail.com</t>
  </si>
  <si>
    <t>Jeffery</t>
  </si>
  <si>
    <t>Connor (12/30/10), Pearl (9/6/2017)</t>
  </si>
  <si>
    <t>Dana</t>
  </si>
  <si>
    <t>Harrison</t>
  </si>
  <si>
    <t>15338 Ferrris St</t>
  </si>
  <si>
    <t>810-814-2269</t>
  </si>
  <si>
    <t>danagvsu@aol.com</t>
  </si>
  <si>
    <t>Troy</t>
  </si>
  <si>
    <t>Tyler (9/26/16)</t>
  </si>
  <si>
    <t>Hovarter</t>
  </si>
  <si>
    <t xml:space="preserve">15600 Pruin St </t>
  </si>
  <si>
    <t>616-916-7881</t>
  </si>
  <si>
    <t>sarahhovarter@hotmail.com</t>
  </si>
  <si>
    <t>Craig</t>
  </si>
  <si>
    <t>Johnathan(11/14/15),Thaddeus(7/28/18)</t>
  </si>
  <si>
    <t>Katelyn</t>
  </si>
  <si>
    <t>Hege</t>
  </si>
  <si>
    <t>3271 Star Ave</t>
  </si>
  <si>
    <t>770-548-5839</t>
  </si>
  <si>
    <t>katelynjhege@gmail.com</t>
  </si>
  <si>
    <t>Evan</t>
  </si>
  <si>
    <t>Jameson (10/13/18)</t>
  </si>
  <si>
    <t>Hilldore</t>
  </si>
  <si>
    <t xml:space="preserve">12861 Pine Glen Dr </t>
  </si>
  <si>
    <t>616-218-7281</t>
  </si>
  <si>
    <t>kellybalks@hotmail.com</t>
  </si>
  <si>
    <t>Adam</t>
  </si>
  <si>
    <t>Hudson(2/28/18)</t>
  </si>
  <si>
    <t xml:space="preserve">Annie </t>
  </si>
  <si>
    <t>Hoekzema</t>
  </si>
  <si>
    <t>4161 Dunes Parkway</t>
  </si>
  <si>
    <t>616-889-9233</t>
  </si>
  <si>
    <t>Evelyn (9/23/2014), Levi (12/31/16)</t>
  </si>
  <si>
    <t>Janet</t>
  </si>
  <si>
    <t>Howe</t>
  </si>
  <si>
    <t>15084 Briarwood St.</t>
  </si>
  <si>
    <t>616-843-6413</t>
  </si>
  <si>
    <t>jnet1229@yahoo.com</t>
  </si>
  <si>
    <t>Casey</t>
  </si>
  <si>
    <t>Beckett (4/21/14)</t>
  </si>
  <si>
    <t>Faustin</t>
  </si>
  <si>
    <t>Jackson</t>
  </si>
  <si>
    <t>15304 Arborwood Dr.</t>
  </si>
  <si>
    <t>309-303-7390</t>
  </si>
  <si>
    <t>fderer86@gmail.com</t>
  </si>
  <si>
    <t>Justin</t>
  </si>
  <si>
    <t>Max (9/29/16),(Jude 8/30)</t>
  </si>
  <si>
    <t>Amanda</t>
  </si>
  <si>
    <t>Kaiser</t>
  </si>
  <si>
    <t xml:space="preserve">15473 Lincoln St </t>
  </si>
  <si>
    <t>616-298-5744</t>
  </si>
  <si>
    <t>Amanda_Kaiser@yahoo.com</t>
  </si>
  <si>
    <t>Berrin(6/29/18)</t>
  </si>
  <si>
    <t>Brittany</t>
  </si>
  <si>
    <t>Karner</t>
  </si>
  <si>
    <t>9873 168th Ave</t>
  </si>
  <si>
    <t>419-217-1696</t>
  </si>
  <si>
    <t>Kaylee (11/29/13), Lincoln (6/29/15)</t>
  </si>
  <si>
    <t>Jentry</t>
  </si>
  <si>
    <t>Karpin</t>
  </si>
  <si>
    <t>1217 Grant Ave</t>
  </si>
  <si>
    <t>616-502-1253</t>
  </si>
  <si>
    <t>jentryryan@gmail.com</t>
  </si>
  <si>
    <t>Teagan (9/24/2016), Blair (9/242016)</t>
  </si>
  <si>
    <t xml:space="preserve">Ashley </t>
  </si>
  <si>
    <t>Keenoy</t>
  </si>
  <si>
    <t>6650 Westshire Dr</t>
  </si>
  <si>
    <t>810-513-9321</t>
  </si>
  <si>
    <t>ashleykeenoy@gmail.com</t>
  </si>
  <si>
    <t>Kennedy (5/20/15), Cade (2/3/18)</t>
  </si>
  <si>
    <t>Kingsley</t>
  </si>
  <si>
    <t>545 Seminole</t>
  </si>
  <si>
    <t>231-206-9391</t>
  </si>
  <si>
    <t>brittanyrademaker@ymail.com</t>
  </si>
  <si>
    <t>Sloane (6/11/2016)</t>
  </si>
  <si>
    <t>Kate</t>
  </si>
  <si>
    <t>Kleaveland</t>
  </si>
  <si>
    <t>19139 Rosemary Road</t>
  </si>
  <si>
    <t>616-402-9465</t>
  </si>
  <si>
    <t>Jeff</t>
  </si>
  <si>
    <t>Ethan (1/7/15), Liam, Elise, Drew (4/20/17)</t>
  </si>
  <si>
    <t>Kohley</t>
  </si>
  <si>
    <t xml:space="preserve">16033 Surrey Way </t>
  </si>
  <si>
    <t>954-444-4451</t>
  </si>
  <si>
    <t>Jordan</t>
  </si>
  <si>
    <t>Reagan (2/18/16), John (1/12/18)</t>
  </si>
  <si>
    <t xml:space="preserve">Amy </t>
  </si>
  <si>
    <t>Kooyers</t>
  </si>
  <si>
    <t>12908 N Star Ct</t>
  </si>
  <si>
    <t>616-528-2373</t>
  </si>
  <si>
    <t>Amy.kooyers@gmail.com</t>
  </si>
  <si>
    <t>Dustin</t>
  </si>
  <si>
    <t>Poppy(5/20/18)</t>
  </si>
  <si>
    <t xml:space="preserve">Margaretta </t>
  </si>
  <si>
    <t>Koster</t>
  </si>
  <si>
    <t>12140 120th Ave.</t>
  </si>
  <si>
    <t>516-582-1307</t>
  </si>
  <si>
    <t>Kris</t>
  </si>
  <si>
    <t>Samuel (4/11/15), Anne (6/1/17)</t>
  </si>
  <si>
    <t>Jeanette</t>
  </si>
  <si>
    <t>Kulkarni</t>
  </si>
  <si>
    <t>16259 W. Willow Drive</t>
  </si>
  <si>
    <t>248-925-2413</t>
  </si>
  <si>
    <t>Charlotte (1/25/15), Margot (3/31/18)</t>
  </si>
  <si>
    <t>Amber</t>
  </si>
  <si>
    <t>Kus</t>
  </si>
  <si>
    <t>7043 Walker Rd</t>
  </si>
  <si>
    <t>989-551-5495</t>
  </si>
  <si>
    <t>laponsie2010@gmail.com</t>
  </si>
  <si>
    <t>Colton (8/3/15), Asher (1018/17)</t>
  </si>
  <si>
    <t>Kelli</t>
  </si>
  <si>
    <t>Lacombe</t>
  </si>
  <si>
    <t>15245 Meadowwood Drive</t>
  </si>
  <si>
    <t>248-227-1181</t>
  </si>
  <si>
    <t>Travis</t>
  </si>
  <si>
    <t>Eli (1/26/13), Finley (12/29/14), Andrea (1/17/18)</t>
  </si>
  <si>
    <t>Laymon</t>
  </si>
  <si>
    <t xml:space="preserve">18281 Alpine CT Apt 4 </t>
  </si>
  <si>
    <t>231-676-4191</t>
  </si>
  <si>
    <t>rlw3732@gmail.com</t>
  </si>
  <si>
    <t>Naomi(7/8/19)</t>
  </si>
  <si>
    <t>LeRoux</t>
  </si>
  <si>
    <t>303-588-8975</t>
  </si>
  <si>
    <t>thelerouxhouse@gmail.com</t>
  </si>
  <si>
    <t>Shane</t>
  </si>
  <si>
    <t>Charlie (8/18/16), Colbie (8/24/18)</t>
  </si>
  <si>
    <t xml:space="preserve">Lindsay </t>
  </si>
  <si>
    <t>Lieffers</t>
  </si>
  <si>
    <t xml:space="preserve">508 5th Street </t>
  </si>
  <si>
    <t>616-485-8029</t>
  </si>
  <si>
    <t>lindsayrae33@gmail.com</t>
  </si>
  <si>
    <t>Kai (12/2/2017)</t>
  </si>
  <si>
    <t xml:space="preserve">Carly </t>
  </si>
  <si>
    <t>McNeil</t>
  </si>
  <si>
    <t>317 Lillybells Ln.</t>
  </si>
  <si>
    <t>616-443-1773</t>
  </si>
  <si>
    <t>carly.e.mcneil@gmail.com</t>
  </si>
  <si>
    <t>Ben</t>
  </si>
  <si>
    <t>Roscoe (9/28/16), Charles (3/18/19)</t>
  </si>
  <si>
    <t>Lindsey</t>
  </si>
  <si>
    <t>Mauntel</t>
  </si>
  <si>
    <t>17748 170th Ave</t>
  </si>
  <si>
    <t>719-761-7265</t>
  </si>
  <si>
    <t>lindseymauntel@gmail.com</t>
  </si>
  <si>
    <t>Greyson (2/26/13), Rowen (5/8/16), Booker (3/6/18)</t>
  </si>
  <si>
    <t xml:space="preserve">Angela </t>
  </si>
  <si>
    <t>Meek</t>
  </si>
  <si>
    <t>16236 West Willow Dr</t>
  </si>
  <si>
    <t>734-748-1846</t>
  </si>
  <si>
    <t>angielang62@yahoo.com</t>
  </si>
  <si>
    <t>Johnny</t>
  </si>
  <si>
    <t>Adelyn (4/4/17),Claire(10/2/19)</t>
  </si>
  <si>
    <t>Sara</t>
  </si>
  <si>
    <t>Melefsky</t>
  </si>
  <si>
    <t>18361 N Fruitport Rd</t>
  </si>
  <si>
    <t>810-623-0401</t>
  </si>
  <si>
    <t>Brandon</t>
  </si>
  <si>
    <t>Macie (4/1/2017) , Breslynn (5/2/2019)</t>
  </si>
  <si>
    <t>Miedema</t>
  </si>
  <si>
    <t>17757 144th Ave</t>
  </si>
  <si>
    <t>616-834-2521</t>
  </si>
  <si>
    <t>smiedema389@gmail.com</t>
  </si>
  <si>
    <t>Zach</t>
  </si>
  <si>
    <t>Ryder (3/22/2014), Kennedy (10/28/2015)</t>
  </si>
  <si>
    <t>Mitchell</t>
  </si>
  <si>
    <t xml:space="preserve">13260 Patchin Dr </t>
  </si>
  <si>
    <t>616-481-9667</t>
  </si>
  <si>
    <t>akmitchell11@gmail.com</t>
  </si>
  <si>
    <t>Todd</t>
  </si>
  <si>
    <t>Samuel (7/11/16), Isaac (3/6/19)</t>
  </si>
  <si>
    <t>Jenny</t>
  </si>
  <si>
    <t>Moll</t>
  </si>
  <si>
    <t>15071 Deremo</t>
  </si>
  <si>
    <t>616-405-2527</t>
  </si>
  <si>
    <t>Josh</t>
  </si>
  <si>
    <t>Ryan (12/9/14), Evan (6/2/17)</t>
  </si>
  <si>
    <t>Murray</t>
  </si>
  <si>
    <t>16971 Birchview Dr</t>
  </si>
  <si>
    <t>616-558-5839</t>
  </si>
  <si>
    <t>keithnkellym@gmail.com</t>
  </si>
  <si>
    <t>Keith</t>
  </si>
  <si>
    <t>Elena(6/15/14),Kameron(8/9/16),Norah(8/13/19)</t>
  </si>
  <si>
    <t>Angela</t>
  </si>
  <si>
    <t>Nelson</t>
  </si>
  <si>
    <t>17340 Hazel St</t>
  </si>
  <si>
    <t>616-430-3383</t>
  </si>
  <si>
    <t>nelsona0927@gmail.com</t>
  </si>
  <si>
    <t>Owen (7/25/17)Emelia(2/7/20)</t>
  </si>
  <si>
    <t>Lindsay</t>
  </si>
  <si>
    <t>14494 Brigham Dr.</t>
  </si>
  <si>
    <t>616-405-6918</t>
  </si>
  <si>
    <t>lindsaynels@hotmail.com</t>
  </si>
  <si>
    <t>Landon (6/25/16), Brayden (12/24/17)</t>
  </si>
  <si>
    <t>Ochoa</t>
  </si>
  <si>
    <t>1015 Franklin Ave</t>
  </si>
  <si>
    <t>616-901-5865</t>
  </si>
  <si>
    <t>tiffanycamburn@gmail.com</t>
  </si>
  <si>
    <t>Priscilla (6/3/15), Penelope (3/2/17),Lorenzo(10/6/19)</t>
  </si>
  <si>
    <t xml:space="preserve">Alicia </t>
  </si>
  <si>
    <t>Oleszczuk</t>
  </si>
  <si>
    <t xml:space="preserve">89 Boulder Drive </t>
  </si>
  <si>
    <t>616-566-2526</t>
  </si>
  <si>
    <t>Peter</t>
  </si>
  <si>
    <t xml:space="preserve">Alivia (8/10/15), Zander (5/8/19) </t>
  </si>
  <si>
    <t xml:space="preserve">Emily </t>
  </si>
  <si>
    <t>Pawlik</t>
  </si>
  <si>
    <t xml:space="preserve">16216 Terrace Rd </t>
  </si>
  <si>
    <t xml:space="preserve">MI
</t>
  </si>
  <si>
    <t>248-756-6173</t>
  </si>
  <si>
    <t>dartemary@gmail.com</t>
  </si>
  <si>
    <t>John(9/13/, Ann Marie(7/20 ,  Catherine(6/25/18)</t>
  </si>
  <si>
    <t xml:space="preserve">Jessica 
</t>
  </si>
  <si>
    <t>Penland</t>
  </si>
  <si>
    <t>13670 Blue Water Ct</t>
  </si>
  <si>
    <t>910-995-1254</t>
  </si>
  <si>
    <t xml:space="preserve">jesspenx92@gmail.com
</t>
  </si>
  <si>
    <t>Edward</t>
  </si>
  <si>
    <t>Elliana(11/1/17)</t>
  </si>
  <si>
    <t>Jennifer</t>
  </si>
  <si>
    <t>Pierce</t>
  </si>
  <si>
    <t>19071 Glendale Circle</t>
  </si>
  <si>
    <t>616-755-8482</t>
  </si>
  <si>
    <t>Verity (3/31/11), Kaylee (9/4/14), Michael (1/31/17)Jonathan(12/9/19)</t>
  </si>
  <si>
    <t>Primm</t>
  </si>
  <si>
    <t>16472 Briar Ct.</t>
  </si>
  <si>
    <t>832-578-3840</t>
  </si>
  <si>
    <t>Karen_k_lee@yahoo.com</t>
  </si>
  <si>
    <t>Isaac (4/30/07), Abram (8/30/09), Lilly (6/14/15)</t>
  </si>
  <si>
    <t>Pryer</t>
  </si>
  <si>
    <t>13567 Stafford Dr</t>
  </si>
  <si>
    <t>217-556-7890</t>
  </si>
  <si>
    <t>amandarae3188@yahoo.com</t>
  </si>
  <si>
    <t>Kevin</t>
  </si>
  <si>
    <t>Kolton (10/21/16)</t>
  </si>
  <si>
    <t>Pyle</t>
  </si>
  <si>
    <t>12962 Mariposa St</t>
  </si>
  <si>
    <t>616-648-4832</t>
  </si>
  <si>
    <t xml:space="preserve">Associate </t>
  </si>
  <si>
    <t>Derrick</t>
  </si>
  <si>
    <t>Brady (2/13/14), Henry (4/22/16),Chloe(11/20/19)</t>
  </si>
  <si>
    <t xml:space="preserve">Stephanie </t>
  </si>
  <si>
    <t>Rau</t>
  </si>
  <si>
    <t>4294 E. Fruitport Rd</t>
  </si>
  <si>
    <t>Fruitport</t>
  </si>
  <si>
    <t>231-286-9285</t>
  </si>
  <si>
    <t>Sam</t>
  </si>
  <si>
    <t>Connor (1/13/13), Olivia (10/19/16)</t>
  </si>
  <si>
    <t>Alicia</t>
  </si>
  <si>
    <t>Reenders</t>
  </si>
  <si>
    <t>15055 Groesbeck St.</t>
  </si>
  <si>
    <t>616-566-6683</t>
  </si>
  <si>
    <t>Seth</t>
  </si>
  <si>
    <t>Emma (8/29/11), Grace (10/21/13), Arend (3/8/17)</t>
  </si>
  <si>
    <t>Victoria</t>
  </si>
  <si>
    <t>Reisener</t>
  </si>
  <si>
    <t>15276 161st Ave</t>
  </si>
  <si>
    <t>231-726-0295</t>
  </si>
  <si>
    <t>vwolford44@gmail.com</t>
  </si>
  <si>
    <t>Jacob</t>
  </si>
  <si>
    <t>Jackson(9/21/18)George(12/31/19)</t>
  </si>
  <si>
    <t>Melissa</t>
  </si>
  <si>
    <t>Rodgers</t>
  </si>
  <si>
    <t>13753 Lake Sedge Dr</t>
  </si>
  <si>
    <t>248-910-6922</t>
  </si>
  <si>
    <t>Matt</t>
  </si>
  <si>
    <t>Liliana (4/12/17),Lachlan(5/14/20)</t>
  </si>
  <si>
    <t>Heather</t>
  </si>
  <si>
    <t>Rose</t>
  </si>
  <si>
    <t>3449 White Aspen Ln</t>
  </si>
  <si>
    <t>616-402-0050</t>
  </si>
  <si>
    <t>Kellen (5/30/15), Carson (11/18/16),Drew(11/29/19)</t>
  </si>
  <si>
    <t>Denise</t>
  </si>
  <si>
    <t>Rowland</t>
  </si>
  <si>
    <t xml:space="preserve">15077 Groesbeck St </t>
  </si>
  <si>
    <t>616-215-9901</t>
  </si>
  <si>
    <t>Denisej.rowland@gmail.com</t>
  </si>
  <si>
    <t>Greyson (11/29/15), Myles (7/19/17)</t>
  </si>
  <si>
    <t xml:space="preserve">Kristen </t>
  </si>
  <si>
    <t>Rummel</t>
  </si>
  <si>
    <t xml:space="preserve">16936 Birchview Dr </t>
  </si>
  <si>
    <t>616-617-7723</t>
  </si>
  <si>
    <t>Amya (7/24/14), Brynley (6/23/17)</t>
  </si>
  <si>
    <t xml:space="preserve">Sara </t>
  </si>
  <si>
    <t>Sali</t>
  </si>
  <si>
    <t>18370 Country Ave</t>
  </si>
  <si>
    <t>616-847-2395</t>
  </si>
  <si>
    <t>Ilovetheviola@yahoo.com</t>
  </si>
  <si>
    <t>Owen(10/5/14)Ivy(11/9/16)</t>
  </si>
  <si>
    <t>Rena</t>
  </si>
  <si>
    <t>Saltsman</t>
  </si>
  <si>
    <t>13435 Green Street</t>
  </si>
  <si>
    <t>847-804-3319</t>
  </si>
  <si>
    <t>renasaltsman@gmail.com</t>
  </si>
  <si>
    <t>Arlie (10/27/17), Everly (2/5/19)</t>
  </si>
  <si>
    <t>Dawn</t>
  </si>
  <si>
    <t>Schmidt</t>
  </si>
  <si>
    <t>536 Clinton Ave</t>
  </si>
  <si>
    <t>989-640-3485</t>
  </si>
  <si>
    <t>Linus (11/14/12), Violet (7/21/15), Mable (6/1/17)</t>
  </si>
  <si>
    <t>Schuchardt</t>
  </si>
  <si>
    <t>15319 Meadows Drive</t>
  </si>
  <si>
    <t>616-510-0195</t>
  </si>
  <si>
    <t>Lucy (7/1/09), Nora (4/6/11), Isabel (1/2/15), Jack (12/12/16)</t>
  </si>
  <si>
    <t>Shaughnessy</t>
  </si>
  <si>
    <t>531 Madison Ave</t>
  </si>
  <si>
    <t>616-862-9444</t>
  </si>
  <si>
    <t>jwillming@hotmail.com</t>
  </si>
  <si>
    <t>Jenson (4/14/11), Jaylin (4/4/13), Jaxon (10/26/15)</t>
  </si>
  <si>
    <t>Spitler</t>
  </si>
  <si>
    <t xml:space="preserve">14062 Oak Chapel Ave </t>
  </si>
  <si>
    <t>616-437-5920</t>
  </si>
  <si>
    <t>Avery (12/28/13), Olivia (5/4/16), Evelyn (12/13/18)</t>
  </si>
  <si>
    <t xml:space="preserve">Jackie </t>
  </si>
  <si>
    <t xml:space="preserve">Stanczak </t>
  </si>
  <si>
    <t>14854 Ridgemoor St</t>
  </si>
  <si>
    <t>616-796-4344</t>
  </si>
  <si>
    <t>jmstancz@yahoo.com</t>
  </si>
  <si>
    <t xml:space="preserve">Paul Barron </t>
  </si>
  <si>
    <t>Joey Barron (9/30/15), Billie Barron  (11/24/17)</t>
  </si>
  <si>
    <t>Katharine</t>
  </si>
  <si>
    <t>St. Aubin</t>
  </si>
  <si>
    <t>14854 Ridgemoor St., Apartment 201</t>
  </si>
  <si>
    <t>708-308-5864</t>
  </si>
  <si>
    <t>Tony</t>
  </si>
  <si>
    <t>Ellee (5/17/12), Faye (2/21/16)</t>
  </si>
  <si>
    <t>Stearley</t>
  </si>
  <si>
    <t>16269 Suffolk Drive</t>
  </si>
  <si>
    <t>616-312-9566</t>
  </si>
  <si>
    <t>Vayda (12/23/14), William (5/3/17)</t>
  </si>
  <si>
    <t>Alecia</t>
  </si>
  <si>
    <t>Stevens</t>
  </si>
  <si>
    <t>1313 Grant Ave</t>
  </si>
  <si>
    <t>616-994-2417</t>
  </si>
  <si>
    <t>alecia.stevens85@gmail.com</t>
  </si>
  <si>
    <t>Xylia (4/24/18)</t>
  </si>
  <si>
    <t>Jillyn</t>
  </si>
  <si>
    <t>Swanson</t>
  </si>
  <si>
    <t>15345 144th Ave</t>
  </si>
  <si>
    <t>231-750-1847</t>
  </si>
  <si>
    <t>swanson.jillyn@gmail.com</t>
  </si>
  <si>
    <t>Emma (4/27/16), Carla (12/4/17)</t>
  </si>
  <si>
    <t>Marsha</t>
  </si>
  <si>
    <t>Thomson</t>
  </si>
  <si>
    <t>11286 Lake Shore Drive</t>
  </si>
  <si>
    <t>610-730-0421</t>
  </si>
  <si>
    <t>bowersox25@hotmail.com</t>
  </si>
  <si>
    <t>Josephine (11/25/18)</t>
  </si>
  <si>
    <t xml:space="preserve">Elise </t>
  </si>
  <si>
    <t>13001 144th Ave</t>
  </si>
  <si>
    <t>517-862-0317</t>
  </si>
  <si>
    <t>elise.todd@outlook.com</t>
  </si>
  <si>
    <t>Harper (10/16/15)</t>
  </si>
  <si>
    <t>Tompkins</t>
  </si>
  <si>
    <t>13152 Copperway Dr</t>
  </si>
  <si>
    <t>630-677-9933</t>
  </si>
  <si>
    <t>hoffmanbrittany93@gmail.com</t>
  </si>
  <si>
    <t>Scarlett (2/12/18),(Stella 8/28)</t>
  </si>
  <si>
    <t>Stacy</t>
  </si>
  <si>
    <t>15467 Buchanan</t>
  </si>
  <si>
    <t>231-670-3211</t>
  </si>
  <si>
    <t>Brett</t>
  </si>
  <si>
    <t>Arianna (10/4/10), Wyatt (9/17/13), Marisa (2/27/16)</t>
  </si>
  <si>
    <t xml:space="preserve">Becky </t>
  </si>
  <si>
    <t>VanEck</t>
  </si>
  <si>
    <t>15265 Canary Dr</t>
  </si>
  <si>
    <t>616-502-2714</t>
  </si>
  <si>
    <t>beckyvaneck@gmail.com</t>
  </si>
  <si>
    <t xml:space="preserve">Adalyn (6/4/14), Camden (7/19/16), Merritt (9/8/18) </t>
  </si>
  <si>
    <t>Kristy</t>
  </si>
  <si>
    <t>VanderMeulen</t>
  </si>
  <si>
    <t>2886 W Fruitport Rd</t>
  </si>
  <si>
    <t>616-402-1569</t>
  </si>
  <si>
    <t>kristylynn48@live.com</t>
  </si>
  <si>
    <t>Beckett (04/26/14), Hadley (6/16/17)</t>
  </si>
  <si>
    <t xml:space="preserve">Keija </t>
  </si>
  <si>
    <t>Vanderslik</t>
  </si>
  <si>
    <t>12961 SweetBriar Dr</t>
  </si>
  <si>
    <t>231-838-3108</t>
  </si>
  <si>
    <t>Jon</t>
  </si>
  <si>
    <t>Josiah (05/8/15), Eva (4/17/17)</t>
  </si>
  <si>
    <t>Shelley</t>
  </si>
  <si>
    <t>Vaughn</t>
  </si>
  <si>
    <t>13775 Cottage Drive</t>
  </si>
  <si>
    <t>248-343-6820</t>
  </si>
  <si>
    <t>mthousey@gmail.com</t>
  </si>
  <si>
    <t>Baby Boy(Dec 2019)</t>
  </si>
  <si>
    <t>Carmen</t>
  </si>
  <si>
    <t>Veurink</t>
  </si>
  <si>
    <t>16324 Highland Dr</t>
  </si>
  <si>
    <t>616-822-7712</t>
  </si>
  <si>
    <t>Grant</t>
  </si>
  <si>
    <t>George (03/30/16), William (12/29/17)</t>
  </si>
  <si>
    <t>Vollmer</t>
  </si>
  <si>
    <t>17860144th Ave</t>
  </si>
  <si>
    <t>616-502-3334</t>
  </si>
  <si>
    <t>jennifer_vollmer@yahoo.com</t>
  </si>
  <si>
    <t>Jeffrey</t>
  </si>
  <si>
    <t>Kaleb (10/29/05), Jackson (3/19/12), Naomi (4/4/14), Alice (7/30/18)</t>
  </si>
  <si>
    <t>Jaclyn</t>
  </si>
  <si>
    <t>Wagner</t>
  </si>
  <si>
    <t>16359 West Willow Drive</t>
  </si>
  <si>
    <t>616-550-3730</t>
  </si>
  <si>
    <t>Jonas (6/8/15), Lukas (9/2/17),(Elias 8/15)</t>
  </si>
  <si>
    <t>Abigail</t>
  </si>
  <si>
    <t>Walker</t>
  </si>
  <si>
    <t>1013 Oak Lane</t>
  </si>
  <si>
    <t>440-409-6101</t>
  </si>
  <si>
    <t>abigail.walker@rd.nestle.com</t>
  </si>
  <si>
    <t>Reese (10/22/08), Benjamin (8/2/11), Annabelle (1/25/16)</t>
  </si>
  <si>
    <t>Janay</t>
  </si>
  <si>
    <t>Warner</t>
  </si>
  <si>
    <t>12078 Forest Beach Trl</t>
  </si>
  <si>
    <t>616-915-8168</t>
  </si>
  <si>
    <t>janayanderson@yahoo.com</t>
  </si>
  <si>
    <t>Brent</t>
  </si>
  <si>
    <t>Drew (11/22/16)</t>
  </si>
  <si>
    <t xml:space="preserve">Ashlee </t>
  </si>
  <si>
    <t>Weirich</t>
  </si>
  <si>
    <t xml:space="preserve">12996 116th Ave </t>
  </si>
  <si>
    <t>616-292-0820</t>
  </si>
  <si>
    <t>Aria (6/29/13), London (5/8/16)</t>
  </si>
  <si>
    <t>Natalia</t>
  </si>
  <si>
    <t xml:space="preserve">5277 Maple Island Rd </t>
  </si>
  <si>
    <t>Ravenna</t>
  </si>
  <si>
    <t>616-607-4082</t>
  </si>
  <si>
    <t>nataliakingdon@gmail.com</t>
  </si>
  <si>
    <t>Michael</t>
  </si>
  <si>
    <t>Braydon(3/8/13)Camden(6/2/16)</t>
  </si>
  <si>
    <t>Wheaton</t>
  </si>
  <si>
    <t>17311 Benjamin ave</t>
  </si>
  <si>
    <t>231-233-2279</t>
  </si>
  <si>
    <t>kate.segar6@gmail.com</t>
  </si>
  <si>
    <t>Landon (1/5/16), Alayna (2/19/18)</t>
  </si>
  <si>
    <t>Brooke</t>
  </si>
  <si>
    <t>Winterhalter</t>
  </si>
  <si>
    <t>15282 Steeplechase Ct.</t>
  </si>
  <si>
    <t>616-212-3138</t>
  </si>
  <si>
    <t>brookemwinterhalter@gmail.com</t>
  </si>
  <si>
    <t>Max (10/23/13), Lola (8/1/17)Zeke(11/25/19)</t>
  </si>
  <si>
    <t>Woline</t>
  </si>
  <si>
    <t>820 S Hopkins</t>
  </si>
  <si>
    <t>616-414-2752</t>
  </si>
  <si>
    <t>angela.woline@gmail.com</t>
  </si>
  <si>
    <t>Carolyn(3/2/14)Nora(5/2/16)</t>
  </si>
  <si>
    <t>Katie</t>
  </si>
  <si>
    <t>Wood</t>
  </si>
  <si>
    <t>973 Hamptons Ct Apt 5</t>
  </si>
  <si>
    <t>Norton Shore</t>
  </si>
  <si>
    <t>(989) 225-2035</t>
  </si>
  <si>
    <t>wood.katielynn@gmail.com</t>
  </si>
  <si>
    <t>Ian</t>
  </si>
  <si>
    <t>Reagan (1/17/2018)</t>
  </si>
  <si>
    <t>Zondervan</t>
  </si>
  <si>
    <t>15345 Bayou Meadows St</t>
  </si>
  <si>
    <t>616-634-9067</t>
  </si>
  <si>
    <t>zonderva@gvsu.edu</t>
  </si>
  <si>
    <t>Trig (5/24/14), Tinley (4/30/17)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</si>
</sst>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mmmm"/>
    <numFmt numFmtId="166" formatCode="m/yyyy"/>
    <numFmt numFmtId="167" formatCode="[&lt;=9999999]###&quot;-&quot;####;\(###&quot;) &quot;###&quot;-&quot;####"/>
  </numFmts>
  <fonts count="18">
    <font>
      <sz val="10"/>
      <color rgb="FF000000"/>
      <name val="Questrial"/>
    </font>
    <font>
      <b/>
      <sz val="10"/>
      <color rgb="FF000000"/>
      <name val="Questrial"/>
    </font>
    <font>
      <b/>
      <sz val="10"/>
      <color rgb="FF000000"/>
      <name val="Domine"/>
    </font>
    <font>
      <b/>
      <sz val="12"/>
      <color rgb="FF000000"/>
      <name val="Domine"/>
    </font>
    <font>
      <sz val="10"/>
      <name val="Questrial"/>
    </font>
    <font>
      <b/>
      <sz val="12"/>
      <color rgb="FFC00000"/>
      <name val="Domine"/>
    </font>
    <font>
      <b/>
      <sz val="10"/>
      <color rgb="FF595959"/>
      <name val="Domine"/>
    </font>
    <font>
      <b/>
      <sz val="10"/>
      <color rgb="FFFEFEFE"/>
      <name val="Questrial"/>
    </font>
    <font>
      <sz val="10"/>
      <color rgb="FF595959"/>
      <name val="Questrial"/>
    </font>
    <font>
      <sz val="10"/>
      <color rgb="FF4895A4"/>
      <name val="Questrial"/>
    </font>
    <font>
      <u/>
      <sz val="10"/>
      <color rgb="FF595959"/>
      <name val="Questrial"/>
    </font>
    <font>
      <sz val="10"/>
      <color rgb="FFFEFEFE"/>
      <name val="Questrial"/>
    </font>
    <font>
      <u/>
      <sz val="10"/>
      <color rgb="FF595959"/>
      <name val="Questrial"/>
    </font>
    <font>
      <u/>
      <sz val="10"/>
      <color rgb="FF595959"/>
      <name val="Questrial"/>
    </font>
    <font>
      <sz val="10"/>
      <color rgb="FF757575"/>
      <name val="Arial"/>
    </font>
    <font>
      <sz val="10"/>
      <color rgb="FF222222"/>
      <name val="Questrial"/>
    </font>
    <font>
      <u/>
      <sz val="10"/>
      <color rgb="FF222222"/>
      <name val="Questrial"/>
    </font>
    <font>
      <u/>
      <sz val="10"/>
      <color rgb="FF595959"/>
      <name val="Helvetica Neue"/>
    </font>
  </fonts>
  <fills count="5">
    <fill>
      <patternFill patternType="none"/>
    </fill>
    <fill>
      <patternFill patternType="gray125"/>
    </fill>
    <fill>
      <patternFill patternType="solid">
        <fgColor rgb="FFFEFEFE"/>
        <bgColor rgb="FFFEFEFE"/>
      </patternFill>
    </fill>
    <fill>
      <patternFill patternType="solid">
        <fgColor rgb="FFD8D8D8"/>
        <bgColor rgb="FFD8D8D8"/>
      </patternFill>
    </fill>
    <fill>
      <patternFill patternType="solid">
        <fgColor rgb="FFFFFFFF"/>
        <bgColor rgb="FFFFFFFF"/>
      </patternFill>
    </fill>
  </fills>
  <borders count="32">
    <border>
      <left/>
      <right/>
      <top/>
      <bottom/>
      <diagonal/>
    </border>
    <border>
      <left style="thin">
        <color rgb="FFAAAAAA"/>
      </left>
      <right/>
      <top style="thin">
        <color rgb="FFAAAAAA"/>
      </top>
      <bottom/>
      <diagonal/>
    </border>
    <border>
      <left/>
      <right/>
      <top style="thin">
        <color rgb="FFAAAAAA"/>
      </top>
      <bottom style="thick">
        <color rgb="FFBFE8F0"/>
      </bottom>
      <diagonal/>
    </border>
    <border>
      <left/>
      <right style="thin">
        <color rgb="FFAAAAAA"/>
      </right>
      <top style="thin">
        <color rgb="FFAAAAAA"/>
      </top>
      <bottom style="thick">
        <color rgb="FFBFE8F0"/>
      </bottom>
      <diagonal/>
    </border>
    <border>
      <left style="thin">
        <color rgb="FFAAAAAA"/>
      </left>
      <right style="thick">
        <color rgb="FFBFE8F0"/>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top/>
      <bottom/>
      <diagonal/>
    </border>
    <border>
      <left/>
      <right/>
      <top/>
      <bottom/>
      <diagonal/>
    </border>
    <border>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style="thin">
        <color rgb="FFAAAAAA"/>
      </left>
      <right/>
      <top/>
      <bottom/>
      <diagonal/>
    </border>
    <border>
      <left/>
      <right style="thin">
        <color rgb="FFAAAAAA"/>
      </right>
      <top style="thick">
        <color rgb="FFBFE8F0"/>
      </top>
      <bottom/>
      <diagonal/>
    </border>
    <border>
      <left/>
      <right/>
      <top/>
      <bottom/>
      <diagonal/>
    </border>
    <border>
      <left/>
      <right style="thin">
        <color rgb="FFAAAAAA"/>
      </right>
      <top/>
      <bottom/>
      <diagonal/>
    </border>
    <border>
      <left style="thin">
        <color rgb="FFAAAAAA"/>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right/>
      <top style="thin">
        <color rgb="FFAAAAAA"/>
      </top>
      <bottom/>
      <diagonal/>
    </border>
    <border>
      <left/>
      <right style="thin">
        <color rgb="FFAAAAAA"/>
      </right>
      <top style="thin">
        <color rgb="FFAAAAAA"/>
      </top>
      <bottom/>
      <diagonal/>
    </border>
    <border>
      <left/>
      <right/>
      <top/>
      <bottom style="thin">
        <color rgb="FF61C7DB"/>
      </bottom>
      <diagonal/>
    </border>
    <border>
      <left/>
      <right/>
      <top/>
      <bottom style="thin">
        <color rgb="FF61C7DB"/>
      </bottom>
      <diagonal/>
    </border>
    <border>
      <left/>
      <right/>
      <top style="thin">
        <color rgb="FF61C7DB"/>
      </top>
      <bottom style="thin">
        <color rgb="FF61C7DB"/>
      </bottom>
      <diagonal/>
    </border>
    <border>
      <left style="thick">
        <color rgb="FFBFE8F0"/>
      </left>
      <right/>
      <top/>
      <bottom/>
      <diagonal/>
    </border>
    <border>
      <left/>
      <right/>
      <top style="thin">
        <color rgb="FF61C7DB"/>
      </top>
      <bottom style="thick">
        <color rgb="FFBFE8F0"/>
      </bottom>
      <diagonal/>
    </border>
    <border>
      <left style="thin">
        <color rgb="FFAAAAAA"/>
      </left>
      <right style="thick">
        <color rgb="FFBFE8F0"/>
      </right>
      <top/>
      <bottom style="thin">
        <color rgb="FFAAAAAA"/>
      </bottom>
      <diagonal/>
    </border>
    <border>
      <left style="thick">
        <color rgb="FFBFE8F0"/>
      </left>
      <right/>
      <top/>
      <bottom style="thin">
        <color rgb="FFAAAAAA"/>
      </bottom>
      <diagonal/>
    </border>
  </borders>
  <cellStyleXfs count="1">
    <xf numFmtId="0" fontId="0" fillId="0" borderId="0"/>
  </cellStyleXfs>
  <cellXfs count="98">
    <xf numFmtId="0" fontId="0" fillId="0" borderId="0" xfId="0" applyFont="1"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0" borderId="0" xfId="0" applyFont="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2" fillId="2" borderId="8" xfId="0" applyFont="1" applyFill="1" applyBorder="1" applyAlignment="1">
      <alignment vertical="center"/>
    </xf>
    <xf numFmtId="0" fontId="1" fillId="2" borderId="12" xfId="0" applyFont="1" applyFill="1" applyBorder="1" applyAlignment="1">
      <alignment vertical="center"/>
    </xf>
    <xf numFmtId="0" fontId="1" fillId="2" borderId="8" xfId="0" applyFont="1" applyFill="1" applyBorder="1" applyAlignment="1">
      <alignment vertical="center"/>
    </xf>
    <xf numFmtId="0" fontId="1" fillId="2" borderId="16"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2" borderId="19" xfId="0" applyFont="1" applyFill="1" applyBorder="1" applyAlignment="1">
      <alignment vertical="center"/>
    </xf>
    <xf numFmtId="0" fontId="1" fillId="2" borderId="20" xfId="0" applyFont="1" applyFill="1" applyBorder="1" applyAlignment="1">
      <alignment vertical="center"/>
    </xf>
    <xf numFmtId="0" fontId="1" fillId="2" borderId="21" xfId="0" applyFont="1" applyFill="1" applyBorder="1" applyAlignment="1">
      <alignment vertical="center"/>
    </xf>
    <xf numFmtId="0" fontId="1" fillId="2" borderId="22"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14" fontId="0" fillId="2" borderId="2" xfId="0" applyNumberFormat="1" applyFont="1" applyFill="1" applyBorder="1" applyAlignment="1">
      <alignment vertical="center"/>
    </xf>
    <xf numFmtId="164" fontId="0" fillId="2" borderId="2" xfId="0" applyNumberFormat="1"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0" borderId="0" xfId="0" applyFont="1" applyAlignment="1">
      <alignment vertical="center"/>
    </xf>
    <xf numFmtId="0" fontId="0"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14" fontId="0" fillId="2" borderId="6" xfId="0" applyNumberFormat="1" applyFont="1" applyFill="1" applyBorder="1" applyAlignment="1">
      <alignment vertical="center"/>
    </xf>
    <xf numFmtId="164" fontId="0" fillId="2" borderId="6" xfId="0" applyNumberFormat="1"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8" xfId="0" applyFont="1" applyFill="1" applyBorder="1" applyAlignment="1">
      <alignment vertical="center"/>
    </xf>
    <xf numFmtId="0" fontId="0" fillId="2" borderId="19" xfId="0" applyFont="1" applyFill="1" applyBorder="1" applyAlignment="1">
      <alignment vertical="center"/>
    </xf>
    <xf numFmtId="49" fontId="6" fillId="3" borderId="25" xfId="0" applyNumberFormat="1" applyFont="1" applyFill="1" applyBorder="1" applyAlignment="1">
      <alignment horizontal="left" vertical="center"/>
    </xf>
    <xf numFmtId="49" fontId="6" fillId="3" borderId="25" xfId="0" applyNumberFormat="1" applyFont="1" applyFill="1" applyBorder="1" applyAlignment="1">
      <alignment vertical="center"/>
    </xf>
    <xf numFmtId="49" fontId="6" fillId="3" borderId="25" xfId="0" applyNumberFormat="1" applyFont="1" applyFill="1" applyBorder="1" applyAlignment="1">
      <alignment vertical="center"/>
    </xf>
    <xf numFmtId="49" fontId="7" fillId="2" borderId="12" xfId="0" applyNumberFormat="1" applyFont="1" applyFill="1" applyBorder="1" applyAlignment="1">
      <alignment vertical="center"/>
    </xf>
    <xf numFmtId="49" fontId="8" fillId="2" borderId="26" xfId="0" applyNumberFormat="1" applyFont="1" applyFill="1" applyBorder="1" applyAlignment="1">
      <alignment horizontal="left" vertical="center"/>
    </xf>
    <xf numFmtId="0" fontId="8" fillId="2" borderId="26" xfId="0" applyFont="1" applyFill="1" applyBorder="1" applyAlignment="1">
      <alignment horizontal="left" vertical="center"/>
    </xf>
    <xf numFmtId="49" fontId="9" fillId="2" borderId="26" xfId="0" applyNumberFormat="1" applyFont="1" applyFill="1" applyBorder="1" applyAlignment="1">
      <alignment vertical="center"/>
    </xf>
    <xf numFmtId="49" fontId="10" fillId="2" borderId="26" xfId="0" applyNumberFormat="1" applyFont="1" applyFill="1" applyBorder="1" applyAlignment="1">
      <alignment horizontal="left" vertical="center"/>
    </xf>
    <xf numFmtId="14" fontId="8" fillId="2" borderId="26" xfId="0" applyNumberFormat="1" applyFont="1" applyFill="1" applyBorder="1" applyAlignment="1">
      <alignment horizontal="left" vertical="center"/>
    </xf>
    <xf numFmtId="164" fontId="8" fillId="2" borderId="26" xfId="0" applyNumberFormat="1" applyFont="1" applyFill="1" applyBorder="1" applyAlignment="1">
      <alignment horizontal="left" vertical="center"/>
    </xf>
    <xf numFmtId="0" fontId="11" fillId="2" borderId="12" xfId="0" applyFont="1" applyFill="1" applyBorder="1" applyAlignment="1">
      <alignment vertical="center"/>
    </xf>
    <xf numFmtId="49" fontId="8" fillId="2" borderId="27" xfId="0" applyNumberFormat="1" applyFont="1" applyFill="1" applyBorder="1" applyAlignment="1">
      <alignment horizontal="left" vertical="center"/>
    </xf>
    <xf numFmtId="0" fontId="8" fillId="2" borderId="27" xfId="0" applyFont="1" applyFill="1" applyBorder="1" applyAlignment="1">
      <alignment horizontal="left" vertical="center"/>
    </xf>
    <xf numFmtId="49" fontId="9" fillId="2" borderId="27" xfId="0" applyNumberFormat="1" applyFont="1" applyFill="1" applyBorder="1" applyAlignment="1">
      <alignment vertical="center"/>
    </xf>
    <xf numFmtId="49" fontId="8" fillId="2" borderId="27" xfId="0" applyNumberFormat="1" applyFont="1" applyFill="1" applyBorder="1" applyAlignment="1">
      <alignment horizontal="left" vertical="center"/>
    </xf>
    <xf numFmtId="14" fontId="8" fillId="2" borderId="27" xfId="0" applyNumberFormat="1" applyFont="1" applyFill="1" applyBorder="1" applyAlignment="1">
      <alignment horizontal="left" vertical="center"/>
    </xf>
    <xf numFmtId="164" fontId="8" fillId="2" borderId="27" xfId="0" applyNumberFormat="1" applyFont="1" applyFill="1" applyBorder="1" applyAlignment="1">
      <alignment horizontal="left" vertical="center"/>
    </xf>
    <xf numFmtId="49" fontId="8" fillId="2" borderId="27" xfId="0" applyNumberFormat="1" applyFont="1" applyFill="1" applyBorder="1" applyAlignment="1">
      <alignment horizontal="left" vertical="center"/>
    </xf>
    <xf numFmtId="0" fontId="0" fillId="2" borderId="28" xfId="0" applyFont="1" applyFill="1" applyBorder="1" applyAlignment="1">
      <alignment vertical="center"/>
    </xf>
    <xf numFmtId="49" fontId="11" fillId="2" borderId="8" xfId="0" applyNumberFormat="1" applyFont="1" applyFill="1" applyBorder="1" applyAlignment="1">
      <alignment vertical="center"/>
    </xf>
    <xf numFmtId="49" fontId="12" fillId="2" borderId="27" xfId="0" applyNumberFormat="1" applyFont="1" applyFill="1" applyBorder="1" applyAlignment="1">
      <alignment horizontal="left" vertical="center"/>
    </xf>
    <xf numFmtId="49" fontId="8" fillId="2" borderId="27" xfId="0" applyNumberFormat="1" applyFont="1" applyFill="1" applyBorder="1" applyAlignment="1">
      <alignment horizontal="left" vertical="center"/>
    </xf>
    <xf numFmtId="0" fontId="8" fillId="2" borderId="27" xfId="0" applyFont="1" applyFill="1" applyBorder="1" applyAlignment="1">
      <alignment horizontal="left" vertical="center"/>
    </xf>
    <xf numFmtId="49" fontId="9" fillId="2" borderId="27" xfId="0" applyNumberFormat="1" applyFont="1" applyFill="1" applyBorder="1" applyAlignment="1">
      <alignment vertical="center"/>
    </xf>
    <xf numFmtId="49" fontId="13" fillId="2" borderId="27" xfId="0" applyNumberFormat="1" applyFont="1" applyFill="1" applyBorder="1" applyAlignment="1">
      <alignment horizontal="left" vertical="center"/>
    </xf>
    <xf numFmtId="49" fontId="8" fillId="0" borderId="27" xfId="0" applyNumberFormat="1" applyFont="1" applyBorder="1" applyAlignment="1">
      <alignment horizontal="left" vertical="center"/>
    </xf>
    <xf numFmtId="165" fontId="11" fillId="2" borderId="8" xfId="0" applyNumberFormat="1" applyFont="1" applyFill="1" applyBorder="1" applyAlignment="1">
      <alignment vertical="center"/>
    </xf>
    <xf numFmtId="165" fontId="8" fillId="2" borderId="27" xfId="0" applyNumberFormat="1" applyFont="1" applyFill="1" applyBorder="1" applyAlignment="1">
      <alignment horizontal="left" vertical="center"/>
    </xf>
    <xf numFmtId="49" fontId="8" fillId="2" borderId="0" xfId="0" applyNumberFormat="1" applyFont="1" applyFill="1" applyAlignment="1">
      <alignment horizontal="left" vertical="center"/>
    </xf>
    <xf numFmtId="49" fontId="14" fillId="4" borderId="0" xfId="0" applyNumberFormat="1" applyFont="1" applyFill="1" applyAlignment="1">
      <alignment horizontal="left" vertical="center"/>
    </xf>
    <xf numFmtId="49" fontId="14" fillId="4" borderId="0" xfId="0" applyNumberFormat="1" applyFont="1" applyFill="1" applyAlignment="1">
      <alignment vertical="center"/>
    </xf>
    <xf numFmtId="164" fontId="8" fillId="2" borderId="27" xfId="0" applyNumberFormat="1" applyFont="1" applyFill="1" applyBorder="1" applyAlignment="1">
      <alignment horizontal="left" vertical="center"/>
    </xf>
    <xf numFmtId="49" fontId="8" fillId="2" borderId="0" xfId="0" applyNumberFormat="1" applyFont="1" applyFill="1" applyAlignment="1">
      <alignment horizontal="left" vertical="center"/>
    </xf>
    <xf numFmtId="49" fontId="15" fillId="4" borderId="0" xfId="0" applyNumberFormat="1" applyFont="1" applyFill="1" applyAlignment="1">
      <alignment vertical="center"/>
    </xf>
    <xf numFmtId="49" fontId="16" fillId="4" borderId="0" xfId="0" applyNumberFormat="1" applyFont="1" applyFill="1" applyAlignment="1">
      <alignment vertical="center"/>
    </xf>
    <xf numFmtId="49" fontId="17" fillId="2" borderId="27" xfId="0" applyNumberFormat="1" applyFont="1" applyFill="1" applyBorder="1" applyAlignment="1">
      <alignment horizontal="left" vertical="center"/>
    </xf>
    <xf numFmtId="49" fontId="14" fillId="4" borderId="0" xfId="0" applyNumberFormat="1" applyFont="1" applyFill="1" applyAlignment="1">
      <alignment vertical="center"/>
    </xf>
    <xf numFmtId="166" fontId="8" fillId="2" borderId="27" xfId="0" applyNumberFormat="1" applyFont="1" applyFill="1" applyBorder="1" applyAlignment="1">
      <alignment horizontal="left" vertical="center"/>
    </xf>
    <xf numFmtId="0" fontId="11" fillId="2" borderId="8" xfId="0" applyFont="1" applyFill="1" applyBorder="1" applyAlignment="1">
      <alignment vertical="center"/>
    </xf>
    <xf numFmtId="0" fontId="9" fillId="2" borderId="27" xfId="0" applyFont="1" applyFill="1" applyBorder="1" applyAlignment="1">
      <alignment vertical="center"/>
    </xf>
    <xf numFmtId="167" fontId="8" fillId="2" borderId="27" xfId="0" applyNumberFormat="1" applyFont="1" applyFill="1" applyBorder="1" applyAlignment="1">
      <alignment horizontal="left" vertical="center"/>
    </xf>
    <xf numFmtId="0" fontId="9" fillId="2" borderId="27" xfId="0" applyFont="1" applyFill="1" applyBorder="1" applyAlignment="1">
      <alignment vertical="center"/>
    </xf>
    <xf numFmtId="167" fontId="8" fillId="2" borderId="27" xfId="0" applyNumberFormat="1" applyFont="1" applyFill="1" applyBorder="1" applyAlignment="1">
      <alignment horizontal="left" vertical="center"/>
    </xf>
    <xf numFmtId="14" fontId="8" fillId="2" borderId="27" xfId="0" applyNumberFormat="1" applyFont="1" applyFill="1" applyBorder="1" applyAlignment="1">
      <alignment horizontal="left" vertical="center"/>
    </xf>
    <xf numFmtId="14" fontId="8" fillId="2" borderId="27" xfId="0" applyNumberFormat="1" applyFont="1" applyFill="1" applyBorder="1" applyAlignment="1">
      <alignment horizontal="left" vertical="center"/>
    </xf>
    <xf numFmtId="0" fontId="8" fillId="2" borderId="29" xfId="0" applyFont="1" applyFill="1" applyBorder="1" applyAlignment="1">
      <alignment horizontal="left" vertical="center"/>
    </xf>
    <xf numFmtId="0" fontId="9" fillId="2" borderId="29" xfId="0" applyFont="1" applyFill="1" applyBorder="1" applyAlignment="1">
      <alignment vertical="center"/>
    </xf>
    <xf numFmtId="167" fontId="8" fillId="2" borderId="29" xfId="0" applyNumberFormat="1" applyFont="1" applyFill="1" applyBorder="1" applyAlignment="1">
      <alignment horizontal="left" vertical="center"/>
    </xf>
    <xf numFmtId="14" fontId="8" fillId="2" borderId="29" xfId="0" applyNumberFormat="1" applyFont="1" applyFill="1" applyBorder="1" applyAlignment="1">
      <alignment horizontal="left" vertical="center"/>
    </xf>
    <xf numFmtId="14" fontId="8" fillId="2" borderId="29" xfId="0" applyNumberFormat="1" applyFont="1" applyFill="1" applyBorder="1" applyAlignment="1">
      <alignment horizontal="left" vertical="center"/>
    </xf>
    <xf numFmtId="164" fontId="8" fillId="2" borderId="29" xfId="0" applyNumberFormat="1" applyFont="1" applyFill="1" applyBorder="1" applyAlignment="1">
      <alignment horizontal="left"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0" fontId="0" fillId="2" borderId="21" xfId="0" applyFont="1" applyFill="1" applyBorder="1" applyAlignment="1">
      <alignment vertical="center"/>
    </xf>
    <xf numFmtId="0" fontId="0" fillId="2" borderId="22" xfId="0" applyFont="1" applyFill="1" applyBorder="1" applyAlignment="1">
      <alignment vertical="center"/>
    </xf>
    <xf numFmtId="49" fontId="3" fillId="2" borderId="9" xfId="0" applyNumberFormat="1" applyFont="1" applyFill="1" applyBorder="1" applyAlignment="1">
      <alignment horizontal="left" vertical="top" wrapText="1"/>
    </xf>
    <xf numFmtId="0" fontId="4" fillId="0" borderId="10" xfId="0" applyFont="1" applyBorder="1" applyAlignment="1">
      <alignment vertical="center"/>
    </xf>
    <xf numFmtId="0" fontId="4" fillId="0" borderId="11" xfId="0" applyFont="1" applyBorder="1" applyAlignment="1">
      <alignment vertical="center"/>
    </xf>
    <xf numFmtId="49" fontId="5" fillId="2" borderId="9" xfId="0" applyNumberFormat="1" applyFont="1" applyFill="1" applyBorder="1" applyAlignment="1">
      <alignment horizontal="left" vertical="top" wrapText="1"/>
    </xf>
    <xf numFmtId="0" fontId="1" fillId="2" borderId="13" xfId="0" applyFont="1" applyFill="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0" fillId="2" borderId="1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57150</xdr:colOff>
      <xdr:row>0</xdr:row>
      <xdr:rowOff>123825</xdr:rowOff>
    </xdr:from>
    <xdr:ext cx="2876550" cy="771525"/>
    <xdr:grpSp>
      <xdr:nvGrpSpPr>
        <xdr:cNvPr id="2" name="Shape 2">
          <a:extLst>
            <a:ext uri="{FF2B5EF4-FFF2-40B4-BE49-F238E27FC236}">
              <a16:creationId xmlns:a16="http://schemas.microsoft.com/office/drawing/2014/main" id="{00000000-0008-0000-0000-000002000000}"/>
            </a:ext>
          </a:extLst>
        </xdr:cNvPr>
        <xdr:cNvGrpSpPr/>
      </xdr:nvGrpSpPr>
      <xdr:grpSpPr>
        <a:xfrm>
          <a:off x="180975" y="123825"/>
          <a:ext cx="2876550" cy="771525"/>
          <a:chOff x="3907724" y="3394238"/>
          <a:chExt cx="2876551" cy="771526"/>
        </a:xfrm>
      </xdr:grpSpPr>
      <xdr:grpSp>
        <xdr:nvGrpSpPr>
          <xdr:cNvPr id="3" name="Shape 3" descr="Student List&#10;&#10;&quot;&quot;">
            <a:extLst>
              <a:ext uri="{FF2B5EF4-FFF2-40B4-BE49-F238E27FC236}">
                <a16:creationId xmlns:a16="http://schemas.microsoft.com/office/drawing/2014/main" id="{00000000-0008-0000-0000-000003000000}"/>
              </a:ext>
            </a:extLst>
          </xdr:cNvPr>
          <xdr:cNvGrpSpPr/>
        </xdr:nvGrpSpPr>
        <xdr:grpSpPr>
          <a:xfrm>
            <a:off x="3907724" y="3394238"/>
            <a:ext cx="2876551" cy="771526"/>
            <a:chOff x="-19050" y="0"/>
            <a:chExt cx="3114676" cy="78677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19049" y="0"/>
              <a:ext cx="3114675" cy="786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000-000005000000}"/>
                </a:ext>
              </a:extLst>
            </xdr:cNvPr>
            <xdr:cNvSpPr/>
          </xdr:nvSpPr>
          <xdr:spPr>
            <a:xfrm>
              <a:off x="0" y="0"/>
              <a:ext cx="3076576" cy="786770"/>
            </a:xfrm>
            <a:prstGeom prst="rect">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6" name="Shape 6">
              <a:extLst>
                <a:ext uri="{FF2B5EF4-FFF2-40B4-BE49-F238E27FC236}">
                  <a16:creationId xmlns:a16="http://schemas.microsoft.com/office/drawing/2014/main" id="{00000000-0008-0000-0000-000006000000}"/>
                </a:ext>
              </a:extLst>
            </xdr:cNvPr>
            <xdr:cNvSpPr/>
          </xdr:nvSpPr>
          <xdr:spPr>
            <a:xfrm>
              <a:off x="-19050" y="107128"/>
              <a:ext cx="3114676" cy="572514"/>
            </a:xfrm>
            <a:prstGeom prst="rect">
              <a:avLst/>
            </a:prstGeom>
            <a:noFill/>
            <a:ln>
              <a:noFill/>
            </a:ln>
          </xdr:spPr>
          <xdr:txBody>
            <a:bodyPr spcFirstLastPara="1" wrap="square" lIns="45700" tIns="45700" rIns="45700" bIns="45700" anchor="ctr" anchorCtr="0">
              <a:noAutofit/>
            </a:bodyPr>
            <a:lstStyle/>
            <a:p>
              <a:pPr marL="0" marR="0" lvl="0" indent="0" algn="ctr" rtl="0">
                <a:lnSpc>
                  <a:spcPct val="100000"/>
                </a:lnSpc>
                <a:spcBef>
                  <a:spcPts val="0"/>
                </a:spcBef>
                <a:spcAft>
                  <a:spcPts val="0"/>
                </a:spcAft>
                <a:buClr>
                  <a:srgbClr val="FFFFFF"/>
                </a:buClr>
                <a:buFont typeface="Domine"/>
                <a:buNone/>
              </a:pPr>
              <a:r>
                <a:rPr lang="en-US" sz="2800" b="1" i="0" u="none" strike="noStrike" cap="none">
                  <a:solidFill>
                    <a:srgbClr val="FFFFFF"/>
                  </a:solidFill>
                  <a:latin typeface="Domine"/>
                  <a:ea typeface="Domine"/>
                  <a:cs typeface="Domine"/>
                  <a:sym typeface="Domine"/>
                </a:rPr>
                <a:t>Instructions</a:t>
              </a:r>
              <a:endParaRPr sz="1400"/>
            </a:p>
          </xdr:txBody>
        </xdr: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0</xdr:row>
      <xdr:rowOff>171450</xdr:rowOff>
    </xdr:from>
    <xdr:ext cx="17745075" cy="771525"/>
    <xdr:grpSp>
      <xdr:nvGrpSpPr>
        <xdr:cNvPr id="2" name="Shape 2" title="Drawing">
          <a:extLst>
            <a:ext uri="{FF2B5EF4-FFF2-40B4-BE49-F238E27FC236}">
              <a16:creationId xmlns:a16="http://schemas.microsoft.com/office/drawing/2014/main" id="{00000000-0008-0000-0100-000002000000}"/>
            </a:ext>
          </a:extLst>
        </xdr:cNvPr>
        <xdr:cNvGrpSpPr/>
      </xdr:nvGrpSpPr>
      <xdr:grpSpPr>
        <a:xfrm>
          <a:off x="5191125" y="171450"/>
          <a:ext cx="17745075" cy="771525"/>
          <a:chOff x="0" y="3394238"/>
          <a:chExt cx="10692001" cy="771526"/>
        </a:xfrm>
      </xdr:grpSpPr>
      <xdr:grpSp>
        <xdr:nvGrpSpPr>
          <xdr:cNvPr id="7" name="Shape 7" descr="Student List&#10;&#10;&quot;&quot;">
            <a:extLst>
              <a:ext uri="{FF2B5EF4-FFF2-40B4-BE49-F238E27FC236}">
                <a16:creationId xmlns:a16="http://schemas.microsoft.com/office/drawing/2014/main" id="{00000000-0008-0000-0100-000007000000}"/>
              </a:ext>
            </a:extLst>
          </xdr:cNvPr>
          <xdr:cNvGrpSpPr/>
        </xdr:nvGrpSpPr>
        <xdr:grpSpPr>
          <a:xfrm>
            <a:off x="0" y="3394238"/>
            <a:ext cx="10692001" cy="771526"/>
            <a:chOff x="-19050" y="0"/>
            <a:chExt cx="20294600" cy="786770"/>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19050" y="0"/>
              <a:ext cx="20294600" cy="7867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a:off x="0" y="0"/>
              <a:ext cx="20256500" cy="786770"/>
            </a:xfrm>
            <a:prstGeom prst="rect">
              <a:avLst/>
            </a:prstGeom>
            <a:solidFill>
              <a:schemeClr val="accen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9050" y="107128"/>
              <a:ext cx="20294600" cy="572514"/>
            </a:xfrm>
            <a:prstGeom prst="rect">
              <a:avLst/>
            </a:prstGeom>
            <a:noFill/>
            <a:ln>
              <a:noFill/>
            </a:ln>
          </xdr:spPr>
          <xdr:txBody>
            <a:bodyPr spcFirstLastPara="1" wrap="square" lIns="45700" tIns="45700" rIns="45700" bIns="45700" anchor="ctr" anchorCtr="0">
              <a:noAutofit/>
            </a:bodyPr>
            <a:lstStyle/>
            <a:p>
              <a:pPr marL="0" marR="0" lvl="0" indent="0" algn="ctr" rtl="0">
                <a:lnSpc>
                  <a:spcPct val="100000"/>
                </a:lnSpc>
                <a:spcBef>
                  <a:spcPts val="0"/>
                </a:spcBef>
                <a:spcAft>
                  <a:spcPts val="0"/>
                </a:spcAft>
                <a:buClr>
                  <a:srgbClr val="FFFFFF"/>
                </a:buClr>
                <a:buFont typeface="Domine"/>
                <a:buNone/>
              </a:pPr>
              <a:r>
                <a:rPr lang="en-US" sz="2800" b="1" i="0" u="none" strike="noStrike" cap="none">
                  <a:solidFill>
                    <a:srgbClr val="FFFFFF"/>
                  </a:solidFill>
                  <a:latin typeface="Domine"/>
                  <a:ea typeface="Domine"/>
                  <a:cs typeface="Domine"/>
                  <a:sym typeface="Domine"/>
                </a:rPr>
                <a:t>MOMS Club of Grand Haven, MI</a:t>
              </a:r>
              <a:endParaRPr sz="1400"/>
            </a:p>
          </xdr:txBody>
        </xdr:sp>
      </xdr:grpSp>
    </xdr:grpSp>
    <xdr:clientData fLocksWithSheet="0"/>
  </xdr:oneCellAnchor>
  <xdr:oneCellAnchor>
    <xdr:from>
      <xdr:col>15</xdr:col>
      <xdr:colOff>85725</xdr:colOff>
      <xdr:row>5</xdr:row>
      <xdr:rowOff>200025</xdr:rowOff>
    </xdr:from>
    <xdr:ext cx="2571750" cy="933450"/>
    <xdr:grpSp>
      <xdr:nvGrpSpPr>
        <xdr:cNvPr id="3" name="Shape 2">
          <a:extLst>
            <a:ext uri="{FF2B5EF4-FFF2-40B4-BE49-F238E27FC236}">
              <a16:creationId xmlns:a16="http://schemas.microsoft.com/office/drawing/2014/main" id="{00000000-0008-0000-0100-000003000000}"/>
            </a:ext>
          </a:extLst>
        </xdr:cNvPr>
        <xdr:cNvGrpSpPr/>
      </xdr:nvGrpSpPr>
      <xdr:grpSpPr>
        <a:xfrm>
          <a:off x="20250150" y="2000250"/>
          <a:ext cx="2571750" cy="933450"/>
          <a:chOff x="4060124" y="3313274"/>
          <a:chExt cx="2571753" cy="933453"/>
        </a:xfrm>
      </xdr:grpSpPr>
      <xdr:grpSp>
        <xdr:nvGrpSpPr>
          <xdr:cNvPr id="10" name="Shape 10" descr="Data Entry Tip&#10;&#10;Click Cell D4 to select student from drop down list.">
            <a:extLst>
              <a:ext uri="{FF2B5EF4-FFF2-40B4-BE49-F238E27FC236}">
                <a16:creationId xmlns:a16="http://schemas.microsoft.com/office/drawing/2014/main" id="{00000000-0008-0000-0100-00000A000000}"/>
              </a:ext>
            </a:extLst>
          </xdr:cNvPr>
          <xdr:cNvGrpSpPr/>
        </xdr:nvGrpSpPr>
        <xdr:grpSpPr>
          <a:xfrm>
            <a:off x="4060124" y="3313274"/>
            <a:ext cx="2571753" cy="933453"/>
            <a:chOff x="-1" y="-2"/>
            <a:chExt cx="2917825" cy="920119"/>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0" y="-1"/>
              <a:ext cx="2917800" cy="920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1" name="Shape 11" descr="Data Entry Tip&#10;&#10;To add more students, in the last cell of the table, press the Tab key.">
              <a:extLst>
                <a:ext uri="{FF2B5EF4-FFF2-40B4-BE49-F238E27FC236}">
                  <a16:creationId xmlns:a16="http://schemas.microsoft.com/office/drawing/2014/main" id="{00000000-0008-0000-0100-00000B000000}"/>
                </a:ext>
              </a:extLst>
            </xdr:cNvPr>
            <xdr:cNvGrpSpPr/>
          </xdr:nvGrpSpPr>
          <xdr:grpSpPr>
            <a:xfrm>
              <a:off x="195144" y="-2"/>
              <a:ext cx="2722680" cy="920119"/>
              <a:chOff x="-19051" y="0"/>
              <a:chExt cx="2722678" cy="920117"/>
            </a:xfrm>
          </xdr:grpSpPr>
          <xdr:sp macro="" textlink="">
            <xdr:nvSpPr>
              <xdr:cNvPr id="12" name="Shape 12">
                <a:extLst>
                  <a:ext uri="{FF2B5EF4-FFF2-40B4-BE49-F238E27FC236}">
                    <a16:creationId xmlns:a16="http://schemas.microsoft.com/office/drawing/2014/main" id="{00000000-0008-0000-0100-00000C000000}"/>
                  </a:ext>
                </a:extLst>
              </xdr:cNvPr>
              <xdr:cNvSpPr/>
            </xdr:nvSpPr>
            <xdr:spPr>
              <a:xfrm>
                <a:off x="-1" y="0"/>
                <a:ext cx="2684578" cy="920117"/>
              </a:xfrm>
              <a:prstGeom prst="rect">
                <a:avLst/>
              </a:prstGeom>
              <a:solidFill>
                <a:srgbClr val="D9D9D9"/>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3" name="Shape 13">
                <a:extLst>
                  <a:ext uri="{FF2B5EF4-FFF2-40B4-BE49-F238E27FC236}">
                    <a16:creationId xmlns:a16="http://schemas.microsoft.com/office/drawing/2014/main" id="{00000000-0008-0000-0100-00000D000000}"/>
                  </a:ext>
                </a:extLst>
              </xdr:cNvPr>
              <xdr:cNvSpPr/>
            </xdr:nvSpPr>
            <xdr:spPr>
              <a:xfrm>
                <a:off x="-19051" y="166499"/>
                <a:ext cx="2722678" cy="587119"/>
              </a:xfrm>
              <a:prstGeom prst="rect">
                <a:avLst/>
              </a:prstGeom>
              <a:noFill/>
              <a:ln>
                <a:noFill/>
              </a:ln>
            </xdr:spPr>
            <xdr:txBody>
              <a:bodyPr spcFirstLastPara="1" wrap="square" lIns="45700" tIns="45700" rIns="45700" bIns="45700" anchor="ctr" anchorCtr="0">
                <a:noAutofit/>
              </a:bodyPr>
              <a:lstStyle/>
              <a:p>
                <a:pPr marL="0" marR="0" lvl="0" indent="0" algn="l" rtl="0">
                  <a:lnSpc>
                    <a:spcPct val="100000"/>
                  </a:lnSpc>
                  <a:spcBef>
                    <a:spcPts val="0"/>
                  </a:spcBef>
                  <a:spcAft>
                    <a:spcPts val="0"/>
                  </a:spcAft>
                  <a:buClr>
                    <a:srgbClr val="595959"/>
                  </a:buClr>
                  <a:buFont typeface="Domine"/>
                  <a:buNone/>
                </a:pPr>
                <a:r>
                  <a:rPr lang="en-US" sz="1000" b="0" i="0" u="none" strike="noStrike" cap="none">
                    <a:solidFill>
                      <a:srgbClr val="595959"/>
                    </a:solidFill>
                    <a:latin typeface="Domine"/>
                    <a:ea typeface="Domine"/>
                    <a:cs typeface="Domine"/>
                    <a:sym typeface="Domine"/>
                  </a:rPr>
                  <a:t>TO ADD MORE MEMBERS, IN THE LAST CELL OF THE TABLE, PRESS THE </a:t>
                </a:r>
                <a:r>
                  <a:rPr lang="en-US" sz="1000" b="1" i="0" u="none" strike="noStrike" cap="none">
                    <a:solidFill>
                      <a:srgbClr val="595959"/>
                    </a:solidFill>
                    <a:latin typeface="Domine"/>
                    <a:ea typeface="Domine"/>
                    <a:cs typeface="Domine"/>
                    <a:sym typeface="Domine"/>
                  </a:rPr>
                  <a:t>TAB</a:t>
                </a:r>
                <a:r>
                  <a:rPr lang="en-US" sz="1000" b="0" i="0" u="none" strike="noStrike" cap="none">
                    <a:solidFill>
                      <a:srgbClr val="595959"/>
                    </a:solidFill>
                    <a:latin typeface="Domine"/>
                    <a:ea typeface="Domine"/>
                    <a:cs typeface="Domine"/>
                    <a:sym typeface="Domine"/>
                  </a:rPr>
                  <a:t> KEY.</a:t>
                </a:r>
                <a:endParaRPr sz="1400"/>
              </a:p>
            </xdr:txBody>
          </xdr:sp>
        </xdr:grpSp>
        <xdr:sp macro="" textlink="">
          <xdr:nvSpPr>
            <xdr:cNvPr id="14" name="Shape 14">
              <a:extLst>
                <a:ext uri="{FF2B5EF4-FFF2-40B4-BE49-F238E27FC236}">
                  <a16:creationId xmlns:a16="http://schemas.microsoft.com/office/drawing/2014/main" id="{00000000-0008-0000-0100-00000E000000}"/>
                </a:ext>
              </a:extLst>
            </xdr:cNvPr>
            <xdr:cNvSpPr/>
          </xdr:nvSpPr>
          <xdr:spPr>
            <a:xfrm rot="-5400000">
              <a:off x="22998" y="140435"/>
              <a:ext cx="181722" cy="227720"/>
            </a:xfrm>
            <a:prstGeom prst="triangle">
              <a:avLst>
                <a:gd name="adj" fmla="val 50000"/>
              </a:avLst>
            </a:prstGeom>
            <a:solidFill>
              <a:srgbClr val="D9D9D9"/>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abSelected="1" workbookViewId="0"/>
  </sheetViews>
  <sheetFormatPr defaultColWidth="17.28515625" defaultRowHeight="15" customHeight="1"/>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2" width="1.7109375" customWidth="1"/>
    <col min="13" max="26" width="8.85546875" customWidth="1"/>
  </cols>
  <sheetData>
    <row r="1" spans="1:26" ht="14.25" customHeight="1">
      <c r="A1" s="1"/>
      <c r="B1" s="2"/>
      <c r="C1" s="2"/>
      <c r="D1" s="2"/>
      <c r="E1" s="2"/>
      <c r="F1" s="2"/>
      <c r="G1" s="2"/>
      <c r="H1" s="2"/>
      <c r="I1" s="2"/>
      <c r="J1" s="2"/>
      <c r="K1" s="2"/>
      <c r="L1" s="3"/>
      <c r="M1" s="4"/>
      <c r="N1" s="4"/>
      <c r="O1" s="4"/>
      <c r="P1" s="4"/>
      <c r="Q1" s="4"/>
      <c r="R1" s="4"/>
      <c r="S1" s="4"/>
      <c r="T1" s="4"/>
      <c r="U1" s="4"/>
      <c r="V1" s="4"/>
      <c r="W1" s="4"/>
      <c r="X1" s="4"/>
      <c r="Y1" s="4"/>
      <c r="Z1" s="4"/>
    </row>
    <row r="2" spans="1:26" ht="62.25" customHeight="1">
      <c r="A2" s="5"/>
      <c r="B2" s="6"/>
      <c r="C2" s="7"/>
      <c r="D2" s="7"/>
      <c r="E2" s="7"/>
      <c r="F2" s="7"/>
      <c r="G2" s="7"/>
      <c r="H2" s="7"/>
      <c r="I2" s="7"/>
      <c r="J2" s="7"/>
      <c r="K2" s="7"/>
      <c r="L2" s="8"/>
      <c r="M2" s="4"/>
      <c r="N2" s="4"/>
      <c r="O2" s="4"/>
      <c r="P2" s="4"/>
      <c r="Q2" s="4"/>
      <c r="R2" s="4"/>
      <c r="S2" s="4"/>
      <c r="T2" s="4"/>
      <c r="U2" s="4"/>
      <c r="V2" s="4"/>
      <c r="W2" s="4"/>
      <c r="X2" s="4"/>
      <c r="Y2" s="4"/>
      <c r="Z2" s="4"/>
    </row>
    <row r="3" spans="1:26" ht="88.5" customHeight="1">
      <c r="A3" s="5"/>
      <c r="B3" s="9"/>
      <c r="C3" s="90" t="s">
        <v>0</v>
      </c>
      <c r="D3" s="91"/>
      <c r="E3" s="91"/>
      <c r="F3" s="91"/>
      <c r="G3" s="91"/>
      <c r="H3" s="91"/>
      <c r="I3" s="91"/>
      <c r="J3" s="91"/>
      <c r="K3" s="92"/>
      <c r="L3" s="10"/>
      <c r="M3" s="4"/>
      <c r="N3" s="4"/>
      <c r="O3" s="4"/>
      <c r="P3" s="4"/>
      <c r="Q3" s="4"/>
      <c r="R3" s="4"/>
      <c r="S3" s="4"/>
      <c r="T3" s="4"/>
      <c r="U3" s="4"/>
      <c r="V3" s="4"/>
      <c r="W3" s="4"/>
      <c r="X3" s="4"/>
      <c r="Y3" s="4"/>
      <c r="Z3" s="4"/>
    </row>
    <row r="4" spans="1:26" ht="21" customHeight="1">
      <c r="A4" s="5"/>
      <c r="B4" s="11"/>
      <c r="C4" s="93" t="s">
        <v>1</v>
      </c>
      <c r="D4" s="91"/>
      <c r="E4" s="91"/>
      <c r="F4" s="91"/>
      <c r="G4" s="91"/>
      <c r="H4" s="91"/>
      <c r="I4" s="91"/>
      <c r="J4" s="91"/>
      <c r="K4" s="92"/>
      <c r="L4" s="10"/>
      <c r="M4" s="4"/>
      <c r="N4" s="4"/>
      <c r="O4" s="4"/>
      <c r="P4" s="4"/>
      <c r="Q4" s="4"/>
      <c r="R4" s="4"/>
      <c r="S4" s="4"/>
      <c r="T4" s="4"/>
      <c r="U4" s="4"/>
      <c r="V4" s="4"/>
      <c r="W4" s="4"/>
      <c r="X4" s="4"/>
      <c r="Y4" s="4"/>
      <c r="Z4" s="4"/>
    </row>
    <row r="5" spans="1:26" ht="21" customHeight="1">
      <c r="A5" s="5"/>
      <c r="B5" s="94"/>
      <c r="C5" s="95"/>
      <c r="D5" s="95"/>
      <c r="E5" s="95"/>
      <c r="F5" s="95"/>
      <c r="G5" s="95"/>
      <c r="H5" s="95"/>
      <c r="I5" s="95"/>
      <c r="J5" s="95"/>
      <c r="K5" s="95"/>
      <c r="L5" s="96"/>
      <c r="M5" s="4"/>
      <c r="N5" s="4"/>
      <c r="O5" s="4"/>
      <c r="P5" s="4"/>
      <c r="Q5" s="4"/>
      <c r="R5" s="4"/>
      <c r="S5" s="4"/>
      <c r="T5" s="4"/>
      <c r="U5" s="4"/>
      <c r="V5" s="4"/>
      <c r="W5" s="4"/>
      <c r="X5" s="4"/>
      <c r="Y5" s="4"/>
      <c r="Z5" s="4"/>
    </row>
    <row r="6" spans="1:26" ht="21" customHeight="1">
      <c r="A6" s="12"/>
      <c r="B6" s="7"/>
      <c r="C6" s="7"/>
      <c r="D6" s="7"/>
      <c r="E6" s="7"/>
      <c r="F6" s="7"/>
      <c r="G6" s="7"/>
      <c r="H6" s="7"/>
      <c r="I6" s="7"/>
      <c r="J6" s="7"/>
      <c r="K6" s="7"/>
      <c r="L6" s="13"/>
      <c r="M6" s="4"/>
      <c r="N6" s="4"/>
      <c r="O6" s="4"/>
      <c r="P6" s="4"/>
      <c r="Q6" s="4"/>
      <c r="R6" s="4"/>
      <c r="S6" s="4"/>
      <c r="T6" s="4"/>
      <c r="U6" s="4"/>
      <c r="V6" s="4"/>
      <c r="W6" s="4"/>
      <c r="X6" s="4"/>
      <c r="Y6" s="4"/>
      <c r="Z6" s="4"/>
    </row>
    <row r="7" spans="1:26" ht="21" customHeight="1">
      <c r="A7" s="12"/>
      <c r="B7" s="14"/>
      <c r="C7" s="14"/>
      <c r="D7" s="14"/>
      <c r="E7" s="14"/>
      <c r="F7" s="14"/>
      <c r="G7" s="14"/>
      <c r="H7" s="14"/>
      <c r="I7" s="14"/>
      <c r="J7" s="14"/>
      <c r="K7" s="14"/>
      <c r="L7" s="15"/>
      <c r="M7" s="4"/>
      <c r="N7" s="4"/>
      <c r="O7" s="4"/>
      <c r="P7" s="4"/>
      <c r="Q7" s="4"/>
      <c r="R7" s="4"/>
      <c r="S7" s="4"/>
      <c r="T7" s="4"/>
      <c r="U7" s="4"/>
      <c r="V7" s="4"/>
      <c r="W7" s="4"/>
      <c r="X7" s="4"/>
      <c r="Y7" s="4"/>
      <c r="Z7" s="4"/>
    </row>
    <row r="8" spans="1:26" ht="21" customHeight="1">
      <c r="A8" s="12"/>
      <c r="B8" s="14"/>
      <c r="C8" s="14"/>
      <c r="D8" s="14"/>
      <c r="E8" s="14"/>
      <c r="F8" s="14"/>
      <c r="G8" s="14"/>
      <c r="H8" s="14"/>
      <c r="I8" s="14"/>
      <c r="J8" s="14"/>
      <c r="K8" s="14"/>
      <c r="L8" s="15"/>
      <c r="M8" s="4"/>
      <c r="N8" s="4"/>
      <c r="O8" s="4"/>
      <c r="P8" s="4"/>
      <c r="Q8" s="4"/>
      <c r="R8" s="4"/>
      <c r="S8" s="4"/>
      <c r="T8" s="4"/>
      <c r="U8" s="4"/>
      <c r="V8" s="4"/>
      <c r="W8" s="4"/>
      <c r="X8" s="4"/>
      <c r="Y8" s="4"/>
      <c r="Z8" s="4"/>
    </row>
    <row r="9" spans="1:26" ht="21" customHeight="1">
      <c r="A9" s="12"/>
      <c r="B9" s="14"/>
      <c r="C9" s="14"/>
      <c r="D9" s="14"/>
      <c r="E9" s="14"/>
      <c r="F9" s="14"/>
      <c r="G9" s="14"/>
      <c r="H9" s="14"/>
      <c r="I9" s="14"/>
      <c r="J9" s="14"/>
      <c r="K9" s="14"/>
      <c r="L9" s="15"/>
      <c r="M9" s="4"/>
      <c r="N9" s="4"/>
      <c r="O9" s="4"/>
      <c r="P9" s="4"/>
      <c r="Q9" s="4"/>
      <c r="R9" s="4"/>
      <c r="S9" s="4"/>
      <c r="T9" s="4"/>
      <c r="U9" s="4"/>
      <c r="V9" s="4"/>
      <c r="W9" s="4"/>
      <c r="X9" s="4"/>
      <c r="Y9" s="4"/>
      <c r="Z9" s="4"/>
    </row>
    <row r="10" spans="1:26" ht="21" customHeight="1">
      <c r="A10" s="16"/>
      <c r="B10" s="17"/>
      <c r="C10" s="17"/>
      <c r="D10" s="17"/>
      <c r="E10" s="17"/>
      <c r="F10" s="17"/>
      <c r="G10" s="17"/>
      <c r="H10" s="17"/>
      <c r="I10" s="17"/>
      <c r="J10" s="17"/>
      <c r="K10" s="17"/>
      <c r="L10" s="18"/>
      <c r="M10" s="4"/>
      <c r="N10" s="4"/>
      <c r="O10" s="4"/>
      <c r="P10" s="4"/>
      <c r="Q10" s="4"/>
      <c r="R10" s="4"/>
      <c r="S10" s="4"/>
      <c r="T10" s="4"/>
      <c r="U10" s="4"/>
      <c r="V10" s="4"/>
      <c r="W10" s="4"/>
      <c r="X10" s="4"/>
      <c r="Y10" s="4"/>
      <c r="Z10" s="4"/>
    </row>
    <row r="11" spans="1:26" ht="21"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21"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21"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1"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21"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21"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21"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21"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21"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21"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21"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21"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21"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21"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21"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21"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21"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21"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21"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21"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21"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21"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21"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21"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21"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21"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21"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21"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21"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21"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21"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21"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21"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21"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21"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21"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21"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21"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21"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21"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21"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21"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21"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21"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21"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21"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21"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21"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21"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21"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21"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21"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21"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21"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21"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21"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21"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21"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21"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21"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21"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21"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21"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21"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21"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21"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21"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21"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21"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21"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21"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21"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21"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21"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21"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21"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21"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21"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21"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21"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21"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21"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21"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21"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21"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21"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21"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21"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21"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21"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21"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21"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21"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21"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21"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21"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21"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21"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21"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21"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21"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21"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21"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21"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21"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21"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21"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21"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21"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21"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21"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21"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21"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21"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21"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21"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21"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21"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21"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21"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21"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21"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21"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21"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21"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21"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21"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21"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21"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21"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21"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21"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21"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21"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21"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21"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21"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21"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21"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21"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21"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21"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21"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21"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21"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21"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21"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21"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21"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21"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21"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21"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21"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21"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21"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21"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21"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21"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21"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21"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21"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21"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21"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21"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21"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21"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21"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21"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21"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21"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21"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21"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21"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21"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21"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21"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21"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21"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21"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21"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21"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21"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21"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21"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21"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21"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21"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21"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21"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21"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21"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21"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21"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21"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21"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21"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21"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21"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21"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21"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21"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21"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21"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21"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21"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21"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21"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21"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21"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21"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21"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21"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21"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21"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21"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21"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21"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21"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21"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21"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21"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21"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21"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21"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21"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21"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21"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21"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21"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21"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21"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21"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21"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21"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21"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21"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21"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21"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21"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21"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21"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21"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21"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21"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21"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21"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21"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21"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21"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21"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21"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21"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21"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21"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21"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21"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21"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21"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21"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21"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21"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21"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21"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21"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21"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21"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21"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21"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21"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21"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21"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21"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21"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21"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21"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21"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21"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21"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21"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21"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21"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21"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21"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21"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21"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21"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21"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21"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21"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21"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21"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21"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21"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21"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21"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21"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21"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21"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21"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21"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21"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21"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21"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21"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21"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21"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21"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21"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21"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21"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21"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21"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21"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21"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21"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21"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21"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21"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21"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21"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21"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21"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21"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21"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21"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21"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21"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21"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21"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21"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21"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21"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21"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21"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21"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21"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21"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21"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21"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21"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21"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21"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21"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21"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21"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21"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21"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21"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21"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21"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21"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21"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21"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21"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21"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21"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21"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21"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21"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21"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21"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21"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21"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21"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21"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21"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21"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21"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21"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21"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21"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21"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21"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21"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21"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21"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21"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21"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21"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21"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21"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21"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21"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21"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21"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21"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21"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21"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21"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21"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21"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21"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21"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21"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21"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21"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21"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21"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21"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21"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21"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21"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21"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21"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21"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21"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21"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21"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21"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21"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21"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21"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21"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21"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21"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21"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21"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21"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21"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21"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21"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21"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21"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21"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21"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21"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21"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21"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21"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21"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21"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21"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21"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21"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21"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21"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21"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21"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21"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21"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21"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21"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21"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21"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21"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21"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21"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21"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21"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21"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21"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21"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21"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21"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21"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21"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21"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21"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21"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21"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21"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21"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21"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21"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21"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21"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21"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21"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21"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21"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21"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21"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21"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21"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21"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21"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21"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21"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21"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21"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21"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21"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21"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21"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21"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21"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21"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21"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21"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21"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21"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21"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21"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21"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21"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21"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21"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21"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21"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21"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21"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21"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21"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21"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21"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21"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21"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21"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21"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21"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21"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21"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21"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21"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21"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21"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21"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21"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21"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21"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21"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21"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21"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21"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21"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21"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21"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21"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21"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21"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21"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21"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21"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21"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21"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21"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21"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21"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21"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21"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21"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21"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21"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21"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21"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21"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21"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21"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21"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21"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21"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21"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21"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21"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21"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21"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21"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21"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21"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21"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21"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21"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21"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21"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21"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21"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21"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21"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21"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21"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21"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21"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21"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21"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21"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21"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21"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21"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21"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21"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21"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21"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21"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21"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21"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21"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21"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21"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21"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21"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21"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21"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21"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21"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21"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21"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21"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21"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21"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21"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21"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21"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21"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21"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21"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21"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21"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21"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21"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21"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21"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21"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21"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21"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21"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21"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21"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21"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21"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21"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21"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21"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21"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21"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21"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21"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21"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21"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21"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21"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21"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21"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21"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21"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21"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21"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21"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21"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21"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21"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21"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21"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21"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21"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21"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21"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21"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21"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21"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21"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21"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21"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21"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21"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21"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21"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21"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21"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21"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21"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21"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21"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21"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21"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21"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21"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21"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21"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21"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21"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21"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21"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21"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21"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21"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21"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21"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21"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21"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21"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21"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21"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21"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21"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21"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21"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21"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21"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21"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21"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21"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21"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21"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21"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21"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21"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21"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21"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21"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21"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21"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21"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21"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21"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21"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21"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21"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21"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21"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21"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21"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21"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21"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21"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21"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21"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21"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21"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21"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21"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21"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21"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21"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21"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21"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21"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21"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21"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21"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21"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21"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21"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21"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21"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21"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21"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21"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21"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21"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21"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21"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21"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21"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21"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21"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21"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21"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21"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21"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21"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21"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21"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21"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21"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21"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21"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21"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21"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21"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21"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21"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21"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21"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21"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21"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21"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21"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21"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21"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21"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21"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21"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21"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21"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21"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21"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21"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21"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21"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21"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21"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21"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21"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21"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21"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21"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21"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21"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21"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21"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21"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21"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21"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21"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21"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21"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21"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21"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21"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21"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21"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21"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21"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21"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21"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21"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21"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21"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21"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21"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21"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21"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21"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21"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21"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21"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21"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21"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21"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21"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21"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21"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21"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21"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21"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21"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21"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21"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21"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21"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21"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21"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21"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21"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21"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21"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21"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21"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21"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21"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21"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21"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21"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21"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21"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21"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21"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21"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21"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21"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21"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21"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21"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21"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21"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21"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21"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21"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21"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21"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21"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21"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21"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21"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21"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21"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21"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21"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21"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21"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21"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21"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21"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21"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21"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21"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21"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21"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21"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21"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21"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21"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21"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21"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21"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21"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21"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21"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21"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21"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21"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21"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21"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21"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21"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21"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21"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21"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21"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21"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21"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21"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21"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21"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21"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21"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21"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21"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21"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21"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21"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21"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21"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21"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21"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21"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21"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21"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21"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21"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21"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21"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21"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21"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21"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21"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21"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21"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21"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21"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21"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21"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21"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21"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21"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21"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21"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21"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21"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21"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21"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21"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21"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21"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21"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21"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21"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21"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21"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21"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21"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21"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21"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21"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21"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21"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21"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21"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21"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21"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21"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21"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21"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21"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21"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21"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21"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21"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21"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21"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21"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21"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21"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21"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21"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21"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21"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21"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21"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21"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21"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21"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21"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21"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21"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21"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21"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21"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21"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21"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C3:K3"/>
    <mergeCell ref="C4:K4"/>
    <mergeCell ref="B5:L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1050"/>
  <sheetViews>
    <sheetView showGridLines="0" workbookViewId="0"/>
  </sheetViews>
  <sheetFormatPr defaultColWidth="17.28515625" defaultRowHeight="15" customHeight="1"/>
  <cols>
    <col min="1" max="1" width="1.85546875" customWidth="1"/>
    <col min="2" max="2" width="1.7109375" customWidth="1"/>
    <col min="3" max="3" width="18.42578125" customWidth="1"/>
    <col min="4" max="4" width="17" customWidth="1"/>
    <col min="5" max="5" width="38.85546875" customWidth="1"/>
    <col min="6" max="6" width="15.42578125" customWidth="1"/>
    <col min="7" max="7" width="10.42578125" customWidth="1"/>
    <col min="8" max="8" width="9.7109375" customWidth="1"/>
    <col min="9" max="9" width="14.42578125" customWidth="1"/>
    <col min="10" max="10" width="31.42578125" customWidth="1"/>
    <col min="11" max="11" width="11.5703125" customWidth="1"/>
    <col min="12" max="12" width="18" customWidth="1"/>
    <col min="13" max="13" width="19.7109375" customWidth="1"/>
    <col min="14" max="14" width="74.140625" customWidth="1"/>
    <col min="15" max="15" width="19.7109375" customWidth="1"/>
    <col min="16" max="17" width="1.7109375" customWidth="1"/>
    <col min="18" max="27" width="8.85546875" customWidth="1"/>
  </cols>
  <sheetData>
    <row r="1" spans="1:27" ht="14.25" customHeight="1">
      <c r="A1" s="19"/>
      <c r="B1" s="20"/>
      <c r="C1" s="20"/>
      <c r="D1" s="20"/>
      <c r="E1" s="20"/>
      <c r="F1" s="20"/>
      <c r="G1" s="20"/>
      <c r="H1" s="20"/>
      <c r="I1" s="20"/>
      <c r="J1" s="20"/>
      <c r="K1" s="21"/>
      <c r="L1" s="21"/>
      <c r="M1" s="20"/>
      <c r="N1" s="20"/>
      <c r="O1" s="22"/>
      <c r="P1" s="20"/>
      <c r="Q1" s="23"/>
      <c r="R1" s="23"/>
      <c r="S1" s="23"/>
      <c r="T1" s="23"/>
      <c r="U1" s="23"/>
      <c r="V1" s="24"/>
      <c r="W1" s="25"/>
      <c r="X1" s="25"/>
      <c r="Y1" s="25"/>
      <c r="Z1" s="25"/>
      <c r="AA1" s="25"/>
    </row>
    <row r="2" spans="1:27" ht="62.25" customHeight="1">
      <c r="A2" s="26"/>
      <c r="B2" s="27"/>
      <c r="C2" s="28"/>
      <c r="D2" s="28"/>
      <c r="E2" s="28"/>
      <c r="F2" s="28"/>
      <c r="G2" s="28"/>
      <c r="H2" s="28"/>
      <c r="I2" s="28"/>
      <c r="J2" s="28"/>
      <c r="K2" s="29"/>
      <c r="L2" s="29"/>
      <c r="M2" s="28"/>
      <c r="N2" s="28"/>
      <c r="O2" s="30"/>
      <c r="P2" s="31"/>
      <c r="Q2" s="32"/>
      <c r="R2" s="33"/>
      <c r="S2" s="33"/>
      <c r="T2" s="33"/>
      <c r="U2" s="33"/>
      <c r="V2" s="34"/>
      <c r="W2" s="25"/>
      <c r="X2" s="25"/>
      <c r="Y2" s="25"/>
      <c r="Z2" s="25"/>
      <c r="AA2" s="25"/>
    </row>
    <row r="3" spans="1:27" ht="23.25" customHeight="1">
      <c r="A3" s="26"/>
      <c r="B3" s="27"/>
      <c r="C3" s="35" t="s">
        <v>2</v>
      </c>
      <c r="D3" s="35" t="s">
        <v>3</v>
      </c>
      <c r="E3" s="35" t="s">
        <v>4</v>
      </c>
      <c r="F3" s="35" t="s">
        <v>5</v>
      </c>
      <c r="G3" s="35" t="s">
        <v>6</v>
      </c>
      <c r="H3" s="35" t="s">
        <v>7</v>
      </c>
      <c r="I3" s="36" t="s">
        <v>8</v>
      </c>
      <c r="J3" s="36" t="s">
        <v>9</v>
      </c>
      <c r="K3" s="36" t="s">
        <v>10</v>
      </c>
      <c r="L3" s="37" t="s">
        <v>11</v>
      </c>
      <c r="M3" s="36" t="s">
        <v>12</v>
      </c>
      <c r="N3" s="36" t="s">
        <v>13</v>
      </c>
      <c r="O3" s="36" t="s">
        <v>14</v>
      </c>
      <c r="P3" s="38" t="s">
        <v>15</v>
      </c>
      <c r="Q3" s="32"/>
      <c r="R3" s="33"/>
      <c r="S3" s="33"/>
      <c r="T3" s="33"/>
      <c r="U3" s="33"/>
      <c r="V3" s="34"/>
      <c r="W3" s="25"/>
      <c r="X3" s="25"/>
      <c r="Y3" s="25"/>
      <c r="Z3" s="25"/>
      <c r="AA3" s="25"/>
    </row>
    <row r="4" spans="1:27" ht="21" customHeight="1">
      <c r="A4" s="26"/>
      <c r="B4" s="27"/>
      <c r="C4" s="39" t="s">
        <v>16</v>
      </c>
      <c r="D4" s="39" t="s">
        <v>17</v>
      </c>
      <c r="E4" s="39" t="s">
        <v>18</v>
      </c>
      <c r="F4" s="39" t="s">
        <v>19</v>
      </c>
      <c r="G4" s="39" t="s">
        <v>20</v>
      </c>
      <c r="H4" s="40">
        <v>49417</v>
      </c>
      <c r="I4" s="41" t="s">
        <v>21</v>
      </c>
      <c r="J4" s="42" t="s">
        <v>22</v>
      </c>
      <c r="K4" s="43">
        <v>43350</v>
      </c>
      <c r="L4" s="40" t="s">
        <v>23</v>
      </c>
      <c r="M4" s="39" t="s">
        <v>24</v>
      </c>
      <c r="N4" s="39" t="s">
        <v>25</v>
      </c>
      <c r="O4" s="44">
        <v>43464</v>
      </c>
      <c r="P4" s="45"/>
      <c r="Q4" s="32"/>
      <c r="R4" s="33"/>
      <c r="S4" s="33"/>
      <c r="T4" s="33"/>
      <c r="U4" s="33"/>
      <c r="V4" s="34"/>
      <c r="W4" s="25"/>
      <c r="X4" s="25"/>
      <c r="Y4" s="25"/>
      <c r="Z4" s="25"/>
      <c r="AA4" s="25"/>
    </row>
    <row r="5" spans="1:27" ht="21" customHeight="1">
      <c r="A5" s="26"/>
      <c r="B5" s="27"/>
      <c r="C5" s="39" t="s">
        <v>26</v>
      </c>
      <c r="D5" s="39" t="s">
        <v>27</v>
      </c>
      <c r="E5" s="39" t="s">
        <v>28</v>
      </c>
      <c r="F5" s="39" t="s">
        <v>19</v>
      </c>
      <c r="G5" s="39" t="s">
        <v>20</v>
      </c>
      <c r="H5" s="40">
        <v>49417</v>
      </c>
      <c r="I5" s="41" t="s">
        <v>29</v>
      </c>
      <c r="J5" s="39" t="s">
        <v>30</v>
      </c>
      <c r="K5" s="43">
        <v>43108</v>
      </c>
      <c r="L5" s="40" t="s">
        <v>23</v>
      </c>
      <c r="M5" s="39" t="s">
        <v>31</v>
      </c>
      <c r="N5" s="39" t="s">
        <v>32</v>
      </c>
      <c r="O5" s="44">
        <v>43142</v>
      </c>
      <c r="P5" s="45"/>
      <c r="Q5" s="32"/>
      <c r="R5" s="33"/>
      <c r="S5" s="33"/>
      <c r="T5" s="33"/>
      <c r="U5" s="33"/>
      <c r="V5" s="34"/>
      <c r="W5" s="25"/>
      <c r="X5" s="25"/>
      <c r="Y5" s="25"/>
      <c r="Z5" s="25"/>
      <c r="AA5" s="25"/>
    </row>
    <row r="6" spans="1:27" ht="21" customHeight="1">
      <c r="A6" s="26"/>
      <c r="B6" s="27"/>
      <c r="C6" s="46" t="s">
        <v>33</v>
      </c>
      <c r="D6" s="46" t="s">
        <v>34</v>
      </c>
      <c r="E6" s="46" t="s">
        <v>35</v>
      </c>
      <c r="F6" s="46" t="s">
        <v>19</v>
      </c>
      <c r="G6" s="46" t="s">
        <v>20</v>
      </c>
      <c r="H6" s="47">
        <v>49417</v>
      </c>
      <c r="I6" s="48" t="s">
        <v>36</v>
      </c>
      <c r="J6" s="49" t="s">
        <v>37</v>
      </c>
      <c r="K6" s="50">
        <v>43369</v>
      </c>
      <c r="L6" s="40" t="s">
        <v>23</v>
      </c>
      <c r="M6" s="46" t="s">
        <v>38</v>
      </c>
      <c r="N6" s="46" t="s">
        <v>39</v>
      </c>
      <c r="O6" s="51">
        <v>43138</v>
      </c>
      <c r="P6" s="45"/>
      <c r="Q6" s="32"/>
      <c r="R6" s="33"/>
      <c r="S6" s="33"/>
      <c r="T6" s="33"/>
      <c r="U6" s="33"/>
      <c r="V6" s="34"/>
      <c r="W6" s="25"/>
      <c r="X6" s="25"/>
      <c r="Y6" s="25"/>
      <c r="Z6" s="25"/>
      <c r="AA6" s="25"/>
    </row>
    <row r="7" spans="1:27" ht="21" customHeight="1">
      <c r="A7" s="26"/>
      <c r="B7" s="27"/>
      <c r="C7" s="46" t="s">
        <v>40</v>
      </c>
      <c r="D7" s="46" t="s">
        <v>41</v>
      </c>
      <c r="E7" s="46" t="s">
        <v>42</v>
      </c>
      <c r="F7" s="46" t="s">
        <v>19</v>
      </c>
      <c r="G7" s="46" t="s">
        <v>20</v>
      </c>
      <c r="H7" s="47">
        <v>49417</v>
      </c>
      <c r="I7" s="48" t="s">
        <v>43</v>
      </c>
      <c r="J7" s="52" t="s">
        <v>44</v>
      </c>
      <c r="K7" s="50">
        <v>43293</v>
      </c>
      <c r="L7" s="40" t="s">
        <v>23</v>
      </c>
      <c r="M7" s="46" t="s">
        <v>45</v>
      </c>
      <c r="N7" s="46" t="s">
        <v>46</v>
      </c>
      <c r="O7" s="51">
        <v>43114</v>
      </c>
      <c r="P7" s="45"/>
      <c r="Q7" s="32"/>
      <c r="R7" s="33"/>
      <c r="S7" s="33"/>
      <c r="T7" s="33"/>
      <c r="U7" s="33"/>
      <c r="V7" s="34"/>
      <c r="W7" s="25"/>
      <c r="X7" s="25"/>
      <c r="Y7" s="25"/>
      <c r="Z7" s="25"/>
      <c r="AA7" s="25"/>
    </row>
    <row r="8" spans="1:27" ht="21" customHeight="1">
      <c r="A8" s="26"/>
      <c r="B8" s="53"/>
      <c r="C8" s="46" t="s">
        <v>47</v>
      </c>
      <c r="D8" s="46" t="s">
        <v>48</v>
      </c>
      <c r="E8" s="46" t="s">
        <v>49</v>
      </c>
      <c r="F8" s="46" t="s">
        <v>50</v>
      </c>
      <c r="G8" s="46" t="s">
        <v>20</v>
      </c>
      <c r="H8" s="47">
        <v>49456</v>
      </c>
      <c r="I8" s="48" t="s">
        <v>51</v>
      </c>
      <c r="J8" s="52" t="s">
        <v>52</v>
      </c>
      <c r="K8" s="50">
        <v>43565</v>
      </c>
      <c r="L8" s="40" t="s">
        <v>23</v>
      </c>
      <c r="M8" s="46" t="s">
        <v>53</v>
      </c>
      <c r="N8" s="46" t="s">
        <v>54</v>
      </c>
      <c r="O8" s="51"/>
      <c r="P8" s="45"/>
      <c r="Q8" s="32"/>
      <c r="R8" s="33"/>
      <c r="S8" s="33"/>
      <c r="T8" s="33"/>
      <c r="U8" s="33"/>
      <c r="V8" s="34"/>
      <c r="W8" s="25"/>
      <c r="X8" s="25"/>
      <c r="Y8" s="25"/>
      <c r="Z8" s="25"/>
      <c r="AA8" s="25"/>
    </row>
    <row r="9" spans="1:27" ht="21" customHeight="1">
      <c r="A9" s="26"/>
      <c r="B9" s="54"/>
      <c r="C9" s="46" t="s">
        <v>55</v>
      </c>
      <c r="D9" s="46" t="s">
        <v>56</v>
      </c>
      <c r="E9" s="46" t="s">
        <v>57</v>
      </c>
      <c r="F9" s="46" t="s">
        <v>50</v>
      </c>
      <c r="G9" s="46" t="s">
        <v>20</v>
      </c>
      <c r="H9" s="47">
        <v>49456</v>
      </c>
      <c r="I9" s="48" t="s">
        <v>58</v>
      </c>
      <c r="J9" s="49" t="s">
        <v>59</v>
      </c>
      <c r="K9" s="50">
        <v>43016</v>
      </c>
      <c r="L9" s="40" t="s">
        <v>23</v>
      </c>
      <c r="M9" s="46" t="s">
        <v>60</v>
      </c>
      <c r="N9" s="46" t="s">
        <v>61</v>
      </c>
      <c r="O9" s="51">
        <v>42869</v>
      </c>
      <c r="P9" s="45"/>
      <c r="Q9" s="32"/>
      <c r="R9" s="33"/>
      <c r="S9" s="33"/>
      <c r="T9" s="33"/>
      <c r="U9" s="33"/>
      <c r="V9" s="34"/>
      <c r="W9" s="25"/>
      <c r="X9" s="25"/>
      <c r="Y9" s="25"/>
      <c r="Z9" s="25"/>
      <c r="AA9" s="25"/>
    </row>
    <row r="10" spans="1:27" ht="21" customHeight="1">
      <c r="A10" s="26"/>
      <c r="B10" s="54"/>
      <c r="C10" s="46" t="s">
        <v>33</v>
      </c>
      <c r="D10" s="46" t="s">
        <v>62</v>
      </c>
      <c r="E10" s="46" t="s">
        <v>63</v>
      </c>
      <c r="F10" s="46" t="s">
        <v>64</v>
      </c>
      <c r="G10" s="46" t="s">
        <v>20</v>
      </c>
      <c r="H10" s="47">
        <v>49456</v>
      </c>
      <c r="I10" s="48" t="s">
        <v>65</v>
      </c>
      <c r="J10" s="49" t="s">
        <v>66</v>
      </c>
      <c r="K10" s="50">
        <v>43896</v>
      </c>
      <c r="L10" s="40" t="s">
        <v>23</v>
      </c>
      <c r="M10" s="46" t="s">
        <v>67</v>
      </c>
      <c r="N10" s="46" t="s">
        <v>68</v>
      </c>
      <c r="O10" s="51">
        <v>43840</v>
      </c>
      <c r="P10" s="45"/>
      <c r="Q10" s="32"/>
      <c r="R10" s="33"/>
      <c r="S10" s="33"/>
      <c r="T10" s="33"/>
      <c r="U10" s="33"/>
      <c r="V10" s="34"/>
      <c r="W10" s="25"/>
      <c r="X10" s="25"/>
      <c r="Y10" s="25"/>
      <c r="Z10" s="25"/>
      <c r="AA10" s="25"/>
    </row>
    <row r="11" spans="1:27" ht="21" customHeight="1">
      <c r="A11" s="26"/>
      <c r="B11" s="54"/>
      <c r="C11" s="46" t="s">
        <v>69</v>
      </c>
      <c r="D11" s="46" t="s">
        <v>70</v>
      </c>
      <c r="E11" s="46" t="s">
        <v>71</v>
      </c>
      <c r="F11" s="46" t="s">
        <v>72</v>
      </c>
      <c r="G11" s="46" t="s">
        <v>20</v>
      </c>
      <c r="H11" s="47">
        <v>49456</v>
      </c>
      <c r="I11" s="48" t="s">
        <v>73</v>
      </c>
      <c r="J11" s="55" t="str">
        <f>HYPERLINK("mailto:wellnessspayoga@gmail.com","wellnessspayoga@gmail.com")</f>
        <v>wellnessspayoga@gmail.com</v>
      </c>
      <c r="K11" s="50">
        <v>42793</v>
      </c>
      <c r="L11" s="40" t="s">
        <v>23</v>
      </c>
      <c r="M11" s="46" t="s">
        <v>74</v>
      </c>
      <c r="N11" s="46" t="s">
        <v>75</v>
      </c>
      <c r="O11" s="51">
        <v>42823</v>
      </c>
      <c r="P11" s="45"/>
      <c r="Q11" s="32"/>
      <c r="R11" s="33"/>
      <c r="S11" s="33"/>
      <c r="T11" s="33"/>
      <c r="U11" s="33"/>
      <c r="V11" s="34"/>
      <c r="W11" s="25"/>
      <c r="X11" s="25"/>
      <c r="Y11" s="25"/>
      <c r="Z11" s="25"/>
      <c r="AA11" s="25"/>
    </row>
    <row r="12" spans="1:27" ht="21" customHeight="1">
      <c r="A12" s="26"/>
      <c r="B12" s="54"/>
      <c r="C12" s="46" t="s">
        <v>76</v>
      </c>
      <c r="D12" s="46" t="s">
        <v>77</v>
      </c>
      <c r="E12" s="46" t="s">
        <v>78</v>
      </c>
      <c r="F12" s="46" t="s">
        <v>72</v>
      </c>
      <c r="G12" s="46" t="s">
        <v>20</v>
      </c>
      <c r="H12" s="47">
        <v>49441</v>
      </c>
      <c r="I12" s="48" t="s">
        <v>79</v>
      </c>
      <c r="J12" s="49" t="s">
        <v>80</v>
      </c>
      <c r="K12" s="50">
        <v>42923</v>
      </c>
      <c r="L12" s="40" t="s">
        <v>23</v>
      </c>
      <c r="M12" s="46" t="s">
        <v>81</v>
      </c>
      <c r="N12" s="46" t="s">
        <v>82</v>
      </c>
      <c r="O12" s="51">
        <v>42821</v>
      </c>
      <c r="P12" s="45"/>
      <c r="Q12" s="32"/>
      <c r="R12" s="33"/>
      <c r="S12" s="33"/>
      <c r="T12" s="33"/>
      <c r="U12" s="33"/>
      <c r="V12" s="34"/>
      <c r="W12" s="25"/>
      <c r="X12" s="25"/>
      <c r="Y12" s="25"/>
      <c r="Z12" s="25"/>
      <c r="AA12" s="25"/>
    </row>
    <row r="13" spans="1:27" ht="21" customHeight="1">
      <c r="A13" s="26"/>
      <c r="B13" s="54"/>
      <c r="C13" s="46" t="s">
        <v>83</v>
      </c>
      <c r="D13" s="46" t="s">
        <v>84</v>
      </c>
      <c r="E13" s="46" t="s">
        <v>85</v>
      </c>
      <c r="F13" s="46" t="s">
        <v>50</v>
      </c>
      <c r="G13" s="46" t="s">
        <v>20</v>
      </c>
      <c r="H13" s="47">
        <v>49456</v>
      </c>
      <c r="I13" s="48" t="s">
        <v>86</v>
      </c>
      <c r="J13" s="49" t="s">
        <v>87</v>
      </c>
      <c r="K13" s="50">
        <v>42923</v>
      </c>
      <c r="L13" s="40" t="s">
        <v>23</v>
      </c>
      <c r="M13" s="46" t="s">
        <v>88</v>
      </c>
      <c r="N13" s="46" t="s">
        <v>89</v>
      </c>
      <c r="O13" s="51">
        <v>43842</v>
      </c>
      <c r="P13" s="45"/>
      <c r="Q13" s="32"/>
      <c r="R13" s="33"/>
      <c r="S13" s="33"/>
      <c r="T13" s="33"/>
      <c r="U13" s="33"/>
      <c r="V13" s="34"/>
      <c r="W13" s="25"/>
      <c r="X13" s="25"/>
      <c r="Y13" s="25"/>
      <c r="Z13" s="25"/>
      <c r="AA13" s="25"/>
    </row>
    <row r="14" spans="1:27" ht="21" customHeight="1">
      <c r="A14" s="26"/>
      <c r="B14" s="54"/>
      <c r="C14" s="46" t="s">
        <v>90</v>
      </c>
      <c r="D14" s="46" t="s">
        <v>91</v>
      </c>
      <c r="E14" s="46" t="s">
        <v>92</v>
      </c>
      <c r="F14" s="46" t="s">
        <v>19</v>
      </c>
      <c r="G14" s="46" t="s">
        <v>20</v>
      </c>
      <c r="H14" s="47">
        <v>49417</v>
      </c>
      <c r="I14" s="48" t="s">
        <v>93</v>
      </c>
      <c r="J14" s="49" t="s">
        <v>94</v>
      </c>
      <c r="K14" s="50">
        <v>43383</v>
      </c>
      <c r="L14" s="40" t="s">
        <v>23</v>
      </c>
      <c r="M14" s="46" t="s">
        <v>95</v>
      </c>
      <c r="N14" s="46" t="s">
        <v>96</v>
      </c>
      <c r="O14" s="51">
        <v>43197</v>
      </c>
      <c r="P14" s="45"/>
      <c r="Q14" s="32"/>
      <c r="R14" s="33"/>
      <c r="S14" s="33"/>
      <c r="T14" s="33"/>
      <c r="U14" s="33"/>
      <c r="V14" s="34"/>
      <c r="W14" s="25"/>
      <c r="X14" s="25"/>
      <c r="Y14" s="25"/>
      <c r="Z14" s="25"/>
      <c r="AA14" s="25"/>
    </row>
    <row r="15" spans="1:27" ht="21" customHeight="1">
      <c r="A15" s="26"/>
      <c r="B15" s="54"/>
      <c r="C15" s="46" t="s">
        <v>97</v>
      </c>
      <c r="D15" s="46" t="s">
        <v>98</v>
      </c>
      <c r="E15" s="46" t="s">
        <v>99</v>
      </c>
      <c r="F15" s="46" t="s">
        <v>19</v>
      </c>
      <c r="G15" s="46" t="s">
        <v>20</v>
      </c>
      <c r="H15" s="47">
        <v>49417</v>
      </c>
      <c r="I15" s="48" t="s">
        <v>100</v>
      </c>
      <c r="J15" s="49" t="s">
        <v>101</v>
      </c>
      <c r="K15" s="50">
        <v>43365</v>
      </c>
      <c r="L15" s="40" t="s">
        <v>23</v>
      </c>
      <c r="M15" s="46" t="s">
        <v>102</v>
      </c>
      <c r="N15" s="46" t="s">
        <v>103</v>
      </c>
      <c r="O15" s="51">
        <v>43348</v>
      </c>
      <c r="P15" s="45"/>
      <c r="Q15" s="32"/>
      <c r="R15" s="33"/>
      <c r="S15" s="33"/>
      <c r="T15" s="33"/>
      <c r="U15" s="33"/>
      <c r="V15" s="34"/>
      <c r="W15" s="25"/>
      <c r="X15" s="25"/>
      <c r="Y15" s="25"/>
      <c r="Z15" s="25"/>
      <c r="AA15" s="25"/>
    </row>
    <row r="16" spans="1:27" ht="21" customHeight="1">
      <c r="A16" s="26"/>
      <c r="B16" s="54"/>
      <c r="C16" s="46" t="s">
        <v>104</v>
      </c>
      <c r="D16" s="46" t="s">
        <v>98</v>
      </c>
      <c r="E16" s="46" t="s">
        <v>105</v>
      </c>
      <c r="F16" s="46" t="s">
        <v>106</v>
      </c>
      <c r="G16" s="46" t="s">
        <v>20</v>
      </c>
      <c r="H16" s="47">
        <v>49460</v>
      </c>
      <c r="I16" s="48" t="s">
        <v>107</v>
      </c>
      <c r="J16" s="49" t="s">
        <v>108</v>
      </c>
      <c r="K16" s="50">
        <v>43059</v>
      </c>
      <c r="L16" s="40" t="s">
        <v>23</v>
      </c>
      <c r="M16" s="46" t="s">
        <v>109</v>
      </c>
      <c r="N16" s="46" t="s">
        <v>110</v>
      </c>
      <c r="O16" s="51">
        <v>42996</v>
      </c>
      <c r="P16" s="45"/>
      <c r="Q16" s="32"/>
      <c r="R16" s="33"/>
      <c r="S16" s="33"/>
      <c r="T16" s="33"/>
      <c r="U16" s="33"/>
      <c r="V16" s="34"/>
      <c r="W16" s="25"/>
      <c r="X16" s="25"/>
      <c r="Y16" s="25"/>
      <c r="Z16" s="25"/>
      <c r="AA16" s="25"/>
    </row>
    <row r="17" spans="1:27" ht="21" customHeight="1">
      <c r="A17" s="26"/>
      <c r="B17" s="54"/>
      <c r="C17" s="46" t="s">
        <v>111</v>
      </c>
      <c r="D17" s="46" t="s">
        <v>112</v>
      </c>
      <c r="E17" s="46" t="s">
        <v>113</v>
      </c>
      <c r="F17" s="46" t="s">
        <v>19</v>
      </c>
      <c r="G17" s="46" t="s">
        <v>20</v>
      </c>
      <c r="H17" s="47">
        <v>49417</v>
      </c>
      <c r="I17" s="48" t="s">
        <v>114</v>
      </c>
      <c r="J17" s="46" t="s">
        <v>115</v>
      </c>
      <c r="K17" s="50">
        <v>43739</v>
      </c>
      <c r="L17" s="40" t="s">
        <v>23</v>
      </c>
      <c r="M17" s="46" t="s">
        <v>116</v>
      </c>
      <c r="N17" s="46" t="s">
        <v>117</v>
      </c>
      <c r="O17" s="51">
        <v>43754</v>
      </c>
      <c r="P17" s="45"/>
      <c r="Q17" s="32"/>
      <c r="R17" s="33"/>
      <c r="S17" s="33"/>
      <c r="T17" s="33"/>
      <c r="U17" s="33"/>
      <c r="V17" s="34"/>
      <c r="W17" s="25"/>
      <c r="X17" s="25"/>
      <c r="Y17" s="25"/>
      <c r="Z17" s="25"/>
      <c r="AA17" s="25"/>
    </row>
    <row r="18" spans="1:27" ht="21" customHeight="1">
      <c r="A18" s="26"/>
      <c r="B18" s="54"/>
      <c r="C18" s="46" t="s">
        <v>118</v>
      </c>
      <c r="D18" s="46" t="s">
        <v>119</v>
      </c>
      <c r="E18" s="46" t="s">
        <v>120</v>
      </c>
      <c r="F18" s="46" t="s">
        <v>50</v>
      </c>
      <c r="G18" s="46" t="s">
        <v>20</v>
      </c>
      <c r="H18" s="47">
        <v>49456</v>
      </c>
      <c r="I18" s="48" t="s">
        <v>121</v>
      </c>
      <c r="J18" s="46" t="s">
        <v>122</v>
      </c>
      <c r="K18" s="50">
        <v>43208</v>
      </c>
      <c r="L18" s="40" t="s">
        <v>23</v>
      </c>
      <c r="M18" s="46" t="s">
        <v>123</v>
      </c>
      <c r="N18" s="46" t="s">
        <v>124</v>
      </c>
      <c r="O18" s="51">
        <v>43341</v>
      </c>
      <c r="P18" s="45"/>
      <c r="Q18" s="32"/>
      <c r="R18" s="33"/>
      <c r="S18" s="33"/>
      <c r="T18" s="33"/>
      <c r="U18" s="33"/>
      <c r="V18" s="34"/>
      <c r="W18" s="25"/>
      <c r="X18" s="25"/>
      <c r="Y18" s="25"/>
      <c r="Z18" s="25"/>
      <c r="AA18" s="25"/>
    </row>
    <row r="19" spans="1:27" ht="21" customHeight="1">
      <c r="A19" s="26"/>
      <c r="B19" s="54" t="str">
        <f>C19</f>
        <v>Tiffany</v>
      </c>
      <c r="C19" s="56" t="s">
        <v>125</v>
      </c>
      <c r="D19" s="56" t="s">
        <v>126</v>
      </c>
      <c r="E19" s="56" t="s">
        <v>127</v>
      </c>
      <c r="F19" s="56" t="s">
        <v>128</v>
      </c>
      <c r="G19" s="56" t="s">
        <v>20</v>
      </c>
      <c r="H19" s="57">
        <v>49448</v>
      </c>
      <c r="I19" s="58" t="s">
        <v>129</v>
      </c>
      <c r="J19" s="59" t="str">
        <f>HYPERLINK("mailto:tiffanybrusveen@gmail.com","tiffanybrusveen@gmail.com")</f>
        <v>tiffanybrusveen@gmail.com</v>
      </c>
      <c r="K19" s="50">
        <v>42307</v>
      </c>
      <c r="L19" s="40" t="s">
        <v>23</v>
      </c>
      <c r="M19" s="56" t="s">
        <v>130</v>
      </c>
      <c r="N19" s="46" t="s">
        <v>131</v>
      </c>
      <c r="O19" s="51">
        <v>43929</v>
      </c>
      <c r="P19" s="45"/>
      <c r="Q19" s="32"/>
      <c r="R19" s="33"/>
      <c r="S19" s="33"/>
      <c r="T19" s="33"/>
      <c r="U19" s="33"/>
      <c r="V19" s="34"/>
      <c r="W19" s="25"/>
      <c r="X19" s="25"/>
      <c r="Y19" s="25"/>
      <c r="Z19" s="25"/>
      <c r="AA19" s="25"/>
    </row>
    <row r="20" spans="1:27" ht="21" customHeight="1">
      <c r="A20" s="26"/>
      <c r="B20" s="54"/>
      <c r="C20" s="46" t="s">
        <v>118</v>
      </c>
      <c r="D20" s="46" t="s">
        <v>132</v>
      </c>
      <c r="E20" s="46" t="s">
        <v>133</v>
      </c>
      <c r="F20" s="46" t="s">
        <v>50</v>
      </c>
      <c r="G20" s="46" t="s">
        <v>20</v>
      </c>
      <c r="H20" s="47">
        <v>49456</v>
      </c>
      <c r="I20" s="48" t="s">
        <v>134</v>
      </c>
      <c r="J20" s="46" t="s">
        <v>135</v>
      </c>
      <c r="K20" s="50">
        <v>43514</v>
      </c>
      <c r="L20" s="40" t="s">
        <v>23</v>
      </c>
      <c r="M20" s="46" t="s">
        <v>136</v>
      </c>
      <c r="N20" s="46" t="s">
        <v>137</v>
      </c>
      <c r="O20" s="51">
        <v>43497</v>
      </c>
      <c r="P20" s="45"/>
      <c r="Q20" s="32"/>
      <c r="R20" s="33"/>
      <c r="S20" s="33"/>
      <c r="T20" s="33"/>
      <c r="U20" s="33"/>
      <c r="V20" s="34"/>
      <c r="W20" s="25"/>
      <c r="X20" s="25"/>
      <c r="Y20" s="25"/>
      <c r="Z20" s="25"/>
      <c r="AA20" s="25"/>
    </row>
    <row r="21" spans="1:27" ht="21" customHeight="1">
      <c r="A21" s="26"/>
      <c r="B21" s="54"/>
      <c r="C21" s="46" t="s">
        <v>138</v>
      </c>
      <c r="D21" s="46" t="s">
        <v>139</v>
      </c>
      <c r="E21" s="46" t="s">
        <v>140</v>
      </c>
      <c r="F21" s="46" t="s">
        <v>19</v>
      </c>
      <c r="G21" s="46" t="s">
        <v>20</v>
      </c>
      <c r="H21" s="47">
        <v>49427</v>
      </c>
      <c r="I21" s="48" t="s">
        <v>141</v>
      </c>
      <c r="J21" s="46" t="s">
        <v>142</v>
      </c>
      <c r="K21" s="50">
        <v>-613781</v>
      </c>
      <c r="L21" s="40" t="s">
        <v>23</v>
      </c>
      <c r="M21" s="46" t="s">
        <v>143</v>
      </c>
      <c r="N21" s="46" t="s">
        <v>144</v>
      </c>
      <c r="O21" s="51">
        <v>43635</v>
      </c>
      <c r="P21" s="45"/>
      <c r="Q21" s="32"/>
      <c r="R21" s="33"/>
      <c r="S21" s="33"/>
      <c r="T21" s="33"/>
      <c r="U21" s="33"/>
      <c r="V21" s="34"/>
      <c r="W21" s="25"/>
      <c r="X21" s="25"/>
      <c r="Y21" s="25"/>
      <c r="Z21" s="25"/>
      <c r="AA21" s="25"/>
    </row>
    <row r="22" spans="1:27" ht="21" customHeight="1">
      <c r="A22" s="26"/>
      <c r="B22" s="54" t="str">
        <f>C22</f>
        <v>Ashleigh</v>
      </c>
      <c r="C22" s="56" t="s">
        <v>145</v>
      </c>
      <c r="D22" s="56" t="s">
        <v>146</v>
      </c>
      <c r="E22" s="56" t="s">
        <v>147</v>
      </c>
      <c r="F22" s="56" t="s">
        <v>19</v>
      </c>
      <c r="G22" s="56" t="s">
        <v>20</v>
      </c>
      <c r="H22" s="57">
        <v>49417</v>
      </c>
      <c r="I22" s="58" t="s">
        <v>148</v>
      </c>
      <c r="J22" s="59" t="str">
        <f>HYPERLINK("mailto:ashleigh.j.carter@gmail.com","ashleigh.j.carter@gmail.com")</f>
        <v>ashleigh.j.carter@gmail.com</v>
      </c>
      <c r="K22" s="50">
        <v>42217</v>
      </c>
      <c r="L22" s="40" t="s">
        <v>149</v>
      </c>
      <c r="M22" s="56" t="s">
        <v>150</v>
      </c>
      <c r="N22" s="56" t="s">
        <v>151</v>
      </c>
      <c r="O22" s="51">
        <v>43952</v>
      </c>
      <c r="P22" s="45"/>
      <c r="Q22" s="32"/>
      <c r="R22" s="33"/>
      <c r="S22" s="33"/>
      <c r="T22" s="33"/>
      <c r="U22" s="33"/>
      <c r="V22" s="34"/>
      <c r="W22" s="25"/>
      <c r="X22" s="25"/>
      <c r="Y22" s="25"/>
      <c r="Z22" s="25"/>
      <c r="AA22" s="25"/>
    </row>
    <row r="23" spans="1:27" ht="21" customHeight="1">
      <c r="A23" s="26"/>
      <c r="B23" s="54"/>
      <c r="C23" s="46" t="s">
        <v>152</v>
      </c>
      <c r="D23" s="46" t="s">
        <v>153</v>
      </c>
      <c r="E23" s="46" t="s">
        <v>154</v>
      </c>
      <c r="F23" s="46" t="s">
        <v>128</v>
      </c>
      <c r="G23" s="46" t="s">
        <v>20</v>
      </c>
      <c r="H23" s="47">
        <v>49448</v>
      </c>
      <c r="I23" s="48" t="s">
        <v>155</v>
      </c>
      <c r="J23" s="46" t="s">
        <v>156</v>
      </c>
      <c r="K23" s="50">
        <v>43578</v>
      </c>
      <c r="L23" s="40" t="s">
        <v>23</v>
      </c>
      <c r="M23" s="46" t="s">
        <v>157</v>
      </c>
      <c r="N23" s="46" t="s">
        <v>158</v>
      </c>
      <c r="O23" s="51">
        <v>43807</v>
      </c>
      <c r="P23" s="45"/>
      <c r="Q23" s="32"/>
      <c r="R23" s="33"/>
      <c r="S23" s="33"/>
      <c r="T23" s="33"/>
      <c r="U23" s="33"/>
      <c r="V23" s="34"/>
      <c r="W23" s="25"/>
      <c r="X23" s="25"/>
      <c r="Y23" s="25"/>
      <c r="Z23" s="25"/>
      <c r="AA23" s="25"/>
    </row>
    <row r="24" spans="1:27" ht="21" customHeight="1">
      <c r="A24" s="26"/>
      <c r="B24" s="54"/>
      <c r="C24" s="46" t="s">
        <v>159</v>
      </c>
      <c r="D24" s="46" t="s">
        <v>160</v>
      </c>
      <c r="E24" s="46" t="s">
        <v>161</v>
      </c>
      <c r="F24" s="46" t="s">
        <v>162</v>
      </c>
      <c r="G24" s="46" t="s">
        <v>20</v>
      </c>
      <c r="H24" s="47">
        <v>49444</v>
      </c>
      <c r="I24" s="48" t="s">
        <v>163</v>
      </c>
      <c r="J24" s="46" t="s">
        <v>164</v>
      </c>
      <c r="K24" s="50">
        <v>42901</v>
      </c>
      <c r="L24" s="40" t="s">
        <v>23</v>
      </c>
      <c r="M24" s="46" t="s">
        <v>165</v>
      </c>
      <c r="N24" s="46" t="s">
        <v>166</v>
      </c>
      <c r="O24" s="51">
        <v>43053</v>
      </c>
      <c r="P24" s="45"/>
      <c r="Q24" s="32"/>
      <c r="R24" s="33"/>
      <c r="S24" s="33"/>
      <c r="T24" s="33"/>
      <c r="U24" s="33"/>
      <c r="V24" s="34"/>
      <c r="W24" s="25"/>
      <c r="X24" s="25"/>
      <c r="Y24" s="25"/>
      <c r="Z24" s="25"/>
      <c r="AA24" s="25"/>
    </row>
    <row r="25" spans="1:27" ht="21" customHeight="1">
      <c r="A25" s="26"/>
      <c r="B25" s="54"/>
      <c r="C25" s="46" t="s">
        <v>167</v>
      </c>
      <c r="D25" s="46" t="s">
        <v>168</v>
      </c>
      <c r="E25" s="46" t="s">
        <v>169</v>
      </c>
      <c r="F25" s="46" t="s">
        <v>128</v>
      </c>
      <c r="G25" s="46" t="s">
        <v>20</v>
      </c>
      <c r="H25" s="47">
        <v>494448</v>
      </c>
      <c r="I25" s="48" t="s">
        <v>170</v>
      </c>
      <c r="J25" s="49" t="s">
        <v>171</v>
      </c>
      <c r="K25" s="50">
        <v>43853</v>
      </c>
      <c r="L25" s="40" t="s">
        <v>172</v>
      </c>
      <c r="M25" s="46" t="s">
        <v>116</v>
      </c>
      <c r="N25" s="46" t="s">
        <v>173</v>
      </c>
      <c r="O25" s="51">
        <v>44176</v>
      </c>
      <c r="P25" s="45"/>
      <c r="Q25" s="32"/>
      <c r="R25" s="33"/>
      <c r="S25" s="33"/>
      <c r="T25" s="33"/>
      <c r="U25" s="33"/>
      <c r="V25" s="34"/>
      <c r="W25" s="25"/>
      <c r="X25" s="25"/>
      <c r="Y25" s="25"/>
      <c r="Z25" s="25"/>
      <c r="AA25" s="25"/>
    </row>
    <row r="26" spans="1:27" ht="21" customHeight="1">
      <c r="A26" s="26"/>
      <c r="B26" s="54"/>
      <c r="C26" s="46" t="s">
        <v>33</v>
      </c>
      <c r="D26" s="46" t="s">
        <v>174</v>
      </c>
      <c r="E26" s="46" t="s">
        <v>175</v>
      </c>
      <c r="F26" s="46" t="s">
        <v>50</v>
      </c>
      <c r="G26" s="46" t="s">
        <v>20</v>
      </c>
      <c r="H26" s="47">
        <v>49456</v>
      </c>
      <c r="I26" s="48" t="s">
        <v>176</v>
      </c>
      <c r="J26" s="55" t="str">
        <f>HYPERLINK("mailto:Lauren.c.Dawes@gmail.com","Lauren.c.Dawes@gmail.com")</f>
        <v>Lauren.c.Dawes@gmail.com</v>
      </c>
      <c r="K26" s="50">
        <v>42583</v>
      </c>
      <c r="L26" s="40" t="s">
        <v>23</v>
      </c>
      <c r="M26" s="46" t="s">
        <v>177</v>
      </c>
      <c r="N26" s="46" t="s">
        <v>178</v>
      </c>
      <c r="O26" s="51">
        <v>44061</v>
      </c>
      <c r="P26" s="45"/>
      <c r="Q26" s="32"/>
      <c r="R26" s="33"/>
      <c r="S26" s="33"/>
      <c r="T26" s="33"/>
      <c r="U26" s="33"/>
      <c r="V26" s="34"/>
      <c r="W26" s="25"/>
      <c r="X26" s="25"/>
      <c r="Y26" s="25"/>
      <c r="Z26" s="25"/>
      <c r="AA26" s="25"/>
    </row>
    <row r="27" spans="1:27" ht="21" customHeight="1">
      <c r="A27" s="26"/>
      <c r="B27" s="54" t="str">
        <f>C27</f>
        <v>Kacey</v>
      </c>
      <c r="C27" s="56" t="s">
        <v>179</v>
      </c>
      <c r="D27" s="56" t="s">
        <v>180</v>
      </c>
      <c r="E27" s="56" t="s">
        <v>181</v>
      </c>
      <c r="F27" s="56" t="s">
        <v>128</v>
      </c>
      <c r="G27" s="56" t="s">
        <v>20</v>
      </c>
      <c r="H27" s="57">
        <v>49448</v>
      </c>
      <c r="I27" s="58" t="s">
        <v>182</v>
      </c>
      <c r="J27" s="59" t="str">
        <f>HYPERLINK("mailto:kclynnd@gmail.com","kclynnd@gmail.com")</f>
        <v>kclynnd@gmail.com</v>
      </c>
      <c r="K27" s="50">
        <v>42309</v>
      </c>
      <c r="L27" s="40" t="s">
        <v>23</v>
      </c>
      <c r="M27" s="56" t="s">
        <v>183</v>
      </c>
      <c r="N27" s="46" t="s">
        <v>184</v>
      </c>
      <c r="O27" s="51">
        <v>43896</v>
      </c>
      <c r="P27" s="45"/>
      <c r="Q27" s="32"/>
      <c r="R27" s="33"/>
      <c r="S27" s="33"/>
      <c r="T27" s="33"/>
      <c r="U27" s="33"/>
      <c r="V27" s="34"/>
      <c r="W27" s="25"/>
      <c r="X27" s="25"/>
      <c r="Y27" s="25"/>
      <c r="Z27" s="25"/>
      <c r="AA27" s="25"/>
    </row>
    <row r="28" spans="1:27" ht="21" customHeight="1">
      <c r="A28" s="26"/>
      <c r="B28" s="54"/>
      <c r="C28" s="46" t="s">
        <v>185</v>
      </c>
      <c r="D28" s="46" t="s">
        <v>186</v>
      </c>
      <c r="E28" s="46" t="s">
        <v>187</v>
      </c>
      <c r="F28" s="46" t="s">
        <v>50</v>
      </c>
      <c r="G28" s="46" t="s">
        <v>20</v>
      </c>
      <c r="H28" s="47">
        <v>49456</v>
      </c>
      <c r="I28" s="48" t="s">
        <v>188</v>
      </c>
      <c r="J28" s="52" t="s">
        <v>189</v>
      </c>
      <c r="K28" s="50">
        <v>43017</v>
      </c>
      <c r="L28" s="40" t="s">
        <v>23</v>
      </c>
      <c r="M28" s="46" t="s">
        <v>190</v>
      </c>
      <c r="N28" s="46" t="s">
        <v>191</v>
      </c>
      <c r="O28" s="51">
        <v>42989</v>
      </c>
      <c r="P28" s="45"/>
      <c r="Q28" s="32"/>
      <c r="R28" s="33"/>
      <c r="S28" s="33"/>
      <c r="T28" s="33"/>
      <c r="U28" s="33"/>
      <c r="V28" s="34"/>
      <c r="W28" s="25"/>
      <c r="X28" s="25"/>
      <c r="Y28" s="25"/>
      <c r="Z28" s="25"/>
      <c r="AA28" s="25"/>
    </row>
    <row r="29" spans="1:27" ht="21" customHeight="1">
      <c r="A29" s="26"/>
      <c r="B29" s="54"/>
      <c r="C29" s="46" t="s">
        <v>192</v>
      </c>
      <c r="D29" s="46" t="s">
        <v>193</v>
      </c>
      <c r="E29" s="46" t="s">
        <v>194</v>
      </c>
      <c r="F29" s="46" t="s">
        <v>72</v>
      </c>
      <c r="G29" s="46" t="s">
        <v>20</v>
      </c>
      <c r="H29" s="47">
        <v>49441</v>
      </c>
      <c r="I29" s="48" t="s">
        <v>195</v>
      </c>
      <c r="J29" s="52" t="str">
        <f>HYPERLINK("mailto:jdyball79@gmail.com","jdyball79@gmail.com")</f>
        <v>jdyball79@gmail.com</v>
      </c>
      <c r="K29" s="50">
        <v>42745</v>
      </c>
      <c r="L29" s="40" t="s">
        <v>23</v>
      </c>
      <c r="M29" s="46" t="s">
        <v>196</v>
      </c>
      <c r="N29" s="46" t="s">
        <v>197</v>
      </c>
      <c r="O29" s="51">
        <v>44126</v>
      </c>
      <c r="P29" s="45"/>
      <c r="Q29" s="32"/>
      <c r="R29" s="33"/>
      <c r="S29" s="33"/>
      <c r="T29" s="33"/>
      <c r="U29" s="33"/>
      <c r="V29" s="34"/>
      <c r="W29" s="25"/>
      <c r="X29" s="25"/>
      <c r="Y29" s="25"/>
      <c r="Z29" s="25"/>
      <c r="AA29" s="25"/>
    </row>
    <row r="30" spans="1:27" ht="21" customHeight="1">
      <c r="A30" s="26"/>
      <c r="B30" s="54"/>
      <c r="C30" s="46" t="s">
        <v>198</v>
      </c>
      <c r="D30" s="46" t="s">
        <v>199</v>
      </c>
      <c r="E30" s="46" t="s">
        <v>200</v>
      </c>
      <c r="F30" s="46" t="s">
        <v>50</v>
      </c>
      <c r="G30" s="46" t="s">
        <v>201</v>
      </c>
      <c r="H30" s="47">
        <v>49417</v>
      </c>
      <c r="I30" s="48" t="s">
        <v>202</v>
      </c>
      <c r="J30" s="52" t="str">
        <f>HYPERLINK("mailto:jrschube@gmail.com","jrschube@gmail.com")</f>
        <v>jrschube@gmail.com</v>
      </c>
      <c r="K30" s="50">
        <v>42757</v>
      </c>
      <c r="L30" s="40" t="s">
        <v>23</v>
      </c>
      <c r="M30" s="46" t="s">
        <v>203</v>
      </c>
      <c r="N30" s="46" t="s">
        <v>204</v>
      </c>
      <c r="O30" s="51">
        <v>43931</v>
      </c>
      <c r="P30" s="45"/>
      <c r="Q30" s="32"/>
      <c r="R30" s="33"/>
      <c r="S30" s="33"/>
      <c r="T30" s="33"/>
      <c r="U30" s="33"/>
      <c r="V30" s="34"/>
      <c r="W30" s="25"/>
      <c r="X30" s="25"/>
      <c r="Y30" s="25"/>
      <c r="Z30" s="25"/>
      <c r="AA30" s="25"/>
    </row>
    <row r="31" spans="1:27" ht="21" customHeight="1">
      <c r="A31" s="26"/>
      <c r="B31" s="54"/>
      <c r="C31" s="46" t="s">
        <v>118</v>
      </c>
      <c r="D31" s="46" t="s">
        <v>205</v>
      </c>
      <c r="E31" s="46" t="s">
        <v>206</v>
      </c>
      <c r="F31" s="46" t="s">
        <v>50</v>
      </c>
      <c r="G31" s="46" t="s">
        <v>20</v>
      </c>
      <c r="H31" s="47">
        <v>49456</v>
      </c>
      <c r="I31" s="48" t="s">
        <v>207</v>
      </c>
      <c r="J31" s="46" t="s">
        <v>208</v>
      </c>
      <c r="K31" s="50">
        <v>43069</v>
      </c>
      <c r="L31" s="40" t="s">
        <v>23</v>
      </c>
      <c r="M31" s="46" t="s">
        <v>209</v>
      </c>
      <c r="N31" s="60" t="s">
        <v>210</v>
      </c>
      <c r="O31" s="51">
        <v>42795</v>
      </c>
      <c r="P31" s="45"/>
      <c r="Q31" s="32"/>
      <c r="R31" s="33"/>
      <c r="S31" s="33"/>
      <c r="T31" s="33"/>
      <c r="U31" s="33"/>
      <c r="V31" s="34"/>
      <c r="W31" s="25"/>
      <c r="X31" s="25"/>
      <c r="Y31" s="25"/>
      <c r="Z31" s="25"/>
      <c r="AA31" s="25"/>
    </row>
    <row r="32" spans="1:27" ht="21" customHeight="1">
      <c r="A32" s="26"/>
      <c r="B32" s="54" t="str">
        <f t="shared" ref="B32:B33" si="0">C32</f>
        <v>Teresa</v>
      </c>
      <c r="C32" s="56" t="s">
        <v>211</v>
      </c>
      <c r="D32" s="56" t="s">
        <v>212</v>
      </c>
      <c r="E32" s="56" t="s">
        <v>213</v>
      </c>
      <c r="F32" s="56" t="s">
        <v>19</v>
      </c>
      <c r="G32" s="56" t="s">
        <v>20</v>
      </c>
      <c r="H32" s="57">
        <v>49417</v>
      </c>
      <c r="I32" s="58" t="s">
        <v>214</v>
      </c>
      <c r="J32" s="59" t="str">
        <f>HYPERLINK("mailto:t_derhammer@yahoo.com","t_derhammer@yahoo.com")</f>
        <v>t_derhammer@yahoo.com</v>
      </c>
      <c r="K32" s="50">
        <v>42401</v>
      </c>
      <c r="L32" s="40" t="s">
        <v>23</v>
      </c>
      <c r="M32" s="56" t="s">
        <v>215</v>
      </c>
      <c r="N32" s="60" t="s">
        <v>216</v>
      </c>
      <c r="O32" s="51">
        <v>43924</v>
      </c>
      <c r="P32" s="45"/>
      <c r="Q32" s="32"/>
      <c r="R32" s="33"/>
      <c r="S32" s="33"/>
      <c r="T32" s="33"/>
      <c r="U32" s="33"/>
      <c r="V32" s="34"/>
      <c r="W32" s="25"/>
      <c r="X32" s="25"/>
      <c r="Y32" s="25"/>
      <c r="Z32" s="25"/>
      <c r="AA32" s="25"/>
    </row>
    <row r="33" spans="1:27" ht="21" customHeight="1">
      <c r="A33" s="26"/>
      <c r="B33" s="61">
        <f t="shared" si="0"/>
        <v>43923</v>
      </c>
      <c r="C33" s="62">
        <v>43923</v>
      </c>
      <c r="D33" s="56" t="s">
        <v>217</v>
      </c>
      <c r="E33" s="56" t="s">
        <v>218</v>
      </c>
      <c r="F33" s="56" t="s">
        <v>19</v>
      </c>
      <c r="G33" s="56" t="s">
        <v>20</v>
      </c>
      <c r="H33" s="57">
        <v>49417</v>
      </c>
      <c r="I33" s="58" t="s">
        <v>219</v>
      </c>
      <c r="J33" s="59" t="str">
        <f>HYPERLINK("mailto:april.fonseca125@gmail.com","april.fonseca125@gmail.com")</f>
        <v>april.fonseca125@gmail.com</v>
      </c>
      <c r="K33" s="50">
        <v>42430</v>
      </c>
      <c r="L33" s="40" t="s">
        <v>23</v>
      </c>
      <c r="M33" s="56" t="s">
        <v>220</v>
      </c>
      <c r="N33" s="56" t="s">
        <v>221</v>
      </c>
      <c r="O33" s="51">
        <v>43926</v>
      </c>
      <c r="P33" s="45"/>
      <c r="Q33" s="32"/>
      <c r="R33" s="33"/>
      <c r="S33" s="33"/>
      <c r="T33" s="33"/>
      <c r="U33" s="33"/>
      <c r="V33" s="34"/>
      <c r="W33" s="25"/>
      <c r="X33" s="25"/>
      <c r="Y33" s="25"/>
      <c r="Z33" s="25"/>
      <c r="AA33" s="25"/>
    </row>
    <row r="34" spans="1:27" ht="21" customHeight="1">
      <c r="A34" s="26"/>
      <c r="B34" s="54"/>
      <c r="C34" s="46" t="s">
        <v>222</v>
      </c>
      <c r="D34" s="46" t="s">
        <v>223</v>
      </c>
      <c r="E34" s="46" t="s">
        <v>224</v>
      </c>
      <c r="F34" s="46" t="s">
        <v>19</v>
      </c>
      <c r="G34" s="46" t="s">
        <v>20</v>
      </c>
      <c r="H34" s="47">
        <v>49417</v>
      </c>
      <c r="I34" s="48" t="s">
        <v>225</v>
      </c>
      <c r="J34" s="49" t="s">
        <v>226</v>
      </c>
      <c r="K34" s="50">
        <v>43510</v>
      </c>
      <c r="L34" s="40" t="s">
        <v>23</v>
      </c>
      <c r="M34" s="46" t="s">
        <v>227</v>
      </c>
      <c r="N34" s="46" t="s">
        <v>228</v>
      </c>
      <c r="O34" s="51">
        <v>43734</v>
      </c>
      <c r="P34" s="45"/>
      <c r="Q34" s="32"/>
      <c r="R34" s="33"/>
      <c r="S34" s="33"/>
      <c r="T34" s="33"/>
      <c r="U34" s="33"/>
      <c r="V34" s="34"/>
      <c r="W34" s="25"/>
      <c r="X34" s="25"/>
      <c r="Y34" s="25"/>
      <c r="Z34" s="25"/>
      <c r="AA34" s="25"/>
    </row>
    <row r="35" spans="1:27" ht="21" customHeight="1">
      <c r="A35" s="26"/>
      <c r="B35" s="54"/>
      <c r="C35" s="46" t="s">
        <v>229</v>
      </c>
      <c r="D35" s="46" t="s">
        <v>230</v>
      </c>
      <c r="E35" s="46" t="s">
        <v>231</v>
      </c>
      <c r="F35" s="46" t="s">
        <v>19</v>
      </c>
      <c r="G35" s="46" t="s">
        <v>20</v>
      </c>
      <c r="H35" s="47">
        <v>49417</v>
      </c>
      <c r="I35" s="48" t="s">
        <v>232</v>
      </c>
      <c r="J35" s="55" t="str">
        <f>HYPERLINK("mailto:erinn.fortenbacher@hotmail.com","erinn.fortenbacher@hotmail.com")</f>
        <v>erinn.fortenbacher@hotmail.com</v>
      </c>
      <c r="K35" s="50">
        <v>42608</v>
      </c>
      <c r="L35" s="40" t="s">
        <v>23</v>
      </c>
      <c r="M35" s="46" t="s">
        <v>233</v>
      </c>
      <c r="N35" s="46" t="s">
        <v>234</v>
      </c>
      <c r="O35" s="51">
        <v>44075</v>
      </c>
      <c r="P35" s="45"/>
      <c r="Q35" s="32"/>
      <c r="R35" s="33"/>
      <c r="S35" s="33"/>
      <c r="T35" s="33"/>
      <c r="U35" s="33"/>
      <c r="V35" s="34"/>
      <c r="W35" s="25"/>
      <c r="X35" s="25"/>
      <c r="Y35" s="25"/>
      <c r="Z35" s="25"/>
      <c r="AA35" s="25"/>
    </row>
    <row r="36" spans="1:27" ht="21" customHeight="1">
      <c r="A36" s="26"/>
      <c r="B36" s="54"/>
      <c r="C36" s="46" t="s">
        <v>235</v>
      </c>
      <c r="D36" s="46" t="s">
        <v>236</v>
      </c>
      <c r="E36" s="46" t="s">
        <v>237</v>
      </c>
      <c r="F36" s="46" t="s">
        <v>19</v>
      </c>
      <c r="G36" s="46" t="s">
        <v>20</v>
      </c>
      <c r="H36" s="47">
        <v>49417</v>
      </c>
      <c r="I36" s="48" t="s">
        <v>238</v>
      </c>
      <c r="J36" s="63" t="s">
        <v>239</v>
      </c>
      <c r="K36" s="50">
        <v>43369</v>
      </c>
      <c r="L36" s="40" t="s">
        <v>23</v>
      </c>
      <c r="M36" s="46" t="s">
        <v>240</v>
      </c>
      <c r="N36" s="46" t="s">
        <v>241</v>
      </c>
      <c r="O36" s="51">
        <v>43405</v>
      </c>
      <c r="P36" s="45"/>
      <c r="Q36" s="32"/>
      <c r="R36" s="33"/>
      <c r="S36" s="33"/>
      <c r="T36" s="33"/>
      <c r="U36" s="33"/>
      <c r="V36" s="34"/>
      <c r="W36" s="25"/>
      <c r="X36" s="25"/>
      <c r="Y36" s="25"/>
      <c r="Z36" s="25"/>
      <c r="AA36" s="25"/>
    </row>
    <row r="37" spans="1:27" ht="21" customHeight="1">
      <c r="A37" s="26"/>
      <c r="B37" s="54"/>
      <c r="C37" s="46" t="s">
        <v>242</v>
      </c>
      <c r="D37" s="46" t="s">
        <v>243</v>
      </c>
      <c r="E37" s="46" t="s">
        <v>244</v>
      </c>
      <c r="F37" s="46" t="s">
        <v>19</v>
      </c>
      <c r="G37" s="46" t="s">
        <v>20</v>
      </c>
      <c r="H37" s="47">
        <v>49417</v>
      </c>
      <c r="I37" s="48" t="s">
        <v>245</v>
      </c>
      <c r="J37" s="63" t="s">
        <v>246</v>
      </c>
      <c r="K37" s="50">
        <v>43403</v>
      </c>
      <c r="L37" s="40" t="s">
        <v>23</v>
      </c>
      <c r="M37" s="46" t="s">
        <v>247</v>
      </c>
      <c r="N37" s="46" t="s">
        <v>248</v>
      </c>
      <c r="O37" s="51">
        <v>43317</v>
      </c>
      <c r="P37" s="45"/>
      <c r="Q37" s="32"/>
      <c r="R37" s="33"/>
      <c r="S37" s="33"/>
      <c r="T37" s="33"/>
      <c r="U37" s="33"/>
      <c r="V37" s="34"/>
      <c r="W37" s="25"/>
      <c r="X37" s="25"/>
      <c r="Y37" s="25"/>
      <c r="Z37" s="25"/>
      <c r="AA37" s="25"/>
    </row>
    <row r="38" spans="1:27" ht="21" customHeight="1">
      <c r="A38" s="26"/>
      <c r="B38" s="54"/>
      <c r="C38" s="46" t="s">
        <v>249</v>
      </c>
      <c r="D38" s="46" t="s">
        <v>250</v>
      </c>
      <c r="E38" s="46" t="s">
        <v>251</v>
      </c>
      <c r="F38" s="46" t="s">
        <v>19</v>
      </c>
      <c r="G38" s="46" t="s">
        <v>20</v>
      </c>
      <c r="H38" s="47">
        <v>49417</v>
      </c>
      <c r="I38" s="48" t="s">
        <v>252</v>
      </c>
      <c r="J38" s="63" t="s">
        <v>253</v>
      </c>
      <c r="K38" s="50">
        <v>43551</v>
      </c>
      <c r="L38" s="40" t="s">
        <v>23</v>
      </c>
      <c r="M38" s="46" t="s">
        <v>254</v>
      </c>
      <c r="N38" s="46" t="s">
        <v>255</v>
      </c>
      <c r="O38" s="51">
        <v>43495</v>
      </c>
      <c r="P38" s="45"/>
      <c r="Q38" s="32"/>
      <c r="R38" s="33"/>
      <c r="S38" s="33"/>
      <c r="T38" s="33"/>
      <c r="U38" s="33"/>
      <c r="V38" s="34"/>
      <c r="W38" s="25"/>
      <c r="X38" s="25"/>
      <c r="Y38" s="25"/>
      <c r="Z38" s="25"/>
      <c r="AA38" s="25"/>
    </row>
    <row r="39" spans="1:27" ht="21" customHeight="1">
      <c r="A39" s="26"/>
      <c r="B39" s="54"/>
      <c r="C39" s="46" t="s">
        <v>143</v>
      </c>
      <c r="D39" s="46" t="s">
        <v>256</v>
      </c>
      <c r="E39" s="46" t="s">
        <v>257</v>
      </c>
      <c r="F39" s="46" t="s">
        <v>19</v>
      </c>
      <c r="G39" s="46" t="s">
        <v>20</v>
      </c>
      <c r="H39" s="47">
        <v>49417</v>
      </c>
      <c r="I39" s="48" t="s">
        <v>258</v>
      </c>
      <c r="J39" s="64" t="s">
        <v>259</v>
      </c>
      <c r="K39" s="50">
        <v>43210</v>
      </c>
      <c r="L39" s="40" t="s">
        <v>23</v>
      </c>
      <c r="M39" s="46" t="s">
        <v>260</v>
      </c>
      <c r="N39" s="46" t="s">
        <v>261</v>
      </c>
      <c r="O39" s="51">
        <v>43195</v>
      </c>
      <c r="P39" s="45"/>
      <c r="Q39" s="32"/>
      <c r="R39" s="33"/>
      <c r="S39" s="33"/>
      <c r="T39" s="33"/>
      <c r="U39" s="33"/>
      <c r="V39" s="34"/>
      <c r="W39" s="25"/>
      <c r="X39" s="25"/>
      <c r="Y39" s="25"/>
      <c r="Z39" s="25"/>
      <c r="AA39" s="25"/>
    </row>
    <row r="40" spans="1:27" ht="21.75" customHeight="1">
      <c r="A40" s="26"/>
      <c r="B40" s="54"/>
      <c r="C40" s="46" t="s">
        <v>262</v>
      </c>
      <c r="D40" s="46" t="s">
        <v>263</v>
      </c>
      <c r="E40" s="46" t="s">
        <v>264</v>
      </c>
      <c r="F40" s="46" t="s">
        <v>19</v>
      </c>
      <c r="G40" s="46" t="s">
        <v>20</v>
      </c>
      <c r="H40" s="47">
        <v>49417</v>
      </c>
      <c r="I40" s="48" t="s">
        <v>265</v>
      </c>
      <c r="J40" s="64" t="s">
        <v>266</v>
      </c>
      <c r="K40" s="50">
        <v>43138</v>
      </c>
      <c r="L40" s="40" t="s">
        <v>23</v>
      </c>
      <c r="M40" s="46" t="s">
        <v>267</v>
      </c>
      <c r="N40" s="46" t="s">
        <v>268</v>
      </c>
      <c r="O40" s="51">
        <v>43386</v>
      </c>
      <c r="P40" s="45"/>
      <c r="Q40" s="32"/>
      <c r="R40" s="33"/>
      <c r="S40" s="33"/>
      <c r="T40" s="33"/>
      <c r="U40" s="33"/>
      <c r="V40" s="34"/>
      <c r="W40" s="25"/>
      <c r="X40" s="25"/>
      <c r="Y40" s="25"/>
      <c r="Z40" s="25"/>
      <c r="AA40" s="25"/>
    </row>
    <row r="41" spans="1:27" ht="21.75" customHeight="1">
      <c r="A41" s="26"/>
      <c r="B41" s="54"/>
      <c r="C41" s="46" t="s">
        <v>269</v>
      </c>
      <c r="D41" s="46" t="s">
        <v>270</v>
      </c>
      <c r="E41" s="46" t="s">
        <v>271</v>
      </c>
      <c r="F41" s="46" t="s">
        <v>272</v>
      </c>
      <c r="G41" s="46" t="s">
        <v>20</v>
      </c>
      <c r="H41" s="47">
        <v>49401</v>
      </c>
      <c r="I41" s="48" t="s">
        <v>273</v>
      </c>
      <c r="J41" s="64" t="s">
        <v>274</v>
      </c>
      <c r="K41" s="50">
        <v>43556</v>
      </c>
      <c r="L41" s="40" t="s">
        <v>23</v>
      </c>
      <c r="M41" s="46" t="s">
        <v>275</v>
      </c>
      <c r="N41" s="46" t="s">
        <v>276</v>
      </c>
      <c r="O41" s="51">
        <v>43818</v>
      </c>
      <c r="P41" s="45"/>
      <c r="Q41" s="32"/>
      <c r="R41" s="33"/>
      <c r="S41" s="33"/>
      <c r="T41" s="33"/>
      <c r="U41" s="33"/>
      <c r="V41" s="34"/>
      <c r="W41" s="25"/>
      <c r="X41" s="25"/>
      <c r="Y41" s="25"/>
      <c r="Z41" s="25"/>
      <c r="AA41" s="25"/>
    </row>
    <row r="42" spans="1:27" ht="21" customHeight="1">
      <c r="A42" s="26"/>
      <c r="B42" s="54"/>
      <c r="C42" s="46" t="s">
        <v>277</v>
      </c>
      <c r="D42" s="46" t="s">
        <v>278</v>
      </c>
      <c r="E42" s="46" t="s">
        <v>279</v>
      </c>
      <c r="F42" s="46" t="s">
        <v>19</v>
      </c>
      <c r="G42" s="46" t="s">
        <v>20</v>
      </c>
      <c r="H42" s="47">
        <v>49417</v>
      </c>
      <c r="I42" s="48" t="s">
        <v>280</v>
      </c>
      <c r="J42" s="49" t="s">
        <v>281</v>
      </c>
      <c r="K42" s="50">
        <v>43514</v>
      </c>
      <c r="L42" s="40" t="s">
        <v>23</v>
      </c>
      <c r="M42" s="46" t="s">
        <v>282</v>
      </c>
      <c r="N42" s="46" t="s">
        <v>283</v>
      </c>
      <c r="O42" s="51">
        <v>43663</v>
      </c>
      <c r="P42" s="45"/>
      <c r="Q42" s="32"/>
      <c r="R42" s="33"/>
      <c r="S42" s="33"/>
      <c r="T42" s="33"/>
      <c r="U42" s="33"/>
      <c r="V42" s="34"/>
      <c r="W42" s="25"/>
      <c r="X42" s="25"/>
      <c r="Y42" s="25"/>
      <c r="Z42" s="25"/>
      <c r="AA42" s="25"/>
    </row>
    <row r="43" spans="1:27" ht="21" customHeight="1">
      <c r="A43" s="26"/>
      <c r="B43" s="54"/>
      <c r="C43" s="46" t="s">
        <v>249</v>
      </c>
      <c r="D43" s="46" t="s">
        <v>284</v>
      </c>
      <c r="E43" s="46" t="s">
        <v>285</v>
      </c>
      <c r="F43" s="46" t="s">
        <v>64</v>
      </c>
      <c r="G43" s="46" t="s">
        <v>201</v>
      </c>
      <c r="H43" s="47">
        <v>49456</v>
      </c>
      <c r="I43" s="48" t="s">
        <v>286</v>
      </c>
      <c r="J43" s="49" t="s">
        <v>287</v>
      </c>
      <c r="K43" s="50">
        <v>43724</v>
      </c>
      <c r="L43" s="40" t="s">
        <v>23</v>
      </c>
      <c r="M43" s="46" t="s">
        <v>288</v>
      </c>
      <c r="N43" s="46" t="s">
        <v>289</v>
      </c>
      <c r="O43" s="51">
        <v>43643</v>
      </c>
      <c r="P43" s="45"/>
      <c r="Q43" s="32"/>
      <c r="R43" s="33"/>
      <c r="S43" s="33"/>
      <c r="T43" s="33"/>
      <c r="U43" s="33"/>
      <c r="V43" s="34"/>
      <c r="W43" s="25"/>
      <c r="X43" s="25"/>
      <c r="Y43" s="25"/>
      <c r="Z43" s="25"/>
      <c r="AA43" s="25"/>
    </row>
    <row r="44" spans="1:27" ht="21" customHeight="1">
      <c r="A44" s="26"/>
      <c r="B44" s="54"/>
      <c r="C44" s="46" t="s">
        <v>290</v>
      </c>
      <c r="D44" s="46" t="s">
        <v>291</v>
      </c>
      <c r="E44" s="46" t="s">
        <v>292</v>
      </c>
      <c r="F44" s="46" t="s">
        <v>162</v>
      </c>
      <c r="G44" s="46" t="s">
        <v>20</v>
      </c>
      <c r="H44" s="47">
        <v>49444</v>
      </c>
      <c r="I44" s="48" t="s">
        <v>293</v>
      </c>
      <c r="J44" s="49" t="s">
        <v>294</v>
      </c>
      <c r="K44" s="50">
        <v>43496</v>
      </c>
      <c r="L44" s="40" t="s">
        <v>23</v>
      </c>
      <c r="M44" s="46" t="s">
        <v>295</v>
      </c>
      <c r="N44" s="46" t="s">
        <v>296</v>
      </c>
      <c r="O44" s="51">
        <v>43617</v>
      </c>
      <c r="P44" s="45"/>
      <c r="Q44" s="32"/>
      <c r="R44" s="33"/>
      <c r="S44" s="33"/>
      <c r="T44" s="33"/>
      <c r="U44" s="33"/>
      <c r="V44" s="34"/>
      <c r="W44" s="25"/>
      <c r="X44" s="25"/>
      <c r="Y44" s="25"/>
      <c r="Z44" s="25"/>
      <c r="AA44" s="25"/>
    </row>
    <row r="45" spans="1:27" ht="21" customHeight="1">
      <c r="A45" s="26"/>
      <c r="B45" s="54"/>
      <c r="C45" s="46" t="s">
        <v>159</v>
      </c>
      <c r="D45" s="46" t="s">
        <v>297</v>
      </c>
      <c r="E45" s="46" t="s">
        <v>298</v>
      </c>
      <c r="F45" s="46" t="s">
        <v>19</v>
      </c>
      <c r="G45" s="46" t="s">
        <v>201</v>
      </c>
      <c r="H45" s="47">
        <v>49417</v>
      </c>
      <c r="I45" s="48" t="s">
        <v>299</v>
      </c>
      <c r="J45" s="49" t="s">
        <v>300</v>
      </c>
      <c r="K45" s="50">
        <v>43697</v>
      </c>
      <c r="L45" s="40" t="s">
        <v>23</v>
      </c>
      <c r="M45" s="46" t="s">
        <v>301</v>
      </c>
      <c r="N45" s="46" t="s">
        <v>302</v>
      </c>
      <c r="O45" s="51">
        <v>43693</v>
      </c>
      <c r="P45" s="45"/>
      <c r="Q45" s="32"/>
      <c r="R45" s="33"/>
      <c r="S45" s="33"/>
      <c r="T45" s="33"/>
      <c r="U45" s="33"/>
      <c r="V45" s="34"/>
      <c r="W45" s="25"/>
      <c r="X45" s="25"/>
      <c r="Y45" s="25"/>
      <c r="Z45" s="25"/>
      <c r="AA45" s="25"/>
    </row>
    <row r="46" spans="1:27" ht="21" customHeight="1">
      <c r="A46" s="26"/>
      <c r="B46" s="54"/>
      <c r="C46" s="46" t="s">
        <v>303</v>
      </c>
      <c r="D46" s="46" t="s">
        <v>304</v>
      </c>
      <c r="E46" s="46" t="s">
        <v>305</v>
      </c>
      <c r="F46" s="46" t="s">
        <v>72</v>
      </c>
      <c r="G46" s="46" t="s">
        <v>20</v>
      </c>
      <c r="H46" s="47">
        <v>49441</v>
      </c>
      <c r="I46" s="48" t="s">
        <v>306</v>
      </c>
      <c r="J46" s="55" t="str">
        <f>HYPERLINK("mailto:annie.hoekzema@gmail.com","annie.hoekzema@gmail.com")</f>
        <v>annie.hoekzema@gmail.com</v>
      </c>
      <c r="K46" s="50">
        <v>42674</v>
      </c>
      <c r="L46" s="40" t="s">
        <v>23</v>
      </c>
      <c r="M46" s="46" t="s">
        <v>288</v>
      </c>
      <c r="N46" s="46" t="s">
        <v>307</v>
      </c>
      <c r="O46" s="51">
        <v>44163</v>
      </c>
      <c r="P46" s="45"/>
      <c r="Q46" s="32"/>
      <c r="R46" s="33"/>
      <c r="S46" s="33"/>
      <c r="T46" s="33"/>
      <c r="U46" s="33"/>
      <c r="V46" s="34"/>
      <c r="W46" s="25"/>
      <c r="X46" s="25"/>
      <c r="Y46" s="25"/>
      <c r="Z46" s="25"/>
      <c r="AA46" s="25"/>
    </row>
    <row r="47" spans="1:27" ht="21" customHeight="1">
      <c r="A47" s="26"/>
      <c r="B47" s="54"/>
      <c r="C47" s="46" t="s">
        <v>308</v>
      </c>
      <c r="D47" s="46" t="s">
        <v>309</v>
      </c>
      <c r="E47" s="46" t="s">
        <v>310</v>
      </c>
      <c r="F47" s="46" t="s">
        <v>19</v>
      </c>
      <c r="G47" s="46" t="s">
        <v>20</v>
      </c>
      <c r="H47" s="47">
        <v>49417</v>
      </c>
      <c r="I47" s="48" t="s">
        <v>311</v>
      </c>
      <c r="J47" s="46" t="s">
        <v>312</v>
      </c>
      <c r="K47" s="50">
        <v>43367</v>
      </c>
      <c r="L47" s="40" t="s">
        <v>149</v>
      </c>
      <c r="M47" s="46" t="s">
        <v>313</v>
      </c>
      <c r="N47" s="46" t="s">
        <v>314</v>
      </c>
      <c r="O47" s="51">
        <v>43463</v>
      </c>
      <c r="P47" s="45"/>
      <c r="Q47" s="32"/>
      <c r="R47" s="33"/>
      <c r="S47" s="33"/>
      <c r="T47" s="33"/>
      <c r="U47" s="33"/>
      <c r="V47" s="34"/>
      <c r="W47" s="25"/>
      <c r="X47" s="25"/>
      <c r="Y47" s="25"/>
      <c r="Z47" s="25"/>
      <c r="AA47" s="25"/>
    </row>
    <row r="48" spans="1:27" ht="21" customHeight="1">
      <c r="A48" s="26"/>
      <c r="B48" s="54"/>
      <c r="C48" s="46" t="s">
        <v>315</v>
      </c>
      <c r="D48" s="46" t="s">
        <v>316</v>
      </c>
      <c r="E48" s="46" t="s">
        <v>317</v>
      </c>
      <c r="F48" s="46" t="s">
        <v>19</v>
      </c>
      <c r="G48" s="46" t="s">
        <v>20</v>
      </c>
      <c r="H48" s="47">
        <v>49417</v>
      </c>
      <c r="I48" s="48" t="s">
        <v>318</v>
      </c>
      <c r="J48" s="46" t="s">
        <v>319</v>
      </c>
      <c r="K48" s="50">
        <v>43115</v>
      </c>
      <c r="L48" s="40" t="s">
        <v>23</v>
      </c>
      <c r="M48" s="46" t="s">
        <v>320</v>
      </c>
      <c r="N48" s="46" t="s">
        <v>321</v>
      </c>
      <c r="O48" s="51">
        <v>43204</v>
      </c>
      <c r="P48" s="45"/>
      <c r="Q48" s="32"/>
      <c r="R48" s="33"/>
      <c r="S48" s="33"/>
      <c r="T48" s="33"/>
      <c r="U48" s="33"/>
      <c r="V48" s="34"/>
      <c r="W48" s="25"/>
      <c r="X48" s="25"/>
      <c r="Y48" s="25"/>
      <c r="Z48" s="25"/>
      <c r="AA48" s="25"/>
    </row>
    <row r="49" spans="1:27" ht="21" customHeight="1">
      <c r="A49" s="26"/>
      <c r="B49" s="54"/>
      <c r="C49" s="46" t="s">
        <v>322</v>
      </c>
      <c r="D49" s="46" t="s">
        <v>323</v>
      </c>
      <c r="E49" s="46" t="s">
        <v>324</v>
      </c>
      <c r="F49" s="46" t="s">
        <v>19</v>
      </c>
      <c r="G49" s="46" t="s">
        <v>20</v>
      </c>
      <c r="H49" s="47">
        <v>49417</v>
      </c>
      <c r="I49" s="48" t="s">
        <v>325</v>
      </c>
      <c r="J49" s="49" t="s">
        <v>326</v>
      </c>
      <c r="K49" s="50">
        <v>43690</v>
      </c>
      <c r="L49" s="40" t="s">
        <v>23</v>
      </c>
      <c r="M49" s="46" t="s">
        <v>102</v>
      </c>
      <c r="N49" s="46" t="s">
        <v>327</v>
      </c>
      <c r="O49" s="51">
        <v>43539</v>
      </c>
      <c r="P49" s="45"/>
      <c r="Q49" s="32"/>
      <c r="R49" s="33"/>
      <c r="S49" s="33"/>
      <c r="T49" s="33"/>
      <c r="U49" s="33"/>
      <c r="V49" s="34"/>
      <c r="W49" s="25"/>
      <c r="X49" s="25"/>
      <c r="Y49" s="25"/>
      <c r="Z49" s="25"/>
      <c r="AA49" s="25"/>
    </row>
    <row r="50" spans="1:27" ht="21" customHeight="1">
      <c r="A50" s="26"/>
      <c r="B50" s="54"/>
      <c r="C50" s="46" t="s">
        <v>328</v>
      </c>
      <c r="D50" s="46" t="s">
        <v>329</v>
      </c>
      <c r="E50" s="46" t="s">
        <v>330</v>
      </c>
      <c r="F50" s="46" t="s">
        <v>106</v>
      </c>
      <c r="G50" s="46" t="s">
        <v>20</v>
      </c>
      <c r="H50" s="47">
        <v>49460</v>
      </c>
      <c r="I50" s="48" t="s">
        <v>331</v>
      </c>
      <c r="J50" s="55" t="str">
        <f>HYPERLINK("mailto:brittkarner@gmail.com","brittkarner@gmail.com")</f>
        <v>brittkarner@gmail.com</v>
      </c>
      <c r="K50" s="50">
        <v>42896</v>
      </c>
      <c r="L50" s="40" t="s">
        <v>23</v>
      </c>
      <c r="M50" s="46" t="s">
        <v>116</v>
      </c>
      <c r="N50" s="46" t="s">
        <v>332</v>
      </c>
      <c r="O50" s="51">
        <v>42861</v>
      </c>
      <c r="P50" s="45"/>
      <c r="Q50" s="32"/>
      <c r="R50" s="33"/>
      <c r="S50" s="33"/>
      <c r="T50" s="33"/>
      <c r="U50" s="33"/>
      <c r="V50" s="34"/>
      <c r="W50" s="25"/>
      <c r="X50" s="25"/>
      <c r="Y50" s="25"/>
      <c r="Z50" s="25"/>
      <c r="AA50" s="25"/>
    </row>
    <row r="51" spans="1:27" ht="21" customHeight="1">
      <c r="A51" s="26"/>
      <c r="B51" s="54"/>
      <c r="C51" s="46" t="s">
        <v>333</v>
      </c>
      <c r="D51" s="46" t="s">
        <v>334</v>
      </c>
      <c r="E51" s="46" t="s">
        <v>335</v>
      </c>
      <c r="F51" s="46" t="s">
        <v>19</v>
      </c>
      <c r="G51" s="46" t="s">
        <v>20</v>
      </c>
      <c r="H51" s="47">
        <v>49417</v>
      </c>
      <c r="I51" s="48" t="s">
        <v>336</v>
      </c>
      <c r="J51" s="49" t="s">
        <v>337</v>
      </c>
      <c r="K51" s="50">
        <v>43408</v>
      </c>
      <c r="L51" s="40" t="s">
        <v>23</v>
      </c>
      <c r="M51" s="46" t="s">
        <v>254</v>
      </c>
      <c r="N51" s="46" t="s">
        <v>338</v>
      </c>
      <c r="O51" s="51">
        <v>43387</v>
      </c>
      <c r="P51" s="45"/>
      <c r="Q51" s="32"/>
      <c r="R51" s="33"/>
      <c r="S51" s="33"/>
      <c r="T51" s="33"/>
      <c r="U51" s="33"/>
      <c r="V51" s="34"/>
      <c r="W51" s="25"/>
      <c r="X51" s="25"/>
      <c r="Y51" s="25"/>
      <c r="Z51" s="25"/>
      <c r="AA51" s="25"/>
    </row>
    <row r="52" spans="1:27" ht="21" customHeight="1">
      <c r="A52" s="26"/>
      <c r="B52" s="54"/>
      <c r="C52" s="46" t="s">
        <v>339</v>
      </c>
      <c r="D52" s="46" t="s">
        <v>340</v>
      </c>
      <c r="E52" s="46" t="s">
        <v>341</v>
      </c>
      <c r="F52" s="46" t="s">
        <v>72</v>
      </c>
      <c r="G52" s="46" t="s">
        <v>20</v>
      </c>
      <c r="H52" s="47">
        <v>49444</v>
      </c>
      <c r="I52" s="48" t="s">
        <v>342</v>
      </c>
      <c r="J52" s="49" t="s">
        <v>343</v>
      </c>
      <c r="K52" s="50">
        <v>43517</v>
      </c>
      <c r="L52" s="40" t="s">
        <v>23</v>
      </c>
      <c r="M52" s="46" t="s">
        <v>203</v>
      </c>
      <c r="N52" s="46" t="s">
        <v>344</v>
      </c>
      <c r="O52" s="51">
        <v>43704</v>
      </c>
      <c r="P52" s="45"/>
      <c r="Q52" s="32"/>
      <c r="R52" s="33"/>
      <c r="S52" s="33"/>
      <c r="T52" s="33"/>
      <c r="U52" s="33"/>
      <c r="V52" s="34"/>
      <c r="W52" s="25"/>
      <c r="X52" s="25"/>
      <c r="Y52" s="25"/>
      <c r="Z52" s="25"/>
      <c r="AA52" s="25"/>
    </row>
    <row r="53" spans="1:27" ht="21" customHeight="1">
      <c r="A53" s="26"/>
      <c r="B53" s="54"/>
      <c r="C53" s="46" t="s">
        <v>328</v>
      </c>
      <c r="D53" s="46" t="s">
        <v>345</v>
      </c>
      <c r="E53" s="46" t="s">
        <v>346</v>
      </c>
      <c r="F53" s="46" t="s">
        <v>72</v>
      </c>
      <c r="G53" s="46" t="s">
        <v>20</v>
      </c>
      <c r="H53" s="47">
        <v>49444</v>
      </c>
      <c r="I53" s="48" t="s">
        <v>347</v>
      </c>
      <c r="J53" s="65" t="s">
        <v>348</v>
      </c>
      <c r="K53" s="50">
        <v>43023</v>
      </c>
      <c r="L53" s="40" t="s">
        <v>23</v>
      </c>
      <c r="M53" s="46" t="s">
        <v>165</v>
      </c>
      <c r="N53" s="46" t="s">
        <v>349</v>
      </c>
      <c r="O53" s="51">
        <v>43175</v>
      </c>
      <c r="P53" s="45"/>
      <c r="Q53" s="32"/>
      <c r="R53" s="33"/>
      <c r="S53" s="33"/>
      <c r="T53" s="33"/>
      <c r="U53" s="33"/>
      <c r="V53" s="34"/>
      <c r="W53" s="25"/>
      <c r="X53" s="25"/>
      <c r="Y53" s="25"/>
      <c r="Z53" s="25"/>
      <c r="AA53" s="25"/>
    </row>
    <row r="54" spans="1:27" ht="21" customHeight="1">
      <c r="A54" s="26"/>
      <c r="B54" s="54" t="str">
        <f t="shared" ref="B54:B55" si="1">C54</f>
        <v>Kate</v>
      </c>
      <c r="C54" s="56" t="s">
        <v>350</v>
      </c>
      <c r="D54" s="56" t="s">
        <v>351</v>
      </c>
      <c r="E54" s="56" t="s">
        <v>352</v>
      </c>
      <c r="F54" s="56" t="s">
        <v>50</v>
      </c>
      <c r="G54" s="56" t="s">
        <v>20</v>
      </c>
      <c r="H54" s="57">
        <v>49456</v>
      </c>
      <c r="I54" s="58" t="s">
        <v>353</v>
      </c>
      <c r="J54" s="59" t="str">
        <f>HYPERLINK("mailto:kkleavel@gmail.com","kkleavel@gmail.com")</f>
        <v>kkleavel@gmail.com</v>
      </c>
      <c r="K54" s="50">
        <v>42278</v>
      </c>
      <c r="L54" s="40" t="s">
        <v>23</v>
      </c>
      <c r="M54" s="56" t="s">
        <v>354</v>
      </c>
      <c r="N54" s="46" t="s">
        <v>355</v>
      </c>
      <c r="O54" s="51">
        <v>44073</v>
      </c>
      <c r="P54" s="45"/>
      <c r="Q54" s="32"/>
      <c r="R54" s="33"/>
      <c r="S54" s="33"/>
      <c r="T54" s="33"/>
      <c r="U54" s="33"/>
      <c r="V54" s="34"/>
      <c r="W54" s="25"/>
      <c r="X54" s="25"/>
      <c r="Y54" s="25"/>
      <c r="Z54" s="25"/>
      <c r="AA54" s="25"/>
    </row>
    <row r="55" spans="1:27" ht="21" customHeight="1">
      <c r="A55" s="26"/>
      <c r="B55" s="54" t="str">
        <f t="shared" si="1"/>
        <v>Lauren</v>
      </c>
      <c r="C55" s="56" t="s">
        <v>33</v>
      </c>
      <c r="D55" s="56" t="s">
        <v>356</v>
      </c>
      <c r="E55" s="46" t="s">
        <v>357</v>
      </c>
      <c r="F55" s="46" t="s">
        <v>50</v>
      </c>
      <c r="G55" s="56" t="s">
        <v>20</v>
      </c>
      <c r="H55" s="47">
        <v>49456</v>
      </c>
      <c r="I55" s="58" t="s">
        <v>358</v>
      </c>
      <c r="J55" s="52" t="str">
        <f>HYPERLINK("mailto:laurenkohley@gmail.com","laurenkohley@gmail.com")</f>
        <v>laurenkohley@gmail.com</v>
      </c>
      <c r="K55" s="50">
        <v>42491</v>
      </c>
      <c r="L55" s="40" t="s">
        <v>23</v>
      </c>
      <c r="M55" s="56" t="s">
        <v>359</v>
      </c>
      <c r="N55" s="46" t="s">
        <v>360</v>
      </c>
      <c r="O55" s="51">
        <v>44184</v>
      </c>
      <c r="P55" s="45"/>
      <c r="Q55" s="32"/>
      <c r="R55" s="33"/>
      <c r="S55" s="33"/>
      <c r="T55" s="33"/>
      <c r="U55" s="33"/>
      <c r="V55" s="34"/>
      <c r="W55" s="25"/>
      <c r="X55" s="25"/>
      <c r="Y55" s="25"/>
      <c r="Z55" s="25"/>
      <c r="AA55" s="25"/>
    </row>
    <row r="56" spans="1:27" ht="21" customHeight="1">
      <c r="A56" s="26"/>
      <c r="B56" s="54"/>
      <c r="C56" s="46" t="s">
        <v>361</v>
      </c>
      <c r="D56" s="46" t="s">
        <v>362</v>
      </c>
      <c r="E56" s="46" t="s">
        <v>363</v>
      </c>
      <c r="F56" s="46" t="s">
        <v>19</v>
      </c>
      <c r="G56" s="46" t="s">
        <v>20</v>
      </c>
      <c r="H56" s="47">
        <v>49417</v>
      </c>
      <c r="I56" s="48" t="s">
        <v>364</v>
      </c>
      <c r="J56" s="46" t="s">
        <v>365</v>
      </c>
      <c r="K56" s="50">
        <v>43706</v>
      </c>
      <c r="L56" s="40" t="s">
        <v>23</v>
      </c>
      <c r="M56" s="46" t="s">
        <v>366</v>
      </c>
      <c r="N56" s="46" t="s">
        <v>367</v>
      </c>
      <c r="O56" s="51">
        <v>43773</v>
      </c>
      <c r="P56" s="45"/>
      <c r="Q56" s="32"/>
      <c r="R56" s="33"/>
      <c r="S56" s="33"/>
      <c r="T56" s="33"/>
      <c r="U56" s="33"/>
      <c r="V56" s="34"/>
      <c r="W56" s="25"/>
      <c r="X56" s="25"/>
      <c r="Y56" s="25"/>
      <c r="Z56" s="25"/>
      <c r="AA56" s="25"/>
    </row>
    <row r="57" spans="1:27" ht="21" customHeight="1">
      <c r="A57" s="26"/>
      <c r="B57" s="54" t="str">
        <f t="shared" ref="B57:B58" si="2">C57</f>
        <v xml:space="preserve">Margaretta </v>
      </c>
      <c r="C57" s="56" t="s">
        <v>368</v>
      </c>
      <c r="D57" s="56" t="s">
        <v>369</v>
      </c>
      <c r="E57" s="56" t="s">
        <v>370</v>
      </c>
      <c r="F57" s="56" t="s">
        <v>19</v>
      </c>
      <c r="G57" s="56" t="s">
        <v>20</v>
      </c>
      <c r="H57" s="57">
        <v>49417</v>
      </c>
      <c r="I57" s="58" t="s">
        <v>371</v>
      </c>
      <c r="J57" s="59" t="str">
        <f>HYPERLINK("mailto:mmdimos@gmail.com","mmdimos@gmail.com")</f>
        <v>mmdimos@gmail.com</v>
      </c>
      <c r="K57" s="50">
        <v>42430</v>
      </c>
      <c r="L57" s="40" t="s">
        <v>23</v>
      </c>
      <c r="M57" s="56" t="s">
        <v>372</v>
      </c>
      <c r="N57" s="46" t="s">
        <v>373</v>
      </c>
      <c r="O57" s="51">
        <v>43863</v>
      </c>
      <c r="P57" s="45"/>
      <c r="Q57" s="32"/>
      <c r="R57" s="33"/>
      <c r="S57" s="33"/>
      <c r="T57" s="33"/>
      <c r="U57" s="33"/>
      <c r="V57" s="34"/>
      <c r="W57" s="25"/>
      <c r="X57" s="25"/>
      <c r="Y57" s="25"/>
      <c r="Z57" s="25"/>
      <c r="AA57" s="25"/>
    </row>
    <row r="58" spans="1:27" ht="21" customHeight="1">
      <c r="A58" s="26"/>
      <c r="B58" s="54" t="str">
        <f t="shared" si="2"/>
        <v>Jeanette</v>
      </c>
      <c r="C58" s="56" t="s">
        <v>374</v>
      </c>
      <c r="D58" s="56" t="s">
        <v>375</v>
      </c>
      <c r="E58" s="56" t="s">
        <v>376</v>
      </c>
      <c r="F58" s="56" t="s">
        <v>50</v>
      </c>
      <c r="G58" s="56" t="s">
        <v>20</v>
      </c>
      <c r="H58" s="57">
        <v>49456</v>
      </c>
      <c r="I58" s="58" t="s">
        <v>377</v>
      </c>
      <c r="J58" s="59" t="str">
        <f>HYPERLINK("mailto:malibujeanette@aol.com","malibujeanette@aol.com")</f>
        <v>malibujeanette@aol.com</v>
      </c>
      <c r="K58" s="50">
        <v>42036</v>
      </c>
      <c r="L58" s="40" t="s">
        <v>23</v>
      </c>
      <c r="M58" s="56" t="s">
        <v>31</v>
      </c>
      <c r="N58" s="46" t="s">
        <v>378</v>
      </c>
      <c r="O58" s="51">
        <v>44071</v>
      </c>
      <c r="P58" s="45"/>
      <c r="Q58" s="32"/>
      <c r="R58" s="33"/>
      <c r="S58" s="33"/>
      <c r="T58" s="33"/>
      <c r="U58" s="33"/>
      <c r="V58" s="34"/>
      <c r="W58" s="25"/>
      <c r="X58" s="25"/>
      <c r="Y58" s="25"/>
      <c r="Z58" s="25"/>
      <c r="AA58" s="25"/>
    </row>
    <row r="59" spans="1:27" ht="21" customHeight="1">
      <c r="A59" s="26"/>
      <c r="B59" s="54"/>
      <c r="C59" s="46" t="s">
        <v>379</v>
      </c>
      <c r="D59" s="46" t="s">
        <v>380</v>
      </c>
      <c r="E59" s="46" t="s">
        <v>381</v>
      </c>
      <c r="F59" s="46" t="s">
        <v>50</v>
      </c>
      <c r="G59" s="46" t="s">
        <v>20</v>
      </c>
      <c r="H59" s="47">
        <v>49456</v>
      </c>
      <c r="I59" s="48" t="s">
        <v>382</v>
      </c>
      <c r="J59" s="64" t="s">
        <v>383</v>
      </c>
      <c r="K59" s="50">
        <v>43188</v>
      </c>
      <c r="L59" s="40" t="s">
        <v>23</v>
      </c>
      <c r="M59" s="46" t="s">
        <v>359</v>
      </c>
      <c r="N59" s="46" t="s">
        <v>384</v>
      </c>
      <c r="O59" s="51">
        <v>43130</v>
      </c>
      <c r="P59" s="45"/>
      <c r="Q59" s="32"/>
      <c r="R59" s="33"/>
      <c r="S59" s="33"/>
      <c r="T59" s="33"/>
      <c r="U59" s="33"/>
      <c r="V59" s="34"/>
      <c r="W59" s="25"/>
      <c r="X59" s="25"/>
      <c r="Y59" s="25"/>
      <c r="Z59" s="25"/>
      <c r="AA59" s="25"/>
    </row>
    <row r="60" spans="1:27" ht="21" customHeight="1">
      <c r="A60" s="26"/>
      <c r="B60" s="54" t="str">
        <f>C60</f>
        <v>Kelli</v>
      </c>
      <c r="C60" s="56" t="s">
        <v>385</v>
      </c>
      <c r="D60" s="56" t="s">
        <v>386</v>
      </c>
      <c r="E60" s="56" t="s">
        <v>387</v>
      </c>
      <c r="F60" s="56" t="s">
        <v>19</v>
      </c>
      <c r="G60" s="56" t="s">
        <v>20</v>
      </c>
      <c r="H60" s="57">
        <v>49417</v>
      </c>
      <c r="I60" s="58" t="s">
        <v>388</v>
      </c>
      <c r="J60" s="59" t="str">
        <f>HYPERLINK("mailto:kelli.lacombe@gmail.com","kelli.lacombe@gmail.com")</f>
        <v>kelli.lacombe@gmail.com</v>
      </c>
      <c r="K60" s="50">
        <v>41852</v>
      </c>
      <c r="L60" s="40" t="s">
        <v>23</v>
      </c>
      <c r="M60" s="56" t="s">
        <v>389</v>
      </c>
      <c r="N60" s="46" t="s">
        <v>390</v>
      </c>
      <c r="O60" s="66">
        <v>43859</v>
      </c>
      <c r="P60" s="45"/>
      <c r="Q60" s="32"/>
      <c r="R60" s="33"/>
      <c r="S60" s="33"/>
      <c r="T60" s="33"/>
      <c r="U60" s="33"/>
      <c r="V60" s="34"/>
      <c r="W60" s="25"/>
      <c r="X60" s="25"/>
      <c r="Y60" s="25"/>
      <c r="Z60" s="25"/>
      <c r="AA60" s="25"/>
    </row>
    <row r="61" spans="1:27" ht="21" customHeight="1">
      <c r="A61" s="26"/>
      <c r="B61" s="54"/>
      <c r="C61" s="46" t="s">
        <v>185</v>
      </c>
      <c r="D61" s="46" t="s">
        <v>391</v>
      </c>
      <c r="E61" s="46" t="s">
        <v>392</v>
      </c>
      <c r="F61" s="46" t="s">
        <v>50</v>
      </c>
      <c r="G61" s="46" t="s">
        <v>20</v>
      </c>
      <c r="H61" s="47">
        <v>49456</v>
      </c>
      <c r="I61" s="48" t="s">
        <v>393</v>
      </c>
      <c r="J61" s="49" t="s">
        <v>394</v>
      </c>
      <c r="K61" s="50">
        <v>43931</v>
      </c>
      <c r="L61" s="40" t="s">
        <v>23</v>
      </c>
      <c r="M61" s="47" t="s">
        <v>102</v>
      </c>
      <c r="N61" s="46" t="s">
        <v>395</v>
      </c>
      <c r="O61" s="51">
        <v>44144</v>
      </c>
      <c r="P61" s="45"/>
      <c r="Q61" s="32"/>
      <c r="R61" s="33"/>
      <c r="S61" s="33"/>
      <c r="T61" s="33"/>
      <c r="U61" s="33"/>
      <c r="V61" s="34"/>
      <c r="W61" s="25"/>
      <c r="X61" s="25"/>
      <c r="Y61" s="25"/>
      <c r="Z61" s="25"/>
      <c r="AA61" s="25"/>
    </row>
    <row r="62" spans="1:27" ht="21" customHeight="1">
      <c r="A62" s="26"/>
      <c r="B62" s="54"/>
      <c r="C62" s="46" t="s">
        <v>192</v>
      </c>
      <c r="D62" s="46" t="s">
        <v>396</v>
      </c>
      <c r="E62" s="46"/>
      <c r="F62" s="46" t="s">
        <v>72</v>
      </c>
      <c r="G62" s="46" t="s">
        <v>20</v>
      </c>
      <c r="H62" s="47">
        <v>49441</v>
      </c>
      <c r="I62" s="48" t="s">
        <v>397</v>
      </c>
      <c r="J62" s="49" t="s">
        <v>398</v>
      </c>
      <c r="K62" s="50">
        <v>43054</v>
      </c>
      <c r="L62" s="40" t="s">
        <v>23</v>
      </c>
      <c r="M62" s="47" t="s">
        <v>399</v>
      </c>
      <c r="N62" s="46" t="s">
        <v>400</v>
      </c>
      <c r="O62" s="51">
        <v>43087</v>
      </c>
      <c r="P62" s="45"/>
      <c r="Q62" s="32"/>
      <c r="R62" s="33"/>
      <c r="S62" s="33"/>
      <c r="T62" s="33"/>
      <c r="U62" s="33"/>
      <c r="V62" s="34"/>
      <c r="W62" s="25"/>
      <c r="X62" s="25"/>
      <c r="Y62" s="25"/>
      <c r="Z62" s="25"/>
      <c r="AA62" s="25"/>
    </row>
    <row r="63" spans="1:27" ht="21" customHeight="1">
      <c r="A63" s="26"/>
      <c r="B63" s="54"/>
      <c r="C63" s="46" t="s">
        <v>401</v>
      </c>
      <c r="D63" s="46" t="s">
        <v>402</v>
      </c>
      <c r="E63" s="46" t="s">
        <v>403</v>
      </c>
      <c r="F63" s="46" t="s">
        <v>50</v>
      </c>
      <c r="G63" s="46" t="s">
        <v>20</v>
      </c>
      <c r="H63" s="47">
        <v>49456</v>
      </c>
      <c r="I63" s="48" t="s">
        <v>404</v>
      </c>
      <c r="J63" s="49" t="s">
        <v>405</v>
      </c>
      <c r="K63" s="50">
        <v>43641</v>
      </c>
      <c r="L63" s="40" t="s">
        <v>23</v>
      </c>
      <c r="M63" s="47" t="s">
        <v>24</v>
      </c>
      <c r="N63" s="46" t="s">
        <v>406</v>
      </c>
      <c r="O63" s="51">
        <v>43746</v>
      </c>
      <c r="P63" s="45"/>
      <c r="Q63" s="32"/>
      <c r="R63" s="33"/>
      <c r="S63" s="33"/>
      <c r="T63" s="33"/>
      <c r="U63" s="33"/>
      <c r="V63" s="34"/>
      <c r="W63" s="25"/>
      <c r="X63" s="25"/>
      <c r="Y63" s="25"/>
      <c r="Z63" s="25"/>
      <c r="AA63" s="25"/>
    </row>
    <row r="64" spans="1:27" ht="21" customHeight="1">
      <c r="A64" s="26"/>
      <c r="B64" s="54"/>
      <c r="C64" s="46" t="s">
        <v>407</v>
      </c>
      <c r="D64" s="46" t="s">
        <v>408</v>
      </c>
      <c r="E64" s="46" t="s">
        <v>409</v>
      </c>
      <c r="F64" s="46" t="s">
        <v>50</v>
      </c>
      <c r="G64" s="46" t="s">
        <v>20</v>
      </c>
      <c r="H64" s="47">
        <v>49456</v>
      </c>
      <c r="I64" s="48" t="s">
        <v>410</v>
      </c>
      <c r="J64" s="49" t="s">
        <v>411</v>
      </c>
      <c r="K64" s="50">
        <v>42935</v>
      </c>
      <c r="L64" s="40" t="s">
        <v>23</v>
      </c>
      <c r="M64" s="46" t="s">
        <v>412</v>
      </c>
      <c r="N64" s="46" t="s">
        <v>413</v>
      </c>
      <c r="O64" s="51">
        <v>42898</v>
      </c>
      <c r="P64" s="45"/>
      <c r="Q64" s="32"/>
      <c r="R64" s="33"/>
      <c r="S64" s="33"/>
      <c r="T64" s="33"/>
      <c r="U64" s="33"/>
      <c r="V64" s="34"/>
      <c r="W64" s="25"/>
      <c r="X64" s="25"/>
      <c r="Y64" s="25"/>
      <c r="Z64" s="25"/>
      <c r="AA64" s="25"/>
    </row>
    <row r="65" spans="1:27" ht="21" customHeight="1">
      <c r="A65" s="26"/>
      <c r="B65" s="54"/>
      <c r="C65" s="46" t="s">
        <v>414</v>
      </c>
      <c r="D65" s="46" t="s">
        <v>415</v>
      </c>
      <c r="E65" s="46" t="s">
        <v>416</v>
      </c>
      <c r="F65" s="46" t="s">
        <v>50</v>
      </c>
      <c r="G65" s="46" t="s">
        <v>20</v>
      </c>
      <c r="H65" s="47">
        <v>49456</v>
      </c>
      <c r="I65" s="48" t="s">
        <v>417</v>
      </c>
      <c r="J65" s="49" t="s">
        <v>418</v>
      </c>
      <c r="K65" s="50">
        <v>43385</v>
      </c>
      <c r="L65" s="40" t="s">
        <v>149</v>
      </c>
      <c r="M65" s="46" t="s">
        <v>203</v>
      </c>
      <c r="N65" s="46" t="s">
        <v>419</v>
      </c>
      <c r="O65" s="51">
        <v>43356</v>
      </c>
      <c r="P65" s="45"/>
      <c r="Q65" s="32"/>
      <c r="R65" s="33"/>
      <c r="S65" s="33"/>
      <c r="T65" s="33"/>
      <c r="U65" s="33"/>
      <c r="V65" s="34"/>
      <c r="W65" s="25"/>
      <c r="X65" s="25"/>
      <c r="Y65" s="25"/>
      <c r="Z65" s="25"/>
      <c r="AA65" s="25"/>
    </row>
    <row r="66" spans="1:27" ht="21" customHeight="1">
      <c r="A66" s="26"/>
      <c r="B66" s="54"/>
      <c r="C66" s="46" t="s">
        <v>420</v>
      </c>
      <c r="D66" s="46" t="s">
        <v>421</v>
      </c>
      <c r="E66" s="46" t="s">
        <v>422</v>
      </c>
      <c r="F66" s="46" t="s">
        <v>64</v>
      </c>
      <c r="G66" s="46" t="s">
        <v>20</v>
      </c>
      <c r="H66" s="47">
        <v>49456</v>
      </c>
      <c r="I66" s="48" t="s">
        <v>423</v>
      </c>
      <c r="J66" s="49" t="s">
        <v>424</v>
      </c>
      <c r="K66" s="50">
        <v>43558</v>
      </c>
      <c r="L66" s="40" t="s">
        <v>23</v>
      </c>
      <c r="M66" s="46" t="s">
        <v>425</v>
      </c>
      <c r="N66" s="46" t="s">
        <v>426</v>
      </c>
      <c r="O66" s="51">
        <v>43768</v>
      </c>
      <c r="P66" s="45"/>
      <c r="Q66" s="32"/>
      <c r="R66" s="33"/>
      <c r="S66" s="33"/>
      <c r="T66" s="33"/>
      <c r="U66" s="33"/>
      <c r="V66" s="34"/>
      <c r="W66" s="25"/>
      <c r="X66" s="25"/>
      <c r="Y66" s="25"/>
      <c r="Z66" s="25"/>
      <c r="AA66" s="25"/>
    </row>
    <row r="67" spans="1:27" ht="21" customHeight="1">
      <c r="A67" s="26"/>
      <c r="B67" s="54"/>
      <c r="C67" s="46" t="s">
        <v>427</v>
      </c>
      <c r="D67" s="46" t="s">
        <v>428</v>
      </c>
      <c r="E67" s="46" t="s">
        <v>429</v>
      </c>
      <c r="F67" s="46" t="s">
        <v>50</v>
      </c>
      <c r="G67" s="46" t="s">
        <v>20</v>
      </c>
      <c r="H67" s="47">
        <v>49456</v>
      </c>
      <c r="I67" s="48" t="s">
        <v>430</v>
      </c>
      <c r="J67" s="55" t="str">
        <f>HYPERLINK("mailto:sara.gugin@yahoo.com","sara.gugin@yahoo.com")</f>
        <v>sara.gugin@yahoo.com</v>
      </c>
      <c r="K67" s="50">
        <v>42873</v>
      </c>
      <c r="L67" s="40" t="s">
        <v>23</v>
      </c>
      <c r="M67" s="46" t="s">
        <v>431</v>
      </c>
      <c r="N67" s="46" t="s">
        <v>432</v>
      </c>
      <c r="O67" s="51">
        <v>42919</v>
      </c>
      <c r="P67" s="45"/>
      <c r="Q67" s="32"/>
      <c r="R67" s="33"/>
      <c r="S67" s="33"/>
      <c r="T67" s="33"/>
      <c r="U67" s="33"/>
      <c r="V67" s="34"/>
      <c r="W67" s="25"/>
      <c r="X67" s="25"/>
      <c r="Y67" s="25"/>
      <c r="Z67" s="25"/>
      <c r="AA67" s="25"/>
    </row>
    <row r="68" spans="1:27" ht="21" customHeight="1">
      <c r="A68" s="26"/>
      <c r="B68" s="54"/>
      <c r="C68" s="46" t="s">
        <v>118</v>
      </c>
      <c r="D68" s="46" t="s">
        <v>433</v>
      </c>
      <c r="E68" s="46" t="s">
        <v>434</v>
      </c>
      <c r="F68" s="46" t="s">
        <v>50</v>
      </c>
      <c r="G68" s="46" t="s">
        <v>20</v>
      </c>
      <c r="H68" s="47">
        <v>49456</v>
      </c>
      <c r="I68" s="48" t="s">
        <v>435</v>
      </c>
      <c r="J68" s="49" t="s">
        <v>436</v>
      </c>
      <c r="K68" s="50">
        <v>43124</v>
      </c>
      <c r="L68" s="40" t="s">
        <v>23</v>
      </c>
      <c r="M68" s="46" t="s">
        <v>437</v>
      </c>
      <c r="N68" s="46" t="s">
        <v>438</v>
      </c>
      <c r="O68" s="51">
        <v>43179</v>
      </c>
      <c r="P68" s="45"/>
      <c r="Q68" s="32"/>
      <c r="R68" s="33"/>
      <c r="S68" s="33"/>
      <c r="T68" s="33"/>
      <c r="U68" s="33"/>
      <c r="V68" s="34"/>
      <c r="W68" s="25"/>
      <c r="X68" s="25"/>
      <c r="Y68" s="25"/>
      <c r="Z68" s="25"/>
      <c r="AA68" s="25"/>
    </row>
    <row r="69" spans="1:27" ht="21" customHeight="1">
      <c r="A69" s="26"/>
      <c r="B69" s="54"/>
      <c r="C69" s="46" t="s">
        <v>97</v>
      </c>
      <c r="D69" s="46" t="s">
        <v>439</v>
      </c>
      <c r="E69" s="46" t="s">
        <v>440</v>
      </c>
      <c r="F69" s="46" t="s">
        <v>128</v>
      </c>
      <c r="G69" s="46" t="s">
        <v>20</v>
      </c>
      <c r="H69" s="47">
        <v>49448</v>
      </c>
      <c r="I69" s="48" t="s">
        <v>441</v>
      </c>
      <c r="J69" s="49" t="s">
        <v>442</v>
      </c>
      <c r="K69" s="50">
        <v>43521</v>
      </c>
      <c r="L69" s="40" t="s">
        <v>23</v>
      </c>
      <c r="M69" s="46" t="s">
        <v>443</v>
      </c>
      <c r="N69" s="46" t="s">
        <v>444</v>
      </c>
      <c r="O69" s="51">
        <v>43772</v>
      </c>
      <c r="P69" s="45"/>
      <c r="Q69" s="32"/>
      <c r="R69" s="33"/>
      <c r="S69" s="33"/>
      <c r="T69" s="33"/>
      <c r="U69" s="33"/>
      <c r="V69" s="34"/>
      <c r="W69" s="25"/>
      <c r="X69" s="25"/>
      <c r="Y69" s="25"/>
      <c r="Z69" s="25"/>
      <c r="AA69" s="25"/>
    </row>
    <row r="70" spans="1:27" ht="21" customHeight="1">
      <c r="A70" s="26"/>
      <c r="B70" s="54" t="str">
        <f>C70</f>
        <v>Jenny</v>
      </c>
      <c r="C70" s="56" t="s">
        <v>445</v>
      </c>
      <c r="D70" s="56" t="s">
        <v>446</v>
      </c>
      <c r="E70" s="56" t="s">
        <v>447</v>
      </c>
      <c r="F70" s="56" t="s">
        <v>19</v>
      </c>
      <c r="G70" s="56" t="s">
        <v>20</v>
      </c>
      <c r="H70" s="57">
        <v>49417</v>
      </c>
      <c r="I70" s="58" t="s">
        <v>448</v>
      </c>
      <c r="J70" s="59" t="str">
        <f>HYPERLINK("mailto:jenrp16@yahoo.com","jenrp16@yahoo.com")</f>
        <v>jenrp16@yahoo.com</v>
      </c>
      <c r="K70" s="50">
        <v>42217</v>
      </c>
      <c r="L70" s="40" t="s">
        <v>23</v>
      </c>
      <c r="M70" s="56" t="s">
        <v>449</v>
      </c>
      <c r="N70" s="46" t="s">
        <v>450</v>
      </c>
      <c r="O70" s="51">
        <v>44020</v>
      </c>
      <c r="P70" s="45"/>
      <c r="Q70" s="32"/>
      <c r="R70" s="33"/>
      <c r="S70" s="33"/>
      <c r="T70" s="33"/>
      <c r="U70" s="33"/>
      <c r="V70" s="34"/>
      <c r="W70" s="25"/>
      <c r="X70" s="25"/>
      <c r="Y70" s="25"/>
      <c r="Z70" s="25"/>
      <c r="AA70" s="25"/>
    </row>
    <row r="71" spans="1:27" ht="21" customHeight="1">
      <c r="A71" s="26"/>
      <c r="B71" s="54"/>
      <c r="C71" s="46" t="s">
        <v>159</v>
      </c>
      <c r="D71" s="46" t="s">
        <v>451</v>
      </c>
      <c r="E71" s="46" t="s">
        <v>452</v>
      </c>
      <c r="F71" s="46" t="s">
        <v>128</v>
      </c>
      <c r="G71" s="46" t="s">
        <v>20</v>
      </c>
      <c r="H71" s="47">
        <v>49448</v>
      </c>
      <c r="I71" s="48" t="s">
        <v>453</v>
      </c>
      <c r="J71" s="67" t="s">
        <v>454</v>
      </c>
      <c r="K71" s="50">
        <v>43748</v>
      </c>
      <c r="L71" s="40" t="s">
        <v>23</v>
      </c>
      <c r="M71" s="46" t="s">
        <v>455</v>
      </c>
      <c r="N71" s="46" t="s">
        <v>456</v>
      </c>
      <c r="O71" s="51">
        <v>43711</v>
      </c>
      <c r="P71" s="45"/>
      <c r="Q71" s="32"/>
      <c r="R71" s="33"/>
      <c r="S71" s="33"/>
      <c r="T71" s="33"/>
      <c r="U71" s="33"/>
      <c r="V71" s="34"/>
      <c r="W71" s="25"/>
      <c r="X71" s="25"/>
      <c r="Y71" s="25"/>
      <c r="Z71" s="25"/>
      <c r="AA71" s="25"/>
    </row>
    <row r="72" spans="1:27" ht="21" customHeight="1">
      <c r="A72" s="26"/>
      <c r="B72" s="54"/>
      <c r="C72" s="46" t="s">
        <v>457</v>
      </c>
      <c r="D72" s="46" t="s">
        <v>458</v>
      </c>
      <c r="E72" s="46" t="s">
        <v>459</v>
      </c>
      <c r="F72" s="46" t="s">
        <v>50</v>
      </c>
      <c r="G72" s="46" t="s">
        <v>20</v>
      </c>
      <c r="H72" s="47">
        <v>49456</v>
      </c>
      <c r="I72" s="48" t="s">
        <v>460</v>
      </c>
      <c r="J72" s="67" t="s">
        <v>461</v>
      </c>
      <c r="K72" s="50">
        <v>43277</v>
      </c>
      <c r="L72" s="40" t="s">
        <v>23</v>
      </c>
      <c r="M72" s="46" t="s">
        <v>260</v>
      </c>
      <c r="N72" s="46" t="s">
        <v>462</v>
      </c>
      <c r="O72" s="51">
        <v>43442</v>
      </c>
      <c r="P72" s="45"/>
      <c r="Q72" s="32"/>
      <c r="R72" s="33"/>
      <c r="S72" s="33"/>
      <c r="T72" s="33"/>
      <c r="U72" s="33"/>
      <c r="V72" s="34"/>
      <c r="W72" s="25"/>
      <c r="X72" s="25"/>
      <c r="Y72" s="25"/>
      <c r="Z72" s="25"/>
      <c r="AA72" s="25"/>
    </row>
    <row r="73" spans="1:27" ht="21" customHeight="1">
      <c r="A73" s="26"/>
      <c r="B73" s="54"/>
      <c r="C73" s="46" t="s">
        <v>463</v>
      </c>
      <c r="D73" s="46" t="s">
        <v>458</v>
      </c>
      <c r="E73" s="46" t="s">
        <v>464</v>
      </c>
      <c r="F73" s="46" t="s">
        <v>19</v>
      </c>
      <c r="G73" s="46" t="s">
        <v>20</v>
      </c>
      <c r="H73" s="47">
        <v>49417</v>
      </c>
      <c r="I73" s="48" t="s">
        <v>465</v>
      </c>
      <c r="J73" s="67" t="s">
        <v>466</v>
      </c>
      <c r="K73" s="50">
        <v>42996</v>
      </c>
      <c r="L73" s="40" t="s">
        <v>23</v>
      </c>
      <c r="M73" s="46" t="s">
        <v>165</v>
      </c>
      <c r="N73" s="46" t="s">
        <v>467</v>
      </c>
      <c r="O73" s="51">
        <v>42913</v>
      </c>
      <c r="P73" s="45"/>
      <c r="Q73" s="32"/>
      <c r="R73" s="33"/>
      <c r="S73" s="33"/>
      <c r="T73" s="33"/>
      <c r="U73" s="33"/>
      <c r="V73" s="34"/>
      <c r="W73" s="25"/>
      <c r="X73" s="25"/>
      <c r="Y73" s="25"/>
      <c r="Z73" s="25"/>
      <c r="AA73" s="25"/>
    </row>
    <row r="74" spans="1:27" ht="21" customHeight="1">
      <c r="A74" s="26"/>
      <c r="B74" s="54"/>
      <c r="C74" s="46" t="s">
        <v>125</v>
      </c>
      <c r="D74" s="46" t="s">
        <v>468</v>
      </c>
      <c r="E74" s="46" t="s">
        <v>469</v>
      </c>
      <c r="F74" s="46" t="s">
        <v>19</v>
      </c>
      <c r="G74" s="46" t="s">
        <v>20</v>
      </c>
      <c r="H74" s="47">
        <v>49417</v>
      </c>
      <c r="I74" s="48" t="s">
        <v>470</v>
      </c>
      <c r="J74" s="68" t="s">
        <v>471</v>
      </c>
      <c r="K74" s="50">
        <v>43402</v>
      </c>
      <c r="L74" s="40" t="s">
        <v>23</v>
      </c>
      <c r="M74" s="46" t="s">
        <v>254</v>
      </c>
      <c r="N74" s="46" t="s">
        <v>472</v>
      </c>
      <c r="O74" s="51">
        <v>43153</v>
      </c>
      <c r="P74" s="45"/>
      <c r="Q74" s="32"/>
      <c r="R74" s="33"/>
      <c r="S74" s="33"/>
      <c r="T74" s="33"/>
      <c r="U74" s="33"/>
      <c r="V74" s="34"/>
      <c r="W74" s="25"/>
      <c r="X74" s="25"/>
      <c r="Y74" s="25"/>
      <c r="Z74" s="25"/>
      <c r="AA74" s="25"/>
    </row>
    <row r="75" spans="1:27" ht="21" customHeight="1">
      <c r="A75" s="26"/>
      <c r="B75" s="54"/>
      <c r="C75" s="46" t="s">
        <v>473</v>
      </c>
      <c r="D75" s="46" t="s">
        <v>474</v>
      </c>
      <c r="E75" s="46" t="s">
        <v>475</v>
      </c>
      <c r="F75" s="46" t="s">
        <v>72</v>
      </c>
      <c r="G75" s="46" t="s">
        <v>201</v>
      </c>
      <c r="H75" s="47">
        <v>49441</v>
      </c>
      <c r="I75" s="48" t="s">
        <v>476</v>
      </c>
      <c r="J75" s="69" t="str">
        <f>HYPERLINK("mailto:aliciaoleszczuk13@gmail.com","aliciaoleszczuk13@gmail.com")</f>
        <v>aliciaoleszczuk13@gmail.com</v>
      </c>
      <c r="K75" s="50">
        <v>42749</v>
      </c>
      <c r="L75" s="40" t="s">
        <v>23</v>
      </c>
      <c r="M75" s="46" t="s">
        <v>477</v>
      </c>
      <c r="N75" s="46" t="s">
        <v>478</v>
      </c>
      <c r="O75" s="51">
        <v>44099</v>
      </c>
      <c r="P75" s="45"/>
      <c r="Q75" s="32"/>
      <c r="R75" s="33"/>
      <c r="S75" s="33"/>
      <c r="T75" s="33"/>
      <c r="U75" s="33"/>
      <c r="V75" s="34"/>
      <c r="W75" s="25"/>
      <c r="X75" s="25"/>
      <c r="Y75" s="25"/>
      <c r="Z75" s="25"/>
      <c r="AA75" s="25"/>
    </row>
    <row r="76" spans="1:27" ht="21" customHeight="1">
      <c r="A76" s="26"/>
      <c r="B76" s="54"/>
      <c r="C76" s="46" t="s">
        <v>479</v>
      </c>
      <c r="D76" s="46" t="s">
        <v>480</v>
      </c>
      <c r="E76" s="46" t="s">
        <v>481</v>
      </c>
      <c r="F76" s="46" t="s">
        <v>50</v>
      </c>
      <c r="G76" s="46" t="s">
        <v>482</v>
      </c>
      <c r="H76" s="47">
        <v>49456</v>
      </c>
      <c r="I76" s="48" t="s">
        <v>483</v>
      </c>
      <c r="J76" s="67" t="s">
        <v>484</v>
      </c>
      <c r="K76" s="50">
        <v>42614</v>
      </c>
      <c r="L76" s="40" t="s">
        <v>23</v>
      </c>
      <c r="M76" s="46" t="s">
        <v>260</v>
      </c>
      <c r="N76" s="46" t="s">
        <v>485</v>
      </c>
      <c r="O76" s="51">
        <v>43598</v>
      </c>
      <c r="P76" s="45"/>
      <c r="Q76" s="32"/>
      <c r="R76" s="33"/>
      <c r="S76" s="33"/>
      <c r="T76" s="33"/>
      <c r="U76" s="33"/>
      <c r="V76" s="34"/>
      <c r="W76" s="25"/>
      <c r="X76" s="25"/>
      <c r="Y76" s="25"/>
      <c r="Z76" s="25"/>
      <c r="AA76" s="25"/>
    </row>
    <row r="77" spans="1:27" ht="21" customHeight="1">
      <c r="A77" s="26"/>
      <c r="B77" s="54"/>
      <c r="C77" s="46" t="s">
        <v>486</v>
      </c>
      <c r="D77" s="46" t="s">
        <v>487</v>
      </c>
      <c r="E77" s="46" t="s">
        <v>488</v>
      </c>
      <c r="F77" s="46" t="s">
        <v>19</v>
      </c>
      <c r="G77" s="46" t="s">
        <v>20</v>
      </c>
      <c r="H77" s="47">
        <v>49417</v>
      </c>
      <c r="I77" s="48" t="s">
        <v>489</v>
      </c>
      <c r="J77" s="67" t="s">
        <v>490</v>
      </c>
      <c r="K77" s="50">
        <v>43767</v>
      </c>
      <c r="L77" s="40" t="s">
        <v>23</v>
      </c>
      <c r="M77" s="46" t="s">
        <v>491</v>
      </c>
      <c r="N77" s="46" t="s">
        <v>492</v>
      </c>
      <c r="O77" s="51">
        <v>43751</v>
      </c>
      <c r="P77" s="45"/>
      <c r="Q77" s="32"/>
      <c r="R77" s="33"/>
      <c r="S77" s="33"/>
      <c r="T77" s="33"/>
      <c r="U77" s="33"/>
      <c r="V77" s="34"/>
      <c r="W77" s="25"/>
      <c r="X77" s="25"/>
      <c r="Y77" s="25"/>
      <c r="Z77" s="25"/>
      <c r="AA77" s="25"/>
    </row>
    <row r="78" spans="1:27" ht="21" customHeight="1">
      <c r="A78" s="26"/>
      <c r="B78" s="54" t="str">
        <f>C78</f>
        <v>Jennifer</v>
      </c>
      <c r="C78" s="56" t="s">
        <v>493</v>
      </c>
      <c r="D78" s="56" t="s">
        <v>494</v>
      </c>
      <c r="E78" s="56" t="s">
        <v>495</v>
      </c>
      <c r="F78" s="56" t="s">
        <v>50</v>
      </c>
      <c r="G78" s="56" t="s">
        <v>20</v>
      </c>
      <c r="H78" s="57">
        <v>49456</v>
      </c>
      <c r="I78" s="58" t="s">
        <v>496</v>
      </c>
      <c r="J78" s="59" t="str">
        <f>HYPERLINK("mailto:pierce.uiuc@gmail.com","pierce.uiuc@gmail.com")</f>
        <v>pierce.uiuc@gmail.com</v>
      </c>
      <c r="K78" s="50">
        <v>41030</v>
      </c>
      <c r="L78" s="40" t="s">
        <v>23</v>
      </c>
      <c r="M78" s="56" t="s">
        <v>301</v>
      </c>
      <c r="N78" s="46" t="s">
        <v>497</v>
      </c>
      <c r="O78" s="51">
        <v>44077</v>
      </c>
      <c r="P78" s="45"/>
      <c r="Q78" s="32"/>
      <c r="R78" s="33"/>
      <c r="S78" s="33"/>
      <c r="T78" s="33"/>
      <c r="U78" s="33"/>
      <c r="V78" s="34"/>
      <c r="W78" s="25"/>
      <c r="X78" s="25"/>
      <c r="Y78" s="25"/>
      <c r="Z78" s="25"/>
      <c r="AA78" s="25"/>
    </row>
    <row r="79" spans="1:27" ht="21" customHeight="1">
      <c r="A79" s="26"/>
      <c r="B79" s="54"/>
      <c r="C79" s="46" t="s">
        <v>222</v>
      </c>
      <c r="D79" s="46" t="s">
        <v>498</v>
      </c>
      <c r="E79" s="46" t="s">
        <v>499</v>
      </c>
      <c r="F79" s="46" t="s">
        <v>50</v>
      </c>
      <c r="G79" s="46" t="s">
        <v>20</v>
      </c>
      <c r="H79" s="47">
        <v>49456</v>
      </c>
      <c r="I79" s="48" t="s">
        <v>500</v>
      </c>
      <c r="J79" s="46" t="s">
        <v>501</v>
      </c>
      <c r="K79" s="50">
        <v>43348</v>
      </c>
      <c r="L79" s="40" t="s">
        <v>23</v>
      </c>
      <c r="M79" s="46" t="s">
        <v>412</v>
      </c>
      <c r="N79" s="46" t="s">
        <v>502</v>
      </c>
      <c r="O79" s="51">
        <v>43367</v>
      </c>
      <c r="P79" s="45"/>
      <c r="Q79" s="32"/>
      <c r="R79" s="33"/>
      <c r="S79" s="33"/>
      <c r="T79" s="33"/>
      <c r="U79" s="33"/>
      <c r="V79" s="34"/>
      <c r="W79" s="25"/>
      <c r="X79" s="25"/>
      <c r="Y79" s="25"/>
      <c r="Z79" s="25"/>
      <c r="AA79" s="25"/>
    </row>
    <row r="80" spans="1:27" ht="21" customHeight="1">
      <c r="A80" s="26"/>
      <c r="B80" s="54"/>
      <c r="C80" s="46" t="s">
        <v>322</v>
      </c>
      <c r="D80" s="46" t="s">
        <v>503</v>
      </c>
      <c r="E80" s="46" t="s">
        <v>504</v>
      </c>
      <c r="F80" s="46" t="s">
        <v>128</v>
      </c>
      <c r="G80" s="46" t="s">
        <v>20</v>
      </c>
      <c r="H80" s="47">
        <v>49448</v>
      </c>
      <c r="I80" s="48" t="s">
        <v>505</v>
      </c>
      <c r="J80" s="46" t="s">
        <v>506</v>
      </c>
      <c r="K80" s="50">
        <v>43272</v>
      </c>
      <c r="L80" s="40" t="s">
        <v>23</v>
      </c>
      <c r="M80" s="46" t="s">
        <v>507</v>
      </c>
      <c r="N80" s="46" t="s">
        <v>508</v>
      </c>
      <c r="O80" s="51">
        <v>43160</v>
      </c>
      <c r="P80" s="45"/>
      <c r="Q80" s="32"/>
      <c r="R80" s="33"/>
      <c r="S80" s="33"/>
      <c r="T80" s="33"/>
      <c r="U80" s="33"/>
      <c r="V80" s="34"/>
      <c r="W80" s="25"/>
      <c r="X80" s="25"/>
      <c r="Y80" s="25"/>
      <c r="Z80" s="25"/>
      <c r="AA80" s="25"/>
    </row>
    <row r="81" spans="1:27" ht="21" customHeight="1">
      <c r="A81" s="26"/>
      <c r="B81" s="54" t="str">
        <f t="shared" ref="B81:B83" si="3">C81</f>
        <v>Jillian</v>
      </c>
      <c r="C81" s="46" t="s">
        <v>198</v>
      </c>
      <c r="D81" s="56" t="s">
        <v>509</v>
      </c>
      <c r="E81" s="56" t="s">
        <v>510</v>
      </c>
      <c r="F81" s="56" t="s">
        <v>19</v>
      </c>
      <c r="G81" s="56" t="s">
        <v>20</v>
      </c>
      <c r="H81" s="57">
        <v>49417</v>
      </c>
      <c r="I81" s="58" t="s">
        <v>511</v>
      </c>
      <c r="J81" s="70" t="str">
        <f>HYPERLINK("mailto:jillian.pyle@gmail.com","jillian.pyle@gmail.com")</f>
        <v>jillian.pyle@gmail.com</v>
      </c>
      <c r="K81" s="50">
        <v>42401</v>
      </c>
      <c r="L81" s="40" t="s">
        <v>512</v>
      </c>
      <c r="M81" s="56" t="s">
        <v>513</v>
      </c>
      <c r="N81" s="46" t="s">
        <v>514</v>
      </c>
      <c r="O81" s="51">
        <v>43909</v>
      </c>
      <c r="P81" s="45"/>
      <c r="Q81" s="32"/>
      <c r="R81" s="33"/>
      <c r="S81" s="33"/>
      <c r="T81" s="33"/>
      <c r="U81" s="33"/>
      <c r="V81" s="34"/>
      <c r="W81" s="25"/>
      <c r="X81" s="25"/>
      <c r="Y81" s="25"/>
      <c r="Z81" s="25"/>
      <c r="AA81" s="25"/>
    </row>
    <row r="82" spans="1:27" ht="21" customHeight="1">
      <c r="A82" s="26"/>
      <c r="B82" s="54" t="str">
        <f t="shared" si="3"/>
        <v xml:space="preserve">Stephanie </v>
      </c>
      <c r="C82" s="56" t="s">
        <v>515</v>
      </c>
      <c r="D82" s="56" t="s">
        <v>516</v>
      </c>
      <c r="E82" s="56" t="s">
        <v>517</v>
      </c>
      <c r="F82" s="56" t="s">
        <v>518</v>
      </c>
      <c r="G82" s="56" t="s">
        <v>20</v>
      </c>
      <c r="H82" s="57">
        <v>49415</v>
      </c>
      <c r="I82" s="58" t="s">
        <v>519</v>
      </c>
      <c r="J82" s="59" t="str">
        <f>HYPERLINK("mailto:stephrau26@gmail.com","stephrau26@gmail.com")</f>
        <v>stephrau26@gmail.com</v>
      </c>
      <c r="K82" s="50">
        <v>42186</v>
      </c>
      <c r="L82" s="40" t="s">
        <v>23</v>
      </c>
      <c r="M82" s="56" t="s">
        <v>520</v>
      </c>
      <c r="N82" s="46" t="s">
        <v>521</v>
      </c>
      <c r="O82" s="51">
        <v>43947</v>
      </c>
      <c r="P82" s="45"/>
      <c r="Q82" s="32"/>
      <c r="R82" s="33"/>
      <c r="S82" s="33"/>
      <c r="T82" s="33"/>
      <c r="U82" s="33"/>
      <c r="V82" s="34"/>
      <c r="W82" s="25"/>
      <c r="X82" s="25"/>
      <c r="Y82" s="25"/>
      <c r="Z82" s="25"/>
      <c r="AA82" s="25"/>
    </row>
    <row r="83" spans="1:27" ht="21" customHeight="1">
      <c r="A83" s="26"/>
      <c r="B83" s="54" t="str">
        <f t="shared" si="3"/>
        <v>Alicia</v>
      </c>
      <c r="C83" s="56" t="s">
        <v>522</v>
      </c>
      <c r="D83" s="56" t="s">
        <v>523</v>
      </c>
      <c r="E83" s="56" t="s">
        <v>524</v>
      </c>
      <c r="F83" s="56" t="s">
        <v>19</v>
      </c>
      <c r="G83" s="56" t="s">
        <v>20</v>
      </c>
      <c r="H83" s="57">
        <v>49417</v>
      </c>
      <c r="I83" s="58" t="s">
        <v>525</v>
      </c>
      <c r="J83" s="59" t="str">
        <f>HYPERLINK("mailto:alicia.reenders@yahoo.com","alicia.reenders@yahoo.com")</f>
        <v>alicia.reenders@yahoo.com</v>
      </c>
      <c r="K83" s="50">
        <v>41244</v>
      </c>
      <c r="L83" s="40" t="s">
        <v>23</v>
      </c>
      <c r="M83" s="56" t="s">
        <v>526</v>
      </c>
      <c r="N83" s="46" t="s">
        <v>527</v>
      </c>
      <c r="O83" s="51">
        <v>43997</v>
      </c>
      <c r="P83" s="45"/>
      <c r="Q83" s="32"/>
      <c r="R83" s="33"/>
      <c r="S83" s="33"/>
      <c r="T83" s="33"/>
      <c r="U83" s="33"/>
      <c r="V83" s="34"/>
      <c r="W83" s="25"/>
      <c r="X83" s="25"/>
      <c r="Y83" s="25"/>
      <c r="Z83" s="25"/>
      <c r="AA83" s="25"/>
    </row>
    <row r="84" spans="1:27" ht="21" customHeight="1">
      <c r="A84" s="26"/>
      <c r="B84" s="54"/>
      <c r="C84" s="46" t="s">
        <v>528</v>
      </c>
      <c r="D84" s="46" t="s">
        <v>529</v>
      </c>
      <c r="E84" s="46" t="s">
        <v>530</v>
      </c>
      <c r="F84" s="46" t="s">
        <v>19</v>
      </c>
      <c r="G84" s="46" t="s">
        <v>20</v>
      </c>
      <c r="H84" s="47">
        <v>49417</v>
      </c>
      <c r="I84" s="48" t="s">
        <v>531</v>
      </c>
      <c r="J84" s="49" t="s">
        <v>532</v>
      </c>
      <c r="K84" s="50">
        <v>43759</v>
      </c>
      <c r="L84" s="40" t="s">
        <v>23</v>
      </c>
      <c r="M84" s="46" t="s">
        <v>533</v>
      </c>
      <c r="N84" s="46" t="s">
        <v>534</v>
      </c>
      <c r="O84" s="51">
        <v>43627</v>
      </c>
      <c r="P84" s="45"/>
      <c r="Q84" s="32"/>
      <c r="R84" s="33"/>
      <c r="S84" s="33"/>
      <c r="T84" s="33"/>
      <c r="U84" s="33"/>
      <c r="V84" s="34"/>
      <c r="W84" s="25"/>
      <c r="X84" s="25"/>
      <c r="Y84" s="25"/>
      <c r="Z84" s="25"/>
      <c r="AA84" s="25"/>
    </row>
    <row r="85" spans="1:27" ht="21" customHeight="1">
      <c r="A85" s="26"/>
      <c r="B85" s="54"/>
      <c r="C85" s="46" t="s">
        <v>535</v>
      </c>
      <c r="D85" s="46" t="s">
        <v>536</v>
      </c>
      <c r="E85" s="46" t="s">
        <v>537</v>
      </c>
      <c r="F85" s="46" t="s">
        <v>19</v>
      </c>
      <c r="G85" s="46" t="s">
        <v>20</v>
      </c>
      <c r="H85" s="47">
        <v>49417</v>
      </c>
      <c r="I85" s="48" t="s">
        <v>538</v>
      </c>
      <c r="J85" s="55" t="str">
        <f>HYPERLINK("mailto:Melissa.rodgers1@gmail.com","Melissa.rodgers1@gmail.com")</f>
        <v>Melissa.rodgers1@gmail.com</v>
      </c>
      <c r="K85" s="50">
        <v>42881</v>
      </c>
      <c r="L85" s="40" t="s">
        <v>23</v>
      </c>
      <c r="M85" s="46" t="s">
        <v>539</v>
      </c>
      <c r="N85" s="46" t="s">
        <v>540</v>
      </c>
      <c r="O85" s="51">
        <v>42744</v>
      </c>
      <c r="P85" s="45"/>
      <c r="Q85" s="32"/>
      <c r="R85" s="33"/>
      <c r="S85" s="33"/>
      <c r="T85" s="33"/>
      <c r="U85" s="33"/>
      <c r="V85" s="34"/>
      <c r="W85" s="25"/>
      <c r="X85" s="25"/>
      <c r="Y85" s="25"/>
      <c r="Z85" s="25"/>
      <c r="AA85" s="25"/>
    </row>
    <row r="86" spans="1:27" ht="21" customHeight="1">
      <c r="A86" s="26"/>
      <c r="B86" s="54"/>
      <c r="C86" s="46" t="s">
        <v>541</v>
      </c>
      <c r="D86" s="46" t="s">
        <v>542</v>
      </c>
      <c r="E86" s="46" t="s">
        <v>543</v>
      </c>
      <c r="F86" s="46" t="s">
        <v>162</v>
      </c>
      <c r="G86" s="46" t="s">
        <v>20</v>
      </c>
      <c r="H86" s="47">
        <v>49444</v>
      </c>
      <c r="I86" s="48" t="s">
        <v>544</v>
      </c>
      <c r="J86" s="59" t="str">
        <f>HYPERLINK("mailto:hmrose1201@gmail.com","hmrose1201@gmail.com")</f>
        <v>hmrose1201@gmail.com</v>
      </c>
      <c r="K86" s="50">
        <v>42714</v>
      </c>
      <c r="L86" s="40" t="s">
        <v>23</v>
      </c>
      <c r="M86" s="46" t="s">
        <v>247</v>
      </c>
      <c r="N86" s="46" t="s">
        <v>545</v>
      </c>
      <c r="O86" s="51">
        <v>44118</v>
      </c>
      <c r="P86" s="45"/>
      <c r="Q86" s="32"/>
      <c r="R86" s="33"/>
      <c r="S86" s="33"/>
      <c r="T86" s="33"/>
      <c r="U86" s="33"/>
      <c r="V86" s="34"/>
      <c r="W86" s="25"/>
      <c r="X86" s="25"/>
      <c r="Y86" s="25"/>
      <c r="Z86" s="25"/>
      <c r="AA86" s="25"/>
    </row>
    <row r="87" spans="1:27" ht="21" customHeight="1">
      <c r="A87" s="26"/>
      <c r="B87" s="54"/>
      <c r="C87" s="46" t="s">
        <v>546</v>
      </c>
      <c r="D87" s="46" t="s">
        <v>547</v>
      </c>
      <c r="E87" s="46" t="s">
        <v>548</v>
      </c>
      <c r="F87" s="46" t="s">
        <v>19</v>
      </c>
      <c r="G87" s="46" t="s">
        <v>20</v>
      </c>
      <c r="H87" s="47">
        <v>49417</v>
      </c>
      <c r="I87" s="48" t="s">
        <v>549</v>
      </c>
      <c r="J87" s="46" t="s">
        <v>550</v>
      </c>
      <c r="K87" s="50">
        <v>43024</v>
      </c>
      <c r="L87" s="40" t="s">
        <v>23</v>
      </c>
      <c r="M87" s="46" t="s">
        <v>247</v>
      </c>
      <c r="N87" s="46" t="s">
        <v>551</v>
      </c>
      <c r="O87" s="51">
        <v>43008</v>
      </c>
      <c r="P87" s="45"/>
      <c r="Q87" s="32"/>
      <c r="R87" s="33"/>
      <c r="S87" s="33"/>
      <c r="T87" s="33"/>
      <c r="U87" s="33"/>
      <c r="V87" s="34"/>
      <c r="W87" s="25"/>
      <c r="X87" s="25"/>
      <c r="Y87" s="25"/>
      <c r="Z87" s="25"/>
      <c r="AA87" s="25"/>
    </row>
    <row r="88" spans="1:27" ht="21" customHeight="1">
      <c r="A88" s="26"/>
      <c r="B88" s="54"/>
      <c r="C88" s="46" t="s">
        <v>552</v>
      </c>
      <c r="D88" s="46" t="s">
        <v>553</v>
      </c>
      <c r="E88" s="46" t="s">
        <v>554</v>
      </c>
      <c r="F88" s="46" t="s">
        <v>128</v>
      </c>
      <c r="G88" s="46" t="s">
        <v>20</v>
      </c>
      <c r="H88" s="47">
        <v>49448</v>
      </c>
      <c r="I88" s="48" t="s">
        <v>555</v>
      </c>
      <c r="J88" s="55" t="str">
        <f>HYPERLINK("mailto:kris10rummel4@gmail.com","kris10rummel4@gmail.com")</f>
        <v>kris10rummel4@gmail.com</v>
      </c>
      <c r="K88" s="50">
        <v>42626</v>
      </c>
      <c r="L88" s="40" t="s">
        <v>23</v>
      </c>
      <c r="M88" s="46" t="s">
        <v>227</v>
      </c>
      <c r="N88" s="46" t="s">
        <v>556</v>
      </c>
      <c r="O88" s="51">
        <v>44057</v>
      </c>
      <c r="P88" s="45"/>
      <c r="Q88" s="32"/>
      <c r="R88" s="33"/>
      <c r="S88" s="33"/>
      <c r="T88" s="33"/>
      <c r="U88" s="33"/>
      <c r="V88" s="34"/>
      <c r="W88" s="25"/>
      <c r="X88" s="25"/>
      <c r="Y88" s="25"/>
      <c r="Z88" s="25"/>
      <c r="AA88" s="25"/>
    </row>
    <row r="89" spans="1:27" ht="21" customHeight="1">
      <c r="A89" s="26"/>
      <c r="B89" s="54"/>
      <c r="C89" s="46" t="s">
        <v>557</v>
      </c>
      <c r="D89" s="46" t="s">
        <v>558</v>
      </c>
      <c r="E89" s="46" t="s">
        <v>559</v>
      </c>
      <c r="F89" s="46" t="s">
        <v>64</v>
      </c>
      <c r="G89" s="46" t="s">
        <v>20</v>
      </c>
      <c r="H89" s="47">
        <v>49456</v>
      </c>
      <c r="I89" s="48" t="s">
        <v>560</v>
      </c>
      <c r="J89" s="46" t="s">
        <v>561</v>
      </c>
      <c r="K89" s="50">
        <v>43699</v>
      </c>
      <c r="L89" s="40" t="s">
        <v>23</v>
      </c>
      <c r="M89" s="46" t="s">
        <v>389</v>
      </c>
      <c r="N89" s="46" t="s">
        <v>562</v>
      </c>
      <c r="O89" s="51">
        <v>43805</v>
      </c>
      <c r="P89" s="45"/>
      <c r="Q89" s="32"/>
      <c r="R89" s="33"/>
      <c r="S89" s="33"/>
      <c r="T89" s="33"/>
      <c r="U89" s="33"/>
      <c r="V89" s="34"/>
      <c r="W89" s="25"/>
      <c r="X89" s="25"/>
      <c r="Y89" s="25"/>
      <c r="Z89" s="25"/>
      <c r="AA89" s="25"/>
    </row>
    <row r="90" spans="1:27" ht="21" customHeight="1">
      <c r="A90" s="26"/>
      <c r="B90" s="54"/>
      <c r="C90" s="46" t="s">
        <v>563</v>
      </c>
      <c r="D90" s="46" t="s">
        <v>564</v>
      </c>
      <c r="E90" s="46" t="s">
        <v>565</v>
      </c>
      <c r="F90" s="46" t="s">
        <v>19</v>
      </c>
      <c r="G90" s="46" t="s">
        <v>20</v>
      </c>
      <c r="H90" s="47">
        <v>49417</v>
      </c>
      <c r="I90" s="48" t="s">
        <v>566</v>
      </c>
      <c r="J90" s="46" t="s">
        <v>567</v>
      </c>
      <c r="K90" s="50">
        <v>43235</v>
      </c>
      <c r="L90" s="40" t="s">
        <v>23</v>
      </c>
      <c r="M90" s="46" t="s">
        <v>254</v>
      </c>
      <c r="N90" s="46" t="s">
        <v>568</v>
      </c>
      <c r="O90" s="51">
        <v>43349</v>
      </c>
      <c r="P90" s="45"/>
      <c r="Q90" s="32"/>
      <c r="R90" s="33"/>
      <c r="S90" s="33"/>
      <c r="T90" s="33"/>
      <c r="U90" s="33"/>
      <c r="V90" s="34"/>
      <c r="W90" s="25"/>
      <c r="X90" s="25"/>
      <c r="Y90" s="25"/>
      <c r="Z90" s="25"/>
      <c r="AA90" s="25"/>
    </row>
    <row r="91" spans="1:27" ht="21" customHeight="1">
      <c r="A91" s="26"/>
      <c r="B91" s="54" t="str">
        <f t="shared" ref="B91:B92" si="4">C91</f>
        <v>Dawn</v>
      </c>
      <c r="C91" s="56" t="s">
        <v>569</v>
      </c>
      <c r="D91" s="56" t="s">
        <v>570</v>
      </c>
      <c r="E91" s="56" t="s">
        <v>571</v>
      </c>
      <c r="F91" s="56" t="s">
        <v>19</v>
      </c>
      <c r="G91" s="56" t="s">
        <v>20</v>
      </c>
      <c r="H91" s="57">
        <v>49417</v>
      </c>
      <c r="I91" s="58" t="s">
        <v>572</v>
      </c>
      <c r="J91" s="59" t="str">
        <f>HYPERLINK("mailto:dawn.m.schmidt@gmail.com","dawn.m.schmidt@gmail.com")</f>
        <v>dawn.m.schmidt@gmail.com</v>
      </c>
      <c r="K91" s="50">
        <v>41852</v>
      </c>
      <c r="L91" s="40" t="s">
        <v>23</v>
      </c>
      <c r="M91" s="56" t="s">
        <v>102</v>
      </c>
      <c r="N91" s="46" t="s">
        <v>573</v>
      </c>
      <c r="O91" s="51">
        <v>43983</v>
      </c>
      <c r="P91" s="45"/>
      <c r="Q91" s="32"/>
      <c r="R91" s="33"/>
      <c r="S91" s="33"/>
      <c r="T91" s="33"/>
      <c r="U91" s="33"/>
      <c r="V91" s="34"/>
      <c r="W91" s="25"/>
      <c r="X91" s="25"/>
      <c r="Y91" s="25"/>
      <c r="Z91" s="25"/>
      <c r="AA91" s="25"/>
    </row>
    <row r="92" spans="1:27" ht="21" customHeight="1">
      <c r="A92" s="26"/>
      <c r="B92" s="54" t="str">
        <f t="shared" si="4"/>
        <v>Ashleigh</v>
      </c>
      <c r="C92" s="56" t="s">
        <v>145</v>
      </c>
      <c r="D92" s="56" t="s">
        <v>574</v>
      </c>
      <c r="E92" s="56" t="s">
        <v>575</v>
      </c>
      <c r="F92" s="56" t="s">
        <v>19</v>
      </c>
      <c r="G92" s="56" t="s">
        <v>20</v>
      </c>
      <c r="H92" s="57">
        <v>49417</v>
      </c>
      <c r="I92" s="58" t="s">
        <v>576</v>
      </c>
      <c r="J92" s="59" t="str">
        <f>HYPERLINK("mailto:ash.schuch@gmail.com","ash.schuch@gmail.com")</f>
        <v>ash.schuch@gmail.com</v>
      </c>
      <c r="K92" s="50">
        <v>40787</v>
      </c>
      <c r="L92" s="40" t="s">
        <v>23</v>
      </c>
      <c r="M92" s="56" t="s">
        <v>539</v>
      </c>
      <c r="N92" s="46" t="s">
        <v>577</v>
      </c>
      <c r="O92" s="51">
        <v>43874</v>
      </c>
      <c r="P92" s="45"/>
      <c r="Q92" s="32"/>
      <c r="R92" s="33"/>
      <c r="S92" s="33"/>
      <c r="T92" s="33"/>
      <c r="U92" s="33"/>
      <c r="V92" s="34"/>
      <c r="W92" s="25"/>
      <c r="X92" s="25"/>
      <c r="Y92" s="25"/>
      <c r="Z92" s="25"/>
      <c r="AA92" s="25"/>
    </row>
    <row r="93" spans="1:27" ht="21" customHeight="1">
      <c r="A93" s="26"/>
      <c r="B93" s="54"/>
      <c r="C93" s="46" t="s">
        <v>445</v>
      </c>
      <c r="D93" s="46" t="s">
        <v>578</v>
      </c>
      <c r="E93" s="46" t="s">
        <v>579</v>
      </c>
      <c r="F93" s="46" t="s">
        <v>19</v>
      </c>
      <c r="G93" s="46" t="s">
        <v>20</v>
      </c>
      <c r="H93" s="47">
        <v>49417</v>
      </c>
      <c r="I93" s="48" t="s">
        <v>580</v>
      </c>
      <c r="J93" s="49" t="s">
        <v>581</v>
      </c>
      <c r="K93" s="50">
        <v>43005</v>
      </c>
      <c r="L93" s="40" t="s">
        <v>149</v>
      </c>
      <c r="M93" s="46" t="s">
        <v>165</v>
      </c>
      <c r="N93" s="46" t="s">
        <v>582</v>
      </c>
      <c r="O93" s="51">
        <v>42814</v>
      </c>
      <c r="P93" s="45"/>
      <c r="Q93" s="32"/>
      <c r="R93" s="33"/>
      <c r="S93" s="33"/>
      <c r="T93" s="33"/>
      <c r="U93" s="33"/>
      <c r="V93" s="34"/>
      <c r="W93" s="25"/>
      <c r="X93" s="25"/>
      <c r="Y93" s="25"/>
      <c r="Z93" s="25"/>
      <c r="AA93" s="25"/>
    </row>
    <row r="94" spans="1:27" ht="21" customHeight="1">
      <c r="A94" s="26"/>
      <c r="B94" s="54"/>
      <c r="C94" s="46" t="s">
        <v>350</v>
      </c>
      <c r="D94" s="46" t="s">
        <v>583</v>
      </c>
      <c r="E94" s="46" t="s">
        <v>584</v>
      </c>
      <c r="F94" s="46" t="s">
        <v>19</v>
      </c>
      <c r="G94" s="46" t="s">
        <v>201</v>
      </c>
      <c r="H94" s="47">
        <v>49417</v>
      </c>
      <c r="I94" s="48" t="s">
        <v>585</v>
      </c>
      <c r="J94" s="55" t="str">
        <f>HYPERLINK("mailto:katespitler@gmail.com","katespitler@gmail.com")</f>
        <v>katespitler@gmail.com</v>
      </c>
      <c r="K94" s="50">
        <v>42893</v>
      </c>
      <c r="L94" s="40" t="s">
        <v>23</v>
      </c>
      <c r="M94" s="46" t="s">
        <v>31</v>
      </c>
      <c r="N94" s="46" t="s">
        <v>586</v>
      </c>
      <c r="O94" s="51">
        <v>42936</v>
      </c>
      <c r="P94" s="45"/>
      <c r="Q94" s="32"/>
      <c r="R94" s="33"/>
      <c r="S94" s="33"/>
      <c r="T94" s="33"/>
      <c r="U94" s="33"/>
      <c r="V94" s="34"/>
      <c r="W94" s="25"/>
      <c r="X94" s="25"/>
      <c r="Y94" s="25"/>
      <c r="Z94" s="25"/>
      <c r="AA94" s="25"/>
    </row>
    <row r="95" spans="1:27" ht="21" customHeight="1">
      <c r="A95" s="26"/>
      <c r="B95" s="54"/>
      <c r="C95" s="46" t="s">
        <v>587</v>
      </c>
      <c r="D95" s="46" t="s">
        <v>588</v>
      </c>
      <c r="E95" s="46" t="s">
        <v>589</v>
      </c>
      <c r="F95" s="46" t="s">
        <v>19</v>
      </c>
      <c r="G95" s="46" t="s">
        <v>20</v>
      </c>
      <c r="H95" s="47">
        <v>49427</v>
      </c>
      <c r="I95" s="48" t="s">
        <v>590</v>
      </c>
      <c r="J95" s="49" t="s">
        <v>591</v>
      </c>
      <c r="K95" s="50">
        <v>43602</v>
      </c>
      <c r="L95" s="40" t="s">
        <v>23</v>
      </c>
      <c r="M95" s="46" t="s">
        <v>592</v>
      </c>
      <c r="N95" s="46" t="s">
        <v>593</v>
      </c>
      <c r="O95" s="51">
        <v>43714</v>
      </c>
      <c r="P95" s="45"/>
      <c r="Q95" s="32"/>
      <c r="R95" s="33"/>
      <c r="S95" s="33"/>
      <c r="T95" s="33"/>
      <c r="U95" s="33"/>
      <c r="V95" s="34"/>
      <c r="W95" s="25"/>
      <c r="X95" s="25"/>
      <c r="Y95" s="25"/>
      <c r="Z95" s="25"/>
      <c r="AA95" s="25"/>
    </row>
    <row r="96" spans="1:27" ht="21" customHeight="1">
      <c r="A96" s="26"/>
      <c r="B96" s="54" t="str">
        <f t="shared" ref="B96:B97" si="5">C96</f>
        <v>Katharine</v>
      </c>
      <c r="C96" s="56" t="s">
        <v>594</v>
      </c>
      <c r="D96" s="56" t="s">
        <v>595</v>
      </c>
      <c r="E96" s="56" t="s">
        <v>596</v>
      </c>
      <c r="F96" s="56" t="s">
        <v>19</v>
      </c>
      <c r="G96" s="56" t="s">
        <v>20</v>
      </c>
      <c r="H96" s="57">
        <v>49417</v>
      </c>
      <c r="I96" s="58" t="s">
        <v>597</v>
      </c>
      <c r="J96" s="59" t="str">
        <f>HYPERLINK("mailto:heykath2000@yahoo.com","heykath2000@yahoo.com")</f>
        <v>heykath2000@yahoo.com</v>
      </c>
      <c r="K96" s="50">
        <v>42217</v>
      </c>
      <c r="L96" s="40" t="s">
        <v>23</v>
      </c>
      <c r="M96" s="56" t="s">
        <v>598</v>
      </c>
      <c r="N96" s="56" t="s">
        <v>599</v>
      </c>
      <c r="O96" s="51">
        <v>43953</v>
      </c>
      <c r="P96" s="45"/>
      <c r="Q96" s="32"/>
      <c r="R96" s="33"/>
      <c r="S96" s="33"/>
      <c r="T96" s="33"/>
      <c r="U96" s="33"/>
      <c r="V96" s="34"/>
      <c r="W96" s="25"/>
      <c r="X96" s="25"/>
      <c r="Y96" s="25"/>
      <c r="Z96" s="25"/>
      <c r="AA96" s="25"/>
    </row>
    <row r="97" spans="1:27" ht="21" customHeight="1">
      <c r="A97" s="26"/>
      <c r="B97" s="54" t="str">
        <f t="shared" si="5"/>
        <v xml:space="preserve">Emily </v>
      </c>
      <c r="C97" s="56" t="s">
        <v>479</v>
      </c>
      <c r="D97" s="56" t="s">
        <v>600</v>
      </c>
      <c r="E97" s="56" t="s">
        <v>601</v>
      </c>
      <c r="F97" s="56" t="s">
        <v>50</v>
      </c>
      <c r="G97" s="56" t="s">
        <v>20</v>
      </c>
      <c r="H97" s="57">
        <v>49456</v>
      </c>
      <c r="I97" s="58" t="s">
        <v>602</v>
      </c>
      <c r="J97" s="59" t="str">
        <f>HYPERLINK("mailto:emily.stearley@gmail.com","emily.stearley@gmail.com")</f>
        <v>emily.stearley@gmail.com</v>
      </c>
      <c r="K97" s="50">
        <v>42186</v>
      </c>
      <c r="L97" s="40" t="s">
        <v>23</v>
      </c>
      <c r="M97" s="56" t="s">
        <v>533</v>
      </c>
      <c r="N97" s="46" t="s">
        <v>603</v>
      </c>
      <c r="O97" s="51">
        <v>44086</v>
      </c>
      <c r="P97" s="45"/>
      <c r="Q97" s="32"/>
      <c r="R97" s="33"/>
      <c r="S97" s="33"/>
      <c r="T97" s="33"/>
      <c r="U97" s="33"/>
      <c r="V97" s="34"/>
      <c r="W97" s="25"/>
      <c r="X97" s="25"/>
      <c r="Y97" s="25"/>
      <c r="Z97" s="25"/>
      <c r="AA97" s="25"/>
    </row>
    <row r="98" spans="1:27" ht="21" customHeight="1">
      <c r="A98" s="26"/>
      <c r="B98" s="54"/>
      <c r="C98" s="46" t="s">
        <v>604</v>
      </c>
      <c r="D98" s="46" t="s">
        <v>605</v>
      </c>
      <c r="E98" s="46" t="s">
        <v>606</v>
      </c>
      <c r="F98" s="46" t="s">
        <v>19</v>
      </c>
      <c r="G98" s="46" t="s">
        <v>20</v>
      </c>
      <c r="H98" s="47">
        <v>49417</v>
      </c>
      <c r="I98" s="48" t="s">
        <v>607</v>
      </c>
      <c r="J98" s="46" t="s">
        <v>608</v>
      </c>
      <c r="K98" s="50">
        <v>43383</v>
      </c>
      <c r="L98" s="40" t="s">
        <v>23</v>
      </c>
      <c r="M98" s="46" t="s">
        <v>288</v>
      </c>
      <c r="N98" s="46" t="s">
        <v>609</v>
      </c>
      <c r="O98" s="51">
        <v>43391</v>
      </c>
      <c r="P98" s="45"/>
      <c r="Q98" s="32"/>
      <c r="R98" s="33"/>
      <c r="S98" s="33"/>
      <c r="T98" s="33"/>
      <c r="U98" s="33"/>
      <c r="V98" s="34"/>
      <c r="W98" s="25"/>
      <c r="X98" s="25"/>
      <c r="Y98" s="25"/>
      <c r="Z98" s="25"/>
      <c r="AA98" s="25"/>
    </row>
    <row r="99" spans="1:27" ht="21" customHeight="1">
      <c r="A99" s="26"/>
      <c r="B99" s="54"/>
      <c r="C99" s="46" t="s">
        <v>610</v>
      </c>
      <c r="D99" s="46" t="s">
        <v>611</v>
      </c>
      <c r="E99" s="46" t="s">
        <v>612</v>
      </c>
      <c r="F99" s="46" t="s">
        <v>50</v>
      </c>
      <c r="G99" s="46" t="s">
        <v>20</v>
      </c>
      <c r="H99" s="47">
        <v>49456</v>
      </c>
      <c r="I99" s="48" t="s">
        <v>613</v>
      </c>
      <c r="J99" s="49" t="s">
        <v>614</v>
      </c>
      <c r="K99" s="50">
        <v>42975</v>
      </c>
      <c r="L99" s="40" t="s">
        <v>23</v>
      </c>
      <c r="M99" s="46" t="s">
        <v>372</v>
      </c>
      <c r="N99" s="46" t="s">
        <v>615</v>
      </c>
      <c r="O99" s="51">
        <v>42921</v>
      </c>
      <c r="P99" s="45"/>
      <c r="Q99" s="32"/>
      <c r="R99" s="33"/>
      <c r="S99" s="33"/>
      <c r="T99" s="33"/>
      <c r="U99" s="33"/>
      <c r="V99" s="34"/>
      <c r="W99" s="25"/>
      <c r="X99" s="25"/>
      <c r="Y99" s="25"/>
      <c r="Z99" s="25"/>
      <c r="AA99" s="25"/>
    </row>
    <row r="100" spans="1:27" ht="21" customHeight="1">
      <c r="A100" s="26"/>
      <c r="B100" s="54"/>
      <c r="C100" s="46" t="s">
        <v>616</v>
      </c>
      <c r="D100" s="46" t="s">
        <v>617</v>
      </c>
      <c r="E100" s="46" t="s">
        <v>618</v>
      </c>
      <c r="F100" s="46" t="s">
        <v>19</v>
      </c>
      <c r="G100" s="46" t="s">
        <v>20</v>
      </c>
      <c r="H100" s="47">
        <v>49417</v>
      </c>
      <c r="I100" s="48" t="s">
        <v>619</v>
      </c>
      <c r="J100" s="49" t="s">
        <v>620</v>
      </c>
      <c r="K100" s="50">
        <v>43514</v>
      </c>
      <c r="L100" s="40" t="s">
        <v>23</v>
      </c>
      <c r="M100" s="46" t="s">
        <v>190</v>
      </c>
      <c r="N100" s="46" t="s">
        <v>621</v>
      </c>
      <c r="O100" s="51">
        <v>43778</v>
      </c>
      <c r="P100" s="45"/>
      <c r="Q100" s="32"/>
      <c r="R100" s="33"/>
      <c r="S100" s="33"/>
      <c r="T100" s="33"/>
      <c r="U100" s="33"/>
      <c r="V100" s="34"/>
      <c r="W100" s="25"/>
      <c r="X100" s="25"/>
      <c r="Y100" s="25"/>
      <c r="Z100" s="25"/>
      <c r="AA100" s="25"/>
    </row>
    <row r="101" spans="1:27" ht="21" customHeight="1">
      <c r="A101" s="26"/>
      <c r="B101" s="54"/>
      <c r="C101" s="46" t="s">
        <v>622</v>
      </c>
      <c r="D101" s="46" t="s">
        <v>443</v>
      </c>
      <c r="E101" s="46" t="s">
        <v>623</v>
      </c>
      <c r="F101" s="46" t="s">
        <v>19</v>
      </c>
      <c r="G101" s="46" t="s">
        <v>20</v>
      </c>
      <c r="H101" s="47">
        <v>49417</v>
      </c>
      <c r="I101" s="48" t="s">
        <v>624</v>
      </c>
      <c r="J101" s="49" t="s">
        <v>625</v>
      </c>
      <c r="K101" s="50">
        <v>43411</v>
      </c>
      <c r="L101" s="40" t="s">
        <v>23</v>
      </c>
      <c r="M101" s="46" t="s">
        <v>260</v>
      </c>
      <c r="N101" s="46" t="s">
        <v>626</v>
      </c>
      <c r="O101" s="51">
        <v>43208</v>
      </c>
      <c r="P101" s="45"/>
      <c r="Q101" s="32"/>
      <c r="R101" s="33"/>
      <c r="S101" s="33"/>
      <c r="T101" s="33"/>
      <c r="U101" s="33"/>
      <c r="V101" s="34"/>
      <c r="W101" s="25"/>
      <c r="X101" s="25"/>
      <c r="Y101" s="25"/>
      <c r="Z101" s="25"/>
      <c r="AA101" s="25"/>
    </row>
    <row r="102" spans="1:27" ht="21" customHeight="1">
      <c r="A102" s="26"/>
      <c r="B102" s="54"/>
      <c r="C102" s="46" t="s">
        <v>328</v>
      </c>
      <c r="D102" s="46" t="s">
        <v>627</v>
      </c>
      <c r="E102" s="46" t="s">
        <v>628</v>
      </c>
      <c r="F102" s="46" t="s">
        <v>19</v>
      </c>
      <c r="G102" s="46" t="s">
        <v>20</v>
      </c>
      <c r="H102" s="47">
        <v>49417</v>
      </c>
      <c r="I102" s="48" t="s">
        <v>629</v>
      </c>
      <c r="J102" s="46" t="s">
        <v>630</v>
      </c>
      <c r="K102" s="50">
        <v>43481</v>
      </c>
      <c r="L102" s="40" t="s">
        <v>23</v>
      </c>
      <c r="M102" s="46" t="s">
        <v>267</v>
      </c>
      <c r="N102" s="46" t="s">
        <v>631</v>
      </c>
      <c r="O102" s="51">
        <v>43620</v>
      </c>
      <c r="P102" s="45"/>
      <c r="Q102" s="32"/>
      <c r="R102" s="33"/>
      <c r="S102" s="33"/>
      <c r="T102" s="33"/>
      <c r="U102" s="33"/>
      <c r="V102" s="34"/>
      <c r="W102" s="25"/>
      <c r="X102" s="25"/>
      <c r="Y102" s="25"/>
      <c r="Z102" s="25"/>
      <c r="AA102" s="25"/>
    </row>
    <row r="103" spans="1:27" ht="21" customHeight="1">
      <c r="A103" s="26"/>
      <c r="B103" s="54" t="str">
        <f>C103</f>
        <v>Stacy</v>
      </c>
      <c r="C103" s="56" t="s">
        <v>632</v>
      </c>
      <c r="D103" s="56" t="s">
        <v>627</v>
      </c>
      <c r="E103" s="46" t="s">
        <v>633</v>
      </c>
      <c r="F103" s="56" t="s">
        <v>106</v>
      </c>
      <c r="G103" s="56" t="s">
        <v>20</v>
      </c>
      <c r="H103" s="57">
        <v>49460</v>
      </c>
      <c r="I103" s="58" t="s">
        <v>634</v>
      </c>
      <c r="J103" s="59" t="str">
        <f>HYPERLINK("mailto:stacy.tompkins@landelectricllc.com","stacy.tompkins@landelectricllc.com")</f>
        <v>stacy.tompkins@landelectricllc.com</v>
      </c>
      <c r="K103" s="50">
        <v>42156</v>
      </c>
      <c r="L103" s="40" t="s">
        <v>23</v>
      </c>
      <c r="M103" s="56" t="s">
        <v>635</v>
      </c>
      <c r="N103" s="46" t="s">
        <v>636</v>
      </c>
      <c r="O103" s="51">
        <v>43843</v>
      </c>
      <c r="P103" s="45"/>
      <c r="Q103" s="32"/>
      <c r="R103" s="33"/>
      <c r="S103" s="33"/>
      <c r="T103" s="33"/>
      <c r="U103" s="33"/>
      <c r="V103" s="34"/>
      <c r="W103" s="25"/>
      <c r="X103" s="25"/>
      <c r="Y103" s="25"/>
      <c r="Z103" s="25"/>
      <c r="AA103" s="25"/>
    </row>
    <row r="104" spans="1:27" ht="21" customHeight="1">
      <c r="A104" s="26"/>
      <c r="B104" s="54"/>
      <c r="C104" s="46" t="s">
        <v>637</v>
      </c>
      <c r="D104" s="46" t="s">
        <v>638</v>
      </c>
      <c r="E104" s="46" t="s">
        <v>639</v>
      </c>
      <c r="F104" s="46" t="s">
        <v>19</v>
      </c>
      <c r="G104" s="46" t="s">
        <v>20</v>
      </c>
      <c r="H104" s="47">
        <v>49417</v>
      </c>
      <c r="I104" s="48" t="s">
        <v>640</v>
      </c>
      <c r="J104" s="71" t="s">
        <v>641</v>
      </c>
      <c r="K104" s="72">
        <v>43588</v>
      </c>
      <c r="L104" s="40" t="s">
        <v>23</v>
      </c>
      <c r="M104" s="46" t="s">
        <v>102</v>
      </c>
      <c r="N104" s="46" t="s">
        <v>642</v>
      </c>
      <c r="O104" s="51">
        <v>43563</v>
      </c>
      <c r="P104" s="45"/>
      <c r="Q104" s="32"/>
      <c r="R104" s="33"/>
      <c r="S104" s="33"/>
      <c r="T104" s="33"/>
      <c r="U104" s="33"/>
      <c r="V104" s="34"/>
      <c r="W104" s="25"/>
      <c r="X104" s="25"/>
      <c r="Y104" s="25"/>
      <c r="Z104" s="25"/>
      <c r="AA104" s="25"/>
    </row>
    <row r="105" spans="1:27" ht="21" customHeight="1">
      <c r="A105" s="26"/>
      <c r="B105" s="54"/>
      <c r="C105" s="46" t="s">
        <v>643</v>
      </c>
      <c r="D105" s="46" t="s">
        <v>644</v>
      </c>
      <c r="E105" s="46" t="s">
        <v>645</v>
      </c>
      <c r="F105" s="46" t="s">
        <v>50</v>
      </c>
      <c r="G105" s="46" t="s">
        <v>20</v>
      </c>
      <c r="H105" s="47">
        <v>49456</v>
      </c>
      <c r="I105" s="48" t="s">
        <v>646</v>
      </c>
      <c r="J105" s="71" t="s">
        <v>647</v>
      </c>
      <c r="K105" s="72">
        <v>43168</v>
      </c>
      <c r="L105" s="40" t="s">
        <v>23</v>
      </c>
      <c r="M105" s="46" t="s">
        <v>67</v>
      </c>
      <c r="N105" s="46" t="s">
        <v>648</v>
      </c>
      <c r="O105" s="51">
        <v>43320</v>
      </c>
      <c r="P105" s="45"/>
      <c r="Q105" s="32"/>
      <c r="R105" s="33"/>
      <c r="S105" s="33"/>
      <c r="T105" s="33"/>
      <c r="U105" s="33"/>
      <c r="V105" s="34"/>
      <c r="W105" s="25"/>
      <c r="X105" s="25"/>
      <c r="Y105" s="25"/>
      <c r="Z105" s="25"/>
      <c r="AA105" s="25"/>
    </row>
    <row r="106" spans="1:27" ht="21" customHeight="1">
      <c r="A106" s="26"/>
      <c r="B106" s="54"/>
      <c r="C106" s="46" t="s">
        <v>649</v>
      </c>
      <c r="D106" s="46" t="s">
        <v>650</v>
      </c>
      <c r="E106" s="46" t="s">
        <v>651</v>
      </c>
      <c r="F106" s="46" t="s">
        <v>19</v>
      </c>
      <c r="G106" s="46" t="s">
        <v>20</v>
      </c>
      <c r="H106" s="47">
        <v>49417</v>
      </c>
      <c r="I106" s="48" t="s">
        <v>652</v>
      </c>
      <c r="J106" s="55" t="str">
        <f>HYPERLINK("mailto:keijavanderslik@gmail.com","keijavanderslik@gmail.com")</f>
        <v>keijavanderslik@gmail.com</v>
      </c>
      <c r="K106" s="72">
        <v>42614</v>
      </c>
      <c r="L106" s="40" t="s">
        <v>23</v>
      </c>
      <c r="M106" s="46" t="s">
        <v>653</v>
      </c>
      <c r="N106" s="46" t="s">
        <v>654</v>
      </c>
      <c r="O106" s="51">
        <v>44033</v>
      </c>
      <c r="P106" s="45"/>
      <c r="Q106" s="32"/>
      <c r="R106" s="33"/>
      <c r="S106" s="33"/>
      <c r="T106" s="33"/>
      <c r="U106" s="33"/>
      <c r="V106" s="34"/>
      <c r="W106" s="25"/>
      <c r="X106" s="25"/>
      <c r="Y106" s="25"/>
      <c r="Z106" s="25"/>
      <c r="AA106" s="25"/>
    </row>
    <row r="107" spans="1:27" ht="21" customHeight="1">
      <c r="A107" s="26"/>
      <c r="B107" s="54"/>
      <c r="C107" s="46" t="s">
        <v>655</v>
      </c>
      <c r="D107" s="46" t="s">
        <v>656</v>
      </c>
      <c r="E107" s="46" t="s">
        <v>657</v>
      </c>
      <c r="F107" s="46" t="s">
        <v>19</v>
      </c>
      <c r="G107" s="46" t="s">
        <v>20</v>
      </c>
      <c r="H107" s="47">
        <v>49417</v>
      </c>
      <c r="I107" s="48" t="s">
        <v>658</v>
      </c>
      <c r="J107" s="49" t="s">
        <v>659</v>
      </c>
      <c r="K107" s="72">
        <v>43678</v>
      </c>
      <c r="L107" s="40" t="s">
        <v>23</v>
      </c>
      <c r="M107" s="46" t="s">
        <v>301</v>
      </c>
      <c r="N107" s="46" t="s">
        <v>660</v>
      </c>
      <c r="O107" s="51">
        <v>43563</v>
      </c>
      <c r="P107" s="45"/>
      <c r="Q107" s="32"/>
      <c r="R107" s="33"/>
      <c r="S107" s="33"/>
      <c r="T107" s="33"/>
      <c r="U107" s="33"/>
      <c r="V107" s="34"/>
      <c r="W107" s="25"/>
      <c r="X107" s="25"/>
      <c r="Y107" s="25"/>
      <c r="Z107" s="25"/>
      <c r="AA107" s="25"/>
    </row>
    <row r="108" spans="1:27" ht="21" customHeight="1">
      <c r="A108" s="26"/>
      <c r="B108" s="54"/>
      <c r="C108" s="46" t="s">
        <v>661</v>
      </c>
      <c r="D108" s="46" t="s">
        <v>662</v>
      </c>
      <c r="E108" s="46" t="s">
        <v>663</v>
      </c>
      <c r="F108" s="46" t="s">
        <v>64</v>
      </c>
      <c r="G108" s="46" t="s">
        <v>20</v>
      </c>
      <c r="H108" s="47">
        <v>49456</v>
      </c>
      <c r="I108" s="48" t="s">
        <v>664</v>
      </c>
      <c r="J108" s="55" t="str">
        <f>HYPERLINK("mailto:carmen.veurink@gmail.com","carmen.veurink@gmail.com")</f>
        <v>carmen.veurink@gmail.com</v>
      </c>
      <c r="K108" s="72">
        <v>42614</v>
      </c>
      <c r="L108" s="40" t="s">
        <v>23</v>
      </c>
      <c r="M108" s="46" t="s">
        <v>665</v>
      </c>
      <c r="N108" s="46" t="s">
        <v>666</v>
      </c>
      <c r="O108" s="51">
        <v>44162</v>
      </c>
      <c r="P108" s="45"/>
      <c r="Q108" s="32"/>
      <c r="R108" s="33"/>
      <c r="S108" s="33"/>
      <c r="T108" s="33"/>
      <c r="U108" s="33"/>
      <c r="V108" s="34"/>
      <c r="W108" s="25"/>
      <c r="X108" s="25"/>
      <c r="Y108" s="25"/>
      <c r="Z108" s="25"/>
      <c r="AA108" s="25"/>
    </row>
    <row r="109" spans="1:27" ht="21" customHeight="1">
      <c r="A109" s="26"/>
      <c r="B109" s="54"/>
      <c r="C109" s="46" t="s">
        <v>493</v>
      </c>
      <c r="D109" s="46" t="s">
        <v>667</v>
      </c>
      <c r="E109" s="46" t="s">
        <v>668</v>
      </c>
      <c r="F109" s="46" t="s">
        <v>50</v>
      </c>
      <c r="G109" s="46" t="s">
        <v>20</v>
      </c>
      <c r="H109" s="47">
        <v>49456</v>
      </c>
      <c r="I109" s="48" t="s">
        <v>669</v>
      </c>
      <c r="J109" s="49" t="s">
        <v>670</v>
      </c>
      <c r="K109" s="72">
        <v>43196</v>
      </c>
      <c r="L109" s="40" t="s">
        <v>23</v>
      </c>
      <c r="M109" s="46" t="s">
        <v>671</v>
      </c>
      <c r="N109" s="46" t="s">
        <v>672</v>
      </c>
      <c r="O109" s="51">
        <v>43443</v>
      </c>
      <c r="P109" s="45"/>
      <c r="Q109" s="32"/>
      <c r="R109" s="33"/>
      <c r="S109" s="33"/>
      <c r="T109" s="33"/>
      <c r="U109" s="33"/>
      <c r="V109" s="34"/>
      <c r="W109" s="25"/>
      <c r="X109" s="25"/>
      <c r="Y109" s="25"/>
      <c r="Z109" s="25"/>
      <c r="AA109" s="25"/>
    </row>
    <row r="110" spans="1:27" ht="21" customHeight="1">
      <c r="A110" s="26"/>
      <c r="B110" s="54" t="str">
        <f>C110</f>
        <v>Jaclyn</v>
      </c>
      <c r="C110" s="56" t="s">
        <v>673</v>
      </c>
      <c r="D110" s="56" t="s">
        <v>674</v>
      </c>
      <c r="E110" s="56" t="s">
        <v>675</v>
      </c>
      <c r="F110" s="56" t="s">
        <v>50</v>
      </c>
      <c r="G110" s="56" t="s">
        <v>20</v>
      </c>
      <c r="H110" s="57">
        <v>49456</v>
      </c>
      <c r="I110" s="58" t="s">
        <v>676</v>
      </c>
      <c r="J110" s="59" t="str">
        <f>HYPERLINK("mailto:jaclynrwagner@gmail.com","jaclynrwagner@gmail.com")</f>
        <v>jaclynrwagner@gmail.com</v>
      </c>
      <c r="K110" s="72">
        <v>42186</v>
      </c>
      <c r="L110" s="40" t="s">
        <v>23</v>
      </c>
      <c r="M110" s="56" t="s">
        <v>143</v>
      </c>
      <c r="N110" s="46" t="s">
        <v>677</v>
      </c>
      <c r="O110" s="51">
        <v>43876</v>
      </c>
      <c r="P110" s="45"/>
      <c r="Q110" s="32"/>
      <c r="R110" s="33"/>
      <c r="S110" s="33"/>
      <c r="T110" s="33"/>
      <c r="U110" s="33"/>
      <c r="V110" s="34"/>
      <c r="W110" s="25"/>
      <c r="X110" s="25"/>
      <c r="Y110" s="25"/>
      <c r="Z110" s="25"/>
      <c r="AA110" s="25"/>
    </row>
    <row r="111" spans="1:27" ht="21" customHeight="1">
      <c r="A111" s="26"/>
      <c r="B111" s="54"/>
      <c r="C111" s="46" t="s">
        <v>678</v>
      </c>
      <c r="D111" s="46" t="s">
        <v>679</v>
      </c>
      <c r="E111" s="46" t="s">
        <v>680</v>
      </c>
      <c r="F111" s="46" t="s">
        <v>19</v>
      </c>
      <c r="G111" s="46" t="s">
        <v>20</v>
      </c>
      <c r="H111" s="47">
        <v>49417</v>
      </c>
      <c r="I111" s="48" t="s">
        <v>681</v>
      </c>
      <c r="J111" s="46" t="s">
        <v>682</v>
      </c>
      <c r="K111" s="50">
        <v>43543</v>
      </c>
      <c r="L111" s="40" t="s">
        <v>23</v>
      </c>
      <c r="M111" s="46" t="s">
        <v>209</v>
      </c>
      <c r="N111" s="46" t="s">
        <v>683</v>
      </c>
      <c r="O111" s="51">
        <v>43600</v>
      </c>
      <c r="P111" s="45"/>
      <c r="Q111" s="32"/>
      <c r="R111" s="33"/>
      <c r="S111" s="33"/>
      <c r="T111" s="33"/>
      <c r="U111" s="33"/>
      <c r="V111" s="34"/>
      <c r="W111" s="25"/>
      <c r="X111" s="25"/>
      <c r="Y111" s="25"/>
      <c r="Z111" s="25"/>
      <c r="AA111" s="25"/>
    </row>
    <row r="112" spans="1:27" ht="21" customHeight="1">
      <c r="A112" s="26"/>
      <c r="B112" s="54"/>
      <c r="C112" s="46" t="s">
        <v>684</v>
      </c>
      <c r="D112" s="46" t="s">
        <v>685</v>
      </c>
      <c r="E112" s="46" t="s">
        <v>686</v>
      </c>
      <c r="F112" s="46" t="s">
        <v>19</v>
      </c>
      <c r="G112" s="46" t="s">
        <v>20</v>
      </c>
      <c r="H112" s="47">
        <v>49417</v>
      </c>
      <c r="I112" s="48" t="s">
        <v>687</v>
      </c>
      <c r="J112" s="46" t="s">
        <v>688</v>
      </c>
      <c r="K112" s="50">
        <v>43160</v>
      </c>
      <c r="L112" s="40" t="s">
        <v>23</v>
      </c>
      <c r="M112" s="46" t="s">
        <v>689</v>
      </c>
      <c r="N112" s="46" t="s">
        <v>690</v>
      </c>
      <c r="O112" s="51">
        <v>43264</v>
      </c>
      <c r="P112" s="45"/>
      <c r="Q112" s="32"/>
      <c r="R112" s="33"/>
      <c r="S112" s="33"/>
      <c r="T112" s="33"/>
      <c r="U112" s="33"/>
      <c r="V112" s="34"/>
      <c r="W112" s="25"/>
      <c r="X112" s="25"/>
      <c r="Y112" s="25"/>
      <c r="Z112" s="25"/>
      <c r="AA112" s="25"/>
    </row>
    <row r="113" spans="1:27" ht="21" customHeight="1">
      <c r="A113" s="26"/>
      <c r="B113" s="54"/>
      <c r="C113" s="46" t="s">
        <v>691</v>
      </c>
      <c r="D113" s="46" t="s">
        <v>692</v>
      </c>
      <c r="E113" s="46" t="s">
        <v>693</v>
      </c>
      <c r="F113" s="46" t="s">
        <v>19</v>
      </c>
      <c r="G113" s="46" t="s">
        <v>20</v>
      </c>
      <c r="H113" s="47">
        <v>49417</v>
      </c>
      <c r="I113" s="48" t="s">
        <v>694</v>
      </c>
      <c r="J113" s="55" t="str">
        <f>HYPERLINK("mailto:abergsma05@gmail.com","abergsma05@gmail.com")</f>
        <v>abergsma05@gmail.com</v>
      </c>
      <c r="K113" s="50">
        <v>42675</v>
      </c>
      <c r="L113" s="40" t="s">
        <v>23</v>
      </c>
      <c r="M113" s="46" t="s">
        <v>165</v>
      </c>
      <c r="N113" s="46" t="s">
        <v>695</v>
      </c>
      <c r="O113" s="51">
        <v>43933</v>
      </c>
      <c r="P113" s="45"/>
      <c r="Q113" s="32"/>
      <c r="R113" s="33"/>
      <c r="S113" s="33"/>
      <c r="T113" s="33"/>
      <c r="U113" s="33"/>
      <c r="V113" s="34"/>
      <c r="W113" s="25"/>
      <c r="X113" s="25"/>
      <c r="Y113" s="25"/>
      <c r="Z113" s="25"/>
      <c r="AA113" s="25"/>
    </row>
    <row r="114" spans="1:27" ht="21" customHeight="1">
      <c r="A114" s="26"/>
      <c r="B114" s="54"/>
      <c r="C114" s="46" t="s">
        <v>696</v>
      </c>
      <c r="D114" s="46" t="s">
        <v>692</v>
      </c>
      <c r="E114" s="46" t="s">
        <v>697</v>
      </c>
      <c r="F114" s="46" t="s">
        <v>698</v>
      </c>
      <c r="G114" s="46" t="s">
        <v>20</v>
      </c>
      <c r="H114" s="47"/>
      <c r="I114" s="48" t="s">
        <v>699</v>
      </c>
      <c r="J114" s="49" t="s">
        <v>700</v>
      </c>
      <c r="K114" s="50">
        <v>43699</v>
      </c>
      <c r="L114" s="40" t="s">
        <v>23</v>
      </c>
      <c r="M114" s="46" t="s">
        <v>701</v>
      </c>
      <c r="N114" s="46" t="s">
        <v>702</v>
      </c>
      <c r="O114" s="51">
        <v>43581</v>
      </c>
      <c r="P114" s="45"/>
      <c r="Q114" s="32"/>
      <c r="R114" s="33"/>
      <c r="S114" s="33"/>
      <c r="T114" s="33"/>
      <c r="U114" s="33"/>
      <c r="V114" s="34"/>
      <c r="W114" s="25"/>
      <c r="X114" s="25"/>
      <c r="Y114" s="25"/>
      <c r="Z114" s="25"/>
      <c r="AA114" s="25"/>
    </row>
    <row r="115" spans="1:27" ht="21" customHeight="1">
      <c r="A115" s="26"/>
      <c r="B115" s="54"/>
      <c r="C115" s="46" t="s">
        <v>350</v>
      </c>
      <c r="D115" s="46" t="s">
        <v>703</v>
      </c>
      <c r="E115" s="46" t="s">
        <v>704</v>
      </c>
      <c r="F115" s="46" t="s">
        <v>50</v>
      </c>
      <c r="G115" s="46" t="s">
        <v>20</v>
      </c>
      <c r="H115" s="47">
        <v>49456</v>
      </c>
      <c r="I115" s="48" t="s">
        <v>705</v>
      </c>
      <c r="J115" s="49" t="s">
        <v>706</v>
      </c>
      <c r="K115" s="50">
        <v>43353</v>
      </c>
      <c r="L115" s="40" t="s">
        <v>23</v>
      </c>
      <c r="M115" s="46" t="s">
        <v>389</v>
      </c>
      <c r="N115" s="46" t="s">
        <v>707</v>
      </c>
      <c r="O115" s="51">
        <v>43297</v>
      </c>
      <c r="P115" s="45"/>
      <c r="Q115" s="32"/>
      <c r="R115" s="33"/>
      <c r="S115" s="33"/>
      <c r="T115" s="33"/>
      <c r="U115" s="33"/>
      <c r="V115" s="34"/>
      <c r="W115" s="25"/>
      <c r="X115" s="25"/>
      <c r="Y115" s="25"/>
      <c r="Z115" s="25"/>
      <c r="AA115" s="25"/>
    </row>
    <row r="116" spans="1:27" ht="21" customHeight="1">
      <c r="A116" s="26"/>
      <c r="B116" s="54"/>
      <c r="C116" s="46" t="s">
        <v>708</v>
      </c>
      <c r="D116" s="46" t="s">
        <v>709</v>
      </c>
      <c r="E116" s="46" t="s">
        <v>710</v>
      </c>
      <c r="F116" s="46" t="s">
        <v>19</v>
      </c>
      <c r="G116" s="46" t="s">
        <v>20</v>
      </c>
      <c r="H116" s="47">
        <v>49417</v>
      </c>
      <c r="I116" s="48" t="s">
        <v>711</v>
      </c>
      <c r="J116" s="49" t="s">
        <v>712</v>
      </c>
      <c r="K116" s="50">
        <v>43152</v>
      </c>
      <c r="L116" s="40" t="s">
        <v>23</v>
      </c>
      <c r="M116" s="46" t="s">
        <v>437</v>
      </c>
      <c r="N116" s="46" t="s">
        <v>713</v>
      </c>
      <c r="O116" s="51">
        <v>43381</v>
      </c>
      <c r="P116" s="45"/>
      <c r="Q116" s="32"/>
      <c r="R116" s="33"/>
      <c r="S116" s="33"/>
      <c r="T116" s="33"/>
      <c r="U116" s="33"/>
      <c r="V116" s="34"/>
      <c r="W116" s="25"/>
      <c r="X116" s="25"/>
      <c r="Y116" s="25"/>
      <c r="Z116" s="25"/>
      <c r="AA116" s="25"/>
    </row>
    <row r="117" spans="1:27" ht="21" customHeight="1">
      <c r="A117" s="26"/>
      <c r="B117" s="54"/>
      <c r="C117" s="46" t="s">
        <v>457</v>
      </c>
      <c r="D117" s="46" t="s">
        <v>714</v>
      </c>
      <c r="E117" s="46" t="s">
        <v>715</v>
      </c>
      <c r="F117" s="46" t="s">
        <v>19</v>
      </c>
      <c r="G117" s="46" t="s">
        <v>20</v>
      </c>
      <c r="H117" s="47">
        <v>49417</v>
      </c>
      <c r="I117" s="48" t="s">
        <v>716</v>
      </c>
      <c r="J117" s="49" t="s">
        <v>717</v>
      </c>
      <c r="K117" s="50">
        <v>43672</v>
      </c>
      <c r="L117" s="40" t="s">
        <v>23</v>
      </c>
      <c r="M117" s="46" t="s">
        <v>203</v>
      </c>
      <c r="N117" s="46" t="s">
        <v>718</v>
      </c>
      <c r="O117" s="51">
        <v>43498</v>
      </c>
      <c r="P117" s="45"/>
      <c r="Q117" s="32"/>
      <c r="R117" s="33"/>
      <c r="S117" s="33"/>
      <c r="T117" s="33"/>
      <c r="U117" s="33"/>
      <c r="V117" s="34"/>
      <c r="W117" s="25"/>
      <c r="X117" s="25"/>
      <c r="Y117" s="25"/>
      <c r="Z117" s="25"/>
      <c r="AA117" s="25"/>
    </row>
    <row r="118" spans="1:27" ht="21" customHeight="1">
      <c r="A118" s="26"/>
      <c r="B118" s="54"/>
      <c r="C118" s="46" t="s">
        <v>719</v>
      </c>
      <c r="D118" s="46" t="s">
        <v>720</v>
      </c>
      <c r="E118" s="46" t="s">
        <v>721</v>
      </c>
      <c r="F118" s="46" t="s">
        <v>722</v>
      </c>
      <c r="G118" s="46" t="s">
        <v>20</v>
      </c>
      <c r="H118" s="47">
        <v>49441</v>
      </c>
      <c r="I118" s="48" t="s">
        <v>723</v>
      </c>
      <c r="J118" s="49" t="s">
        <v>724</v>
      </c>
      <c r="K118" s="50">
        <v>43600</v>
      </c>
      <c r="L118" s="40" t="s">
        <v>23</v>
      </c>
      <c r="M118" s="46" t="s">
        <v>725</v>
      </c>
      <c r="N118" s="46" t="s">
        <v>726</v>
      </c>
      <c r="O118" s="51">
        <v>43509</v>
      </c>
      <c r="P118" s="45"/>
      <c r="Q118" s="32"/>
      <c r="R118" s="33"/>
      <c r="S118" s="33"/>
      <c r="T118" s="33"/>
      <c r="U118" s="33"/>
      <c r="V118" s="34"/>
      <c r="W118" s="25"/>
      <c r="X118" s="25"/>
      <c r="Y118" s="25"/>
      <c r="Z118" s="25"/>
      <c r="AA118" s="25"/>
    </row>
    <row r="119" spans="1:27" ht="21" customHeight="1">
      <c r="A119" s="26"/>
      <c r="B119" s="73" t="str">
        <f t="shared" ref="B119:B127" si="6">C119</f>
        <v>Angela</v>
      </c>
      <c r="C119" s="47" t="s">
        <v>457</v>
      </c>
      <c r="D119" s="47" t="s">
        <v>727</v>
      </c>
      <c r="E119" s="47" t="s">
        <v>728</v>
      </c>
      <c r="F119" s="47" t="s">
        <v>50</v>
      </c>
      <c r="G119" s="47" t="s">
        <v>20</v>
      </c>
      <c r="H119" s="47">
        <v>49456</v>
      </c>
      <c r="I119" s="74" t="s">
        <v>729</v>
      </c>
      <c r="J119" s="75" t="s">
        <v>730</v>
      </c>
      <c r="K119" s="50">
        <v>43192</v>
      </c>
      <c r="L119" s="40" t="s">
        <v>23</v>
      </c>
      <c r="M119" s="47" t="s">
        <v>102</v>
      </c>
      <c r="N119" s="47" t="s">
        <v>731</v>
      </c>
      <c r="O119" s="51">
        <v>43401</v>
      </c>
      <c r="P119" s="45"/>
      <c r="Q119" s="32"/>
      <c r="R119" s="33"/>
      <c r="S119" s="33"/>
      <c r="T119" s="33"/>
      <c r="U119" s="33"/>
      <c r="V119" s="34"/>
      <c r="W119" s="25"/>
      <c r="X119" s="25"/>
      <c r="Y119" s="25"/>
      <c r="Z119" s="25"/>
      <c r="AA119" s="25"/>
    </row>
    <row r="120" spans="1:27" ht="21" customHeight="1">
      <c r="A120" s="26"/>
      <c r="B120" s="73">
        <f t="shared" si="6"/>
        <v>0</v>
      </c>
      <c r="C120" s="57"/>
      <c r="D120" s="57"/>
      <c r="E120" s="57"/>
      <c r="F120" s="57"/>
      <c r="G120" s="57"/>
      <c r="H120" s="57"/>
      <c r="I120" s="76"/>
      <c r="J120" s="77"/>
      <c r="K120" s="78"/>
      <c r="L120" s="78"/>
      <c r="M120" s="79"/>
      <c r="N120" s="79"/>
      <c r="O120" s="66"/>
      <c r="P120" s="45"/>
      <c r="Q120" s="32"/>
      <c r="R120" s="33"/>
      <c r="S120" s="33"/>
      <c r="T120" s="33"/>
      <c r="U120" s="33"/>
      <c r="V120" s="34"/>
      <c r="W120" s="25"/>
      <c r="X120" s="25"/>
      <c r="Y120" s="25"/>
      <c r="Z120" s="25"/>
      <c r="AA120" s="25"/>
    </row>
    <row r="121" spans="1:27" ht="21" customHeight="1">
      <c r="A121" s="26"/>
      <c r="B121" s="73">
        <f t="shared" si="6"/>
        <v>0</v>
      </c>
      <c r="C121" s="57"/>
      <c r="D121" s="57"/>
      <c r="E121" s="57"/>
      <c r="F121" s="57"/>
      <c r="G121" s="57"/>
      <c r="H121" s="57"/>
      <c r="I121" s="76"/>
      <c r="J121" s="77"/>
      <c r="K121" s="78"/>
      <c r="L121" s="78"/>
      <c r="M121" s="79"/>
      <c r="N121" s="79"/>
      <c r="O121" s="66"/>
      <c r="P121" s="45"/>
      <c r="Q121" s="32"/>
      <c r="R121" s="33"/>
      <c r="S121" s="33"/>
      <c r="T121" s="33"/>
      <c r="U121" s="33"/>
      <c r="V121" s="34"/>
      <c r="W121" s="25"/>
      <c r="X121" s="25"/>
      <c r="Y121" s="25"/>
      <c r="Z121" s="25"/>
      <c r="AA121" s="25"/>
    </row>
    <row r="122" spans="1:27" ht="21" customHeight="1">
      <c r="A122" s="26"/>
      <c r="B122" s="73">
        <f t="shared" si="6"/>
        <v>0</v>
      </c>
      <c r="C122" s="57"/>
      <c r="D122" s="57"/>
      <c r="E122" s="57"/>
      <c r="F122" s="57"/>
      <c r="G122" s="57"/>
      <c r="H122" s="57"/>
      <c r="I122" s="76"/>
      <c r="J122" s="77"/>
      <c r="K122" s="78"/>
      <c r="L122" s="78"/>
      <c r="M122" s="79"/>
      <c r="N122" s="79"/>
      <c r="O122" s="66"/>
      <c r="P122" s="45"/>
      <c r="Q122" s="32"/>
      <c r="R122" s="33"/>
      <c r="S122" s="33"/>
      <c r="T122" s="33"/>
      <c r="U122" s="33"/>
      <c r="V122" s="34"/>
      <c r="W122" s="25"/>
      <c r="X122" s="25"/>
      <c r="Y122" s="25"/>
      <c r="Z122" s="25"/>
      <c r="AA122" s="25"/>
    </row>
    <row r="123" spans="1:27" ht="21" customHeight="1">
      <c r="A123" s="26"/>
      <c r="B123" s="73">
        <f t="shared" si="6"/>
        <v>0</v>
      </c>
      <c r="C123" s="57"/>
      <c r="D123" s="57"/>
      <c r="E123" s="57"/>
      <c r="F123" s="57"/>
      <c r="G123" s="57"/>
      <c r="H123" s="57"/>
      <c r="I123" s="76"/>
      <c r="J123" s="77"/>
      <c r="K123" s="78"/>
      <c r="L123" s="78"/>
      <c r="M123" s="79"/>
      <c r="N123" s="79"/>
      <c r="O123" s="66"/>
      <c r="P123" s="45"/>
      <c r="Q123" s="32"/>
      <c r="R123" s="33"/>
      <c r="S123" s="33"/>
      <c r="T123" s="33"/>
      <c r="U123" s="33"/>
      <c r="V123" s="34"/>
      <c r="W123" s="25"/>
      <c r="X123" s="25"/>
      <c r="Y123" s="25"/>
      <c r="Z123" s="25"/>
      <c r="AA123" s="25"/>
    </row>
    <row r="124" spans="1:27" ht="21" customHeight="1">
      <c r="A124" s="26"/>
      <c r="B124" s="73">
        <f t="shared" si="6"/>
        <v>0</v>
      </c>
      <c r="C124" s="57"/>
      <c r="D124" s="57"/>
      <c r="E124" s="57"/>
      <c r="F124" s="57"/>
      <c r="G124" s="57"/>
      <c r="H124" s="57"/>
      <c r="I124" s="76"/>
      <c r="J124" s="77"/>
      <c r="K124" s="78"/>
      <c r="L124" s="78"/>
      <c r="M124" s="79"/>
      <c r="N124" s="79"/>
      <c r="O124" s="66"/>
      <c r="P124" s="45"/>
      <c r="Q124" s="32"/>
      <c r="R124" s="33"/>
      <c r="S124" s="33"/>
      <c r="T124" s="33"/>
      <c r="U124" s="33"/>
      <c r="V124" s="34"/>
      <c r="W124" s="25"/>
      <c r="X124" s="25"/>
      <c r="Y124" s="25"/>
      <c r="Z124" s="25"/>
      <c r="AA124" s="25"/>
    </row>
    <row r="125" spans="1:27" ht="21" customHeight="1">
      <c r="A125" s="26"/>
      <c r="B125" s="73">
        <f t="shared" si="6"/>
        <v>0</v>
      </c>
      <c r="C125" s="57"/>
      <c r="D125" s="57"/>
      <c r="E125" s="57"/>
      <c r="F125" s="57"/>
      <c r="G125" s="57"/>
      <c r="H125" s="57"/>
      <c r="I125" s="76"/>
      <c r="J125" s="77"/>
      <c r="K125" s="78"/>
      <c r="L125" s="78"/>
      <c r="M125" s="79"/>
      <c r="N125" s="79"/>
      <c r="O125" s="66"/>
      <c r="P125" s="45"/>
      <c r="Q125" s="32"/>
      <c r="R125" s="33"/>
      <c r="S125" s="33"/>
      <c r="T125" s="33"/>
      <c r="U125" s="33"/>
      <c r="V125" s="34"/>
      <c r="W125" s="25"/>
      <c r="X125" s="25"/>
      <c r="Y125" s="25"/>
      <c r="Z125" s="25"/>
      <c r="AA125" s="25"/>
    </row>
    <row r="126" spans="1:27" ht="21" customHeight="1">
      <c r="A126" s="26"/>
      <c r="B126" s="73">
        <f t="shared" si="6"/>
        <v>0</v>
      </c>
      <c r="C126" s="57"/>
      <c r="D126" s="57"/>
      <c r="E126" s="57"/>
      <c r="F126" s="57"/>
      <c r="G126" s="57"/>
      <c r="H126" s="57"/>
      <c r="I126" s="76"/>
      <c r="J126" s="77"/>
      <c r="K126" s="78"/>
      <c r="L126" s="78"/>
      <c r="M126" s="79"/>
      <c r="N126" s="79"/>
      <c r="O126" s="66"/>
      <c r="P126" s="45"/>
      <c r="Q126" s="32"/>
      <c r="R126" s="33"/>
      <c r="S126" s="33"/>
      <c r="T126" s="33"/>
      <c r="U126" s="33"/>
      <c r="V126" s="34"/>
      <c r="W126" s="25"/>
      <c r="X126" s="25"/>
      <c r="Y126" s="25"/>
      <c r="Z126" s="25"/>
      <c r="AA126" s="25"/>
    </row>
    <row r="127" spans="1:27" ht="21" customHeight="1">
      <c r="A127" s="26"/>
      <c r="B127" s="73">
        <f t="shared" si="6"/>
        <v>0</v>
      </c>
      <c r="C127" s="80"/>
      <c r="D127" s="80"/>
      <c r="E127" s="80"/>
      <c r="F127" s="80"/>
      <c r="G127" s="80"/>
      <c r="H127" s="80"/>
      <c r="I127" s="81"/>
      <c r="J127" s="82"/>
      <c r="K127" s="83"/>
      <c r="L127" s="83"/>
      <c r="M127" s="84"/>
      <c r="N127" s="84"/>
      <c r="O127" s="85"/>
      <c r="P127" s="45"/>
      <c r="Q127" s="32"/>
      <c r="R127" s="33"/>
      <c r="S127" s="33"/>
      <c r="T127" s="33"/>
      <c r="U127" s="33"/>
      <c r="V127" s="34"/>
      <c r="W127" s="25"/>
      <c r="X127" s="25"/>
      <c r="Y127" s="25"/>
      <c r="Z127" s="25"/>
      <c r="AA127" s="25"/>
    </row>
    <row r="128" spans="1:27" ht="21" customHeight="1">
      <c r="A128" s="86"/>
      <c r="B128" s="97"/>
      <c r="C128" s="95"/>
      <c r="D128" s="95"/>
      <c r="E128" s="95"/>
      <c r="F128" s="95"/>
      <c r="G128" s="95"/>
      <c r="H128" s="95"/>
      <c r="I128" s="95"/>
      <c r="J128" s="95"/>
      <c r="K128" s="95"/>
      <c r="L128" s="95"/>
      <c r="M128" s="95"/>
      <c r="N128" s="95"/>
      <c r="O128" s="95"/>
      <c r="P128" s="96"/>
      <c r="Q128" s="87"/>
      <c r="R128" s="88"/>
      <c r="S128" s="88"/>
      <c r="T128" s="88"/>
      <c r="U128" s="88"/>
      <c r="V128" s="89"/>
      <c r="W128" s="25"/>
      <c r="X128" s="25"/>
      <c r="Y128" s="25"/>
      <c r="Z128" s="25"/>
      <c r="AA128" s="25"/>
    </row>
    <row r="129" spans="1:27" ht="21"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ht="21"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ht="21"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ht="21"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ht="21"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ht="21"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ht="21"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ht="21"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ht="21"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ht="21"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ht="21"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ht="21"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ht="21"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ht="21"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ht="21"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ht="21"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ht="21"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ht="21"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ht="21"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ht="21"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ht="21"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ht="21"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ht="21"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ht="21"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ht="21"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ht="21"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ht="21"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ht="21"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ht="21"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ht="21"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ht="21"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ht="21"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ht="21"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ht="21"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ht="21"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ht="21"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ht="21"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ht="21"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ht="21"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ht="21"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ht="21"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ht="21"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ht="21"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ht="21"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ht="21"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ht="21"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ht="21"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ht="21"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ht="21"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ht="21"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ht="21"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ht="21"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ht="21"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ht="21"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ht="21"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ht="21"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ht="21"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ht="21"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ht="21"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ht="21"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ht="21"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ht="21"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ht="21"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ht="21"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ht="21"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ht="21"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ht="21"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ht="21"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ht="21"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ht="21"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ht="21"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ht="21"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ht="21"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spans="1:27" ht="21"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spans="1:27" ht="21"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spans="1:27" ht="21"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spans="1:27" ht="21"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spans="1:27" ht="21"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spans="1:27" ht="21"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spans="1:27" ht="21"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spans="1:27" ht="21"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spans="1:27" ht="21"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spans="1:27" ht="21"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spans="1:27" ht="21"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spans="1:27" ht="21"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spans="1:27" ht="21"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spans="1:27" ht="21"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spans="1:27" ht="21"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spans="1:27" ht="21"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spans="1:27" ht="21"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spans="1:27" ht="21"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spans="1:27" ht="21"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spans="1:27" ht="21"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spans="1:27" ht="21"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spans="1:27" ht="21"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spans="1:27" ht="21"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spans="1:27" ht="21"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spans="1:27" ht="21"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spans="1:27" ht="21"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spans="1:27" ht="21"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spans="1:27" ht="21"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spans="1:27" ht="21"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spans="1:27" ht="21"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spans="1:27" ht="21"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spans="1:27" ht="21"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spans="1:27" ht="21"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spans="1:27" ht="21"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spans="1:27" ht="21"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spans="1:27" ht="21"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spans="1:27" ht="21"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spans="1:27" ht="21"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spans="1:27" ht="21"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spans="1:27" ht="21"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spans="1:27" ht="21"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spans="1:27" ht="21"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spans="1:27" ht="21"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spans="1:27" ht="21"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spans="1:27" ht="21"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spans="1:27" ht="21"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spans="1:27" ht="21"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spans="1:27" ht="21"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spans="1:27" ht="21"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spans="1:27" ht="21"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spans="1:27" ht="21"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spans="1:27" ht="21"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spans="1:27" ht="21"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spans="1:27" ht="21"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spans="1:27" ht="21"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spans="1:27" ht="21"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spans="1:27" ht="21"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spans="1:27" ht="21"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spans="1:27" ht="21"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spans="1:27" ht="21"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spans="1:27" ht="21"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spans="1:27" ht="21"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spans="1:27" ht="21"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spans="1:27" ht="21"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spans="1:27" ht="21"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spans="1:27" ht="21"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spans="1:27" ht="21"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spans="1:27" ht="21"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spans="1:27" ht="21"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spans="1:27" ht="21"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spans="1:27" ht="21"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spans="1:27" ht="21"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spans="1:27" ht="21"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spans="1:27" ht="21"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spans="1:27" ht="21"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spans="1:27" ht="21"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spans="1:27" ht="21"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spans="1:27" ht="21"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spans="1:27" ht="21"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spans="1:27" ht="21"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spans="1:27" ht="21"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spans="1:27" ht="21"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spans="1:27" ht="21"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spans="1:27" ht="21"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spans="1:27" ht="21"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spans="1:27" ht="21"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spans="1:27" ht="21"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spans="1:27" ht="21"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spans="1:27" ht="21"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spans="1:27" ht="21"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spans="1:27" ht="21"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spans="1:27" ht="21"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spans="1:27" ht="21"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spans="1:27" ht="21"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spans="1:27" ht="21"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spans="1:27" ht="21"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spans="1:27" ht="21"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spans="1:27" ht="21"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spans="1:27" ht="21"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spans="1:27" ht="21"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spans="1:27" ht="21"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spans="1:27" ht="21"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spans="1:27" ht="21"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spans="1:27" ht="21"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spans="1:27" ht="21"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spans="1:27" ht="21"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spans="1:27" ht="21"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spans="1:27" ht="21"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spans="1:27" ht="21"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spans="1:27" ht="21"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spans="1:27" ht="21"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spans="1:27" ht="21"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spans="1:27" ht="21"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spans="1:27" ht="21"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spans="1:27" ht="21"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spans="1:27" ht="21"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spans="1:27" ht="21"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spans="1:27" ht="21"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spans="1:27" ht="21"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spans="1:27" ht="21"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spans="1:27" ht="21"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spans="1:27" ht="21"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spans="1:27" ht="21"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spans="1:27" ht="21"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spans="1:27" ht="21"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spans="1:27" ht="21"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spans="1:27" ht="21"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spans="1:27" ht="21"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spans="1:27" ht="21"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spans="1:27" ht="21"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spans="1:27" ht="21"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spans="1:27" ht="21"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spans="1:27" ht="21"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spans="1:27" ht="21"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spans="1:27" ht="21"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spans="1:27" ht="21"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spans="1:27" ht="21"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spans="1:27" ht="21"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spans="1:27" ht="21"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spans="1:27" ht="21"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spans="1:27" ht="21"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spans="1:27" ht="21"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spans="1:27" ht="21"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spans="1:27" ht="21"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spans="1:27" ht="21"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spans="1:27" ht="21"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spans="1:27" ht="21"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spans="1:27" ht="21"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spans="1:27" ht="21"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spans="1:27" ht="21"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spans="1:27" ht="21"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spans="1:27" ht="21"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spans="1:27" ht="21"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spans="1:27" ht="21"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spans="1:27" ht="21"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spans="1:27" ht="21"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spans="1:27" ht="21"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spans="1:27" ht="21"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spans="1:27" ht="21"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spans="1:27" ht="21"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spans="1:27" ht="21"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spans="1:27" ht="21"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spans="1:27" ht="21"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spans="1:27" ht="21"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spans="1:27" ht="21"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spans="1:27" ht="21"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spans="1:27" ht="21"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spans="1:27" ht="21"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spans="1:27" ht="21"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spans="1:27" ht="21"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spans="1:27" ht="21"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spans="1:27" ht="21"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spans="1:27" ht="21"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spans="1:27" ht="21"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spans="1:27" ht="21"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spans="1:27" ht="21"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spans="1:27" ht="21"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spans="1:27" ht="21"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spans="1:27" ht="21"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spans="1:27" ht="21"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spans="1:27" ht="21"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spans="1:27" ht="21"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spans="1:27" ht="21"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spans="1:27" ht="21"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spans="1:27" ht="21"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spans="1:27" ht="21"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spans="1:27" ht="21"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spans="1:27" ht="21"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spans="1:27" ht="21"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spans="1:27" ht="21"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spans="1:27" ht="21"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spans="1:27" ht="21"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spans="1:27" ht="21"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spans="1:27" ht="21"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spans="1:27" ht="21"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spans="1:27" ht="21"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spans="1:27" ht="21"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spans="1:27" ht="21"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spans="1:27" ht="21"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spans="1:27" ht="21"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spans="1:27" ht="21"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spans="1:27" ht="21"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spans="1:27" ht="21"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spans="1:27" ht="21"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spans="1:27" ht="21"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spans="1:27" ht="21"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spans="1:27" ht="21"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spans="1:27" ht="21"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spans="1:27" ht="21"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spans="1:27" ht="21"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spans="1:27" ht="21"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spans="1:27" ht="21"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spans="1:27" ht="21"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spans="1:27" ht="21"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spans="1:27" ht="21"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spans="1:27" ht="21"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spans="1:27" ht="21"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spans="1:27" ht="21"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spans="1:27" ht="21"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spans="1:27" ht="21"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spans="1:27" ht="21"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spans="1:27" ht="21"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spans="1:27" ht="21"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spans="1:27" ht="21"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spans="1:27" ht="21"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spans="1:27" ht="21"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spans="1:27" ht="21"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spans="1:27" ht="21"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spans="1:27" ht="21"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spans="1:27" ht="21"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spans="1:27" ht="21"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spans="1:27" ht="21"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spans="1:27" ht="21"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spans="1:27" ht="21"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spans="1:27" ht="21"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spans="1:27" ht="21"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spans="1:27" ht="21"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spans="1:27" ht="21"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spans="1:27" ht="21"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spans="1:27" ht="21"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spans="1:27" ht="21"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spans="1:27" ht="21"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spans="1:27" ht="21"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spans="1:27" ht="21"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spans="1:27" ht="21"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spans="1:27" ht="21"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spans="1:27" ht="21"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spans="1:27" ht="21"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spans="1:27" ht="21"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spans="1:27" ht="21"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spans="1:27" ht="21"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spans="1:27" ht="21"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spans="1:27" ht="21"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spans="1:27" ht="21"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spans="1:27" ht="21"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spans="1:27" ht="21"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spans="1:27" ht="21"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spans="1:27" ht="21"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spans="1:27" ht="21"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spans="1:27" ht="21"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spans="1:27" ht="21"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spans="1:27" ht="21"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spans="1:27" ht="21"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spans="1:27" ht="21"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spans="1:27" ht="21"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spans="1:27" ht="21"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spans="1:27" ht="21"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spans="1:27" ht="21"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spans="1:27" ht="21"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spans="1:27" ht="21"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spans="1:27" ht="21"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spans="1:27" ht="21"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spans="1:27" ht="21"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spans="1:27" ht="21"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spans="1:27" ht="21"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spans="1:27" ht="21"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spans="1:27" ht="21"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spans="1:27" ht="21"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spans="1:27" ht="21"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spans="1:27" ht="21"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spans="1:27" ht="21"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spans="1:27" ht="21"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spans="1:27" ht="21"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spans="1:27" ht="21"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spans="1:27" ht="21"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spans="1:27" ht="21"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spans="1:27" ht="21"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spans="1:27" ht="21"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spans="1:27" ht="21"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spans="1:27" ht="21"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spans="1:27" ht="21"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spans="1:27" ht="21"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spans="1:27" ht="21"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spans="1:27" ht="21"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spans="1:27" ht="21"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spans="1:27" ht="21"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spans="1:27" ht="21"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spans="1:27" ht="21"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spans="1:27" ht="21"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spans="1:27" ht="21"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spans="1:27" ht="21"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spans="1:27" ht="21"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spans="1:27" ht="21"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spans="1:27" ht="21"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spans="1:27" ht="21"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spans="1:27" ht="21"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spans="1:27" ht="21"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spans="1:27" ht="21"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spans="1:27" ht="21"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spans="1:27" ht="21"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spans="1:27" ht="21"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spans="1:27" ht="21"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spans="1:27" ht="21"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spans="1:27" ht="21"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spans="1:27" ht="21"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spans="1:27" ht="21"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spans="1:27" ht="21"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spans="1:27" ht="21"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spans="1:27" ht="21"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spans="1:27" ht="21"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spans="1:27" ht="21"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spans="1:27" ht="21"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spans="1:27" ht="21"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spans="1:27" ht="21"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spans="1:27" ht="21"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spans="1:27" ht="21"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spans="1:27" ht="21"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spans="1:27" ht="21"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spans="1:27" ht="21"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spans="1:27" ht="21"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spans="1:27" ht="21"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spans="1:27" ht="21"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spans="1:27" ht="21"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spans="1:27" ht="21"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spans="1:27" ht="21"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spans="1:27" ht="21"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spans="1:27" ht="21"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spans="1:27" ht="21"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spans="1:27" ht="21"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spans="1:27" ht="21"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spans="1:27" ht="21"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spans="1:27" ht="21"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spans="1:27" ht="21"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spans="1:27" ht="21"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spans="1:27" ht="21"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spans="1:27" ht="21"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spans="1:27" ht="21"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spans="1:27" ht="21"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spans="1:27" ht="21"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spans="1:27" ht="21"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spans="1:27" ht="21"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spans="1:27" ht="21"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spans="1:27" ht="21"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spans="1:27" ht="21"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spans="1:27" ht="21"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spans="1:27" ht="21"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spans="1:27" ht="21"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spans="1:27" ht="21"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spans="1:27" ht="21"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spans="1:27" ht="21"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spans="1:27" ht="21"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spans="1:27" ht="21"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spans="1:27" ht="21"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spans="1:27" ht="21"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spans="1:27" ht="21"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spans="1:27" ht="21"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spans="1:27" ht="21"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spans="1:27" ht="21"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spans="1:27" ht="21"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spans="1:27" ht="21"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spans="1:27" ht="21"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spans="1:27" ht="21"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spans="1:27" ht="21"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spans="1:27" ht="21"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spans="1:27" ht="21"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spans="1:27" ht="21"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spans="1:27" ht="21"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spans="1:27" ht="21"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spans="1:27" ht="21"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spans="1:27" ht="21"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spans="1:27" ht="21"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spans="1:27" ht="21"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spans="1:27" ht="21"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spans="1:27" ht="21"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spans="1:27" ht="21"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spans="1:27" ht="21"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spans="1:27" ht="21"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spans="1:27" ht="21"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spans="1:27" ht="21"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spans="1:27" ht="21"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spans="1:27" ht="21"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spans="1:27" ht="21"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spans="1:27" ht="21"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spans="1:27" ht="21"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spans="1:27" ht="21"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spans="1:27" ht="21"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spans="1:27" ht="21"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spans="1:27" ht="21"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spans="1:27" ht="21"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spans="1:27" ht="21"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spans="1:27" ht="21"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spans="1:27" ht="21"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spans="1:27" ht="21"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spans="1:27" ht="21"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spans="1:27" ht="21"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spans="1:27" ht="21"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spans="1:27" ht="21"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spans="1:27" ht="21"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spans="1:27" ht="21"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spans="1:27" ht="21"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spans="1:27" ht="21"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spans="1:27" ht="21"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spans="1:27" ht="21"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spans="1:27" ht="21"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spans="1:27" ht="21"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spans="1:27" ht="21"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spans="1:27" ht="21"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spans="1:27" ht="21"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spans="1:27" ht="21"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spans="1:27" ht="21"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spans="1:27" ht="21"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spans="1:27" ht="21"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spans="1:27" ht="21"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spans="1:27" ht="21"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spans="1:27" ht="21"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spans="1:27" ht="21"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spans="1:27" ht="21"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spans="1:27" ht="21"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spans="1:27" ht="21"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spans="1:27" ht="21"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spans="1:27" ht="21"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spans="1:27" ht="21"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spans="1:27" ht="21"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spans="1:27" ht="21"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spans="1:27" ht="21"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spans="1:27" ht="21"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spans="1:27" ht="21"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spans="1:27" ht="21"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spans="1:27" ht="21"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spans="1:27" ht="21"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spans="1:27" ht="21"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spans="1:27" ht="21"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spans="1:27" ht="21"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spans="1:27" ht="21"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spans="1:27" ht="21"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spans="1:27" ht="21"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spans="1:27" ht="21"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spans="1:27" ht="21"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spans="1:27" ht="21"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spans="1:27" ht="21"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spans="1:27" ht="21"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spans="1:27" ht="21"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spans="1:27" ht="21"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spans="1:27" ht="21"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spans="1:27" ht="21"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spans="1:27" ht="21"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spans="1:27" ht="21"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spans="1:27" ht="21"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spans="1:27" ht="21"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spans="1:27" ht="21"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spans="1:27" ht="21"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spans="1:27" ht="21"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spans="1:27" ht="21"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spans="1:27" ht="21"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spans="1:27" ht="21"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spans="1:27" ht="21"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spans="1:27" ht="21"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spans="1:27" ht="21"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spans="1:27" ht="21"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spans="1:27" ht="21"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spans="1:27" ht="21"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spans="1:27" ht="21"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spans="1:27" ht="21"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spans="1:27" ht="21"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spans="1:27" ht="21"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spans="1:27" ht="21"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spans="1:27" ht="21"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spans="1:27" ht="21"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spans="1:27" ht="21"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spans="1:27" ht="21"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spans="1:27" ht="21"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spans="1:27" ht="21"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spans="1:27" ht="21"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spans="1:27" ht="21"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spans="1:27" ht="21"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spans="1:27" ht="21"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spans="1:27" ht="21"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spans="1:27" ht="21"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spans="1:27" ht="21"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spans="1:27" ht="21"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spans="1:27" ht="21"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spans="1:27" ht="21"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spans="1:27" ht="21"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spans="1:27" ht="21"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spans="1:27" ht="21"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spans="1:27" ht="21"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spans="1:27" ht="21"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spans="1:27" ht="21"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spans="1:27" ht="21"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spans="1:27" ht="21"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spans="1:27" ht="21"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spans="1:27" ht="21"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spans="1:27" ht="21"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spans="1:27" ht="21"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spans="1:27" ht="21"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spans="1:27" ht="21"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spans="1:27" ht="21"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spans="1:27" ht="21"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spans="1:27" ht="21"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spans="1:27" ht="21"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spans="1:27" ht="21"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spans="1:27" ht="21"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spans="1:27" ht="21"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spans="1:27" ht="21"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spans="1:27" ht="21"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spans="1:27" ht="21"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spans="1:27" ht="21"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spans="1:27" ht="21"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spans="1:27" ht="21"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spans="1:27" ht="21"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spans="1:27" ht="21"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spans="1:27" ht="21"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spans="1:27" ht="21"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spans="1:27" ht="21"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spans="1:27" ht="21"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spans="1:27" ht="21"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spans="1:27" ht="21"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spans="1:27" ht="21"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spans="1:27" ht="21"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spans="1:27" ht="21"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spans="1:27" ht="21"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spans="1:27" ht="21"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spans="1:27" ht="21"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spans="1:27" ht="21"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spans="1:27" ht="21"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spans="1:27" ht="21"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spans="1:27" ht="21"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spans="1:27" ht="21"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spans="1:27" ht="21"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spans="1:27" ht="21"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spans="1:27" ht="21"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spans="1:27" ht="21"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spans="1:27" ht="21"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spans="1:27" ht="21"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spans="1:27" ht="21"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spans="1:27" ht="21"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spans="1:27" ht="21"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spans="1:27" ht="21"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spans="1:27" ht="21"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spans="1:27" ht="21"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spans="1:27" ht="21"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spans="1:27" ht="21"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spans="1:27" ht="21"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spans="1:27" ht="21"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spans="1:27" ht="21"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spans="1:27" ht="21"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spans="1:27" ht="21"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spans="1:27" ht="21"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spans="1:27" ht="21"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spans="1:27" ht="21"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spans="1:27" ht="21"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spans="1:27" ht="21"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spans="1:27" ht="21"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spans="1:27" ht="21"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spans="1:27" ht="21"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spans="1:27" ht="21"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spans="1:27" ht="21"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spans="1:27" ht="21"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spans="1:27" ht="21"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spans="1:27" ht="21"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spans="1:27" ht="21"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spans="1:27" ht="21"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spans="1:27" ht="21"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spans="1:27" ht="21"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spans="1:27" ht="21"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spans="1:27" ht="21"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spans="1:27" ht="21"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spans="1:27" ht="21"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spans="1:27" ht="21"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spans="1:27" ht="21"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spans="1:27" ht="21"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spans="1:27" ht="21"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spans="1:27" ht="21"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spans="1:27" ht="21"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spans="1:27" ht="21"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spans="1:27" ht="21"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spans="1:27" ht="21"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spans="1:27" ht="21"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spans="1:27" ht="21"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spans="1:27" ht="21"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spans="1:27" ht="21"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spans="1:27" ht="21"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spans="1:27" ht="21"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spans="1:27" ht="21"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spans="1:27" ht="21"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spans="1:27" ht="21"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spans="1:27" ht="21"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spans="1:27" ht="21"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spans="1:27" ht="21"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spans="1:27" ht="21"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spans="1:27" ht="21"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spans="1:27" ht="21"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spans="1:27" ht="21"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spans="1:27" ht="21"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spans="1:27" ht="21"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spans="1:27" ht="21"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spans="1:27" ht="21"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spans="1:27" ht="21"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spans="1:27" ht="21"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spans="1:27" ht="21"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spans="1:27" ht="21"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spans="1:27" ht="21"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spans="1:27" ht="21"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spans="1:27" ht="21"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spans="1:27" ht="21"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spans="1:27" ht="21"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spans="1:27" ht="21"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spans="1:27" ht="21"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spans="1:27" ht="21"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spans="1:27" ht="21"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spans="1:27" ht="21"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spans="1:27" ht="21"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spans="1:27" ht="21"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spans="1:27" ht="21"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spans="1:27" ht="21"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spans="1:27" ht="21"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spans="1:27" ht="21"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spans="1:27" ht="21"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spans="1:27" ht="21"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spans="1:27" ht="21"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spans="1:27" ht="21"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spans="1:27" ht="21"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spans="1:27" ht="21"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spans="1:27" ht="21"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spans="1:27" ht="21"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spans="1:27" ht="21"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spans="1:27" ht="21"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spans="1:27" ht="21"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spans="1:27" ht="21"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spans="1:27" ht="21"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spans="1:27" ht="21"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spans="1:27" ht="21"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spans="1:27" ht="21"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spans="1:27" ht="21"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spans="1:27" ht="21"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spans="1:27" ht="21"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spans="1:27" ht="21"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spans="1:27" ht="21"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spans="1:27" ht="21"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spans="1:27" ht="21"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spans="1:27" ht="21"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spans="1:27" ht="21"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spans="1:27" ht="21"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spans="1:27" ht="21"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spans="1:27" ht="21"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spans="1:27" ht="21"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spans="1:27" ht="21"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spans="1:27" ht="21"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spans="1:27" ht="21"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spans="1:27" ht="21"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spans="1:27" ht="21"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spans="1:27" ht="21"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spans="1:27" ht="21"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spans="1:27" ht="21"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spans="1:27" ht="21"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spans="1:27" ht="21"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spans="1:27" ht="21"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spans="1:27" ht="21"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spans="1:27" ht="21"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spans="1:27" ht="21"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spans="1:27" ht="21"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spans="1:27" ht="21"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spans="1:27" ht="21"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spans="1:27" ht="21"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spans="1:27" ht="21"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spans="1:27" ht="21"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spans="1:27" ht="21"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spans="1:27" ht="21"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spans="1:27" ht="21"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spans="1:27" ht="21"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spans="1:27" ht="21"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spans="1:27" ht="21"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spans="1:27" ht="21"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spans="1:27" ht="21"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spans="1:27" ht="21"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spans="1:27" ht="21"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spans="1:27" ht="21"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spans="1:27" ht="21"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spans="1:27" ht="21"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spans="1:27" ht="21"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spans="1:27" ht="21"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spans="1:27" ht="21"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spans="1:27" ht="21"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spans="1:27" ht="21"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spans="1:27" ht="21"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spans="1:27" ht="21"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spans="1:27" ht="21"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spans="1:27" ht="21"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spans="1:27" ht="21"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spans="1:27" ht="21"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spans="1:27" ht="21"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spans="1:27" ht="21"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spans="1:27" ht="21"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spans="1:27" ht="21"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spans="1:27" ht="21"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spans="1:27" ht="21"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spans="1:27" ht="21"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spans="1:27" ht="21"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spans="1:27" ht="21"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spans="1:27" ht="21"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spans="1:27" ht="21"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spans="1:27" ht="21"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spans="1:27" ht="21"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spans="1:27" ht="21"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spans="1:27" ht="21"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spans="1:27" ht="21"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spans="1:27" ht="21"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spans="1:27" ht="21"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spans="1:27" ht="21"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spans="1:27" ht="21"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spans="1:27" ht="21"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spans="1:27" ht="21"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spans="1:27" ht="21"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spans="1:27" ht="21"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spans="1:27" ht="21"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spans="1:27" ht="21"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spans="1:27" ht="21"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spans="1:27" ht="21"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spans="1:27" ht="21"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spans="1:27" ht="21"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spans="1:27" ht="21"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spans="1:27" ht="21"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spans="1:27" ht="21"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spans="1:27" ht="21"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spans="1:27" ht="21"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spans="1:27" ht="21"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spans="1:27" ht="21"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spans="1:27" ht="21"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spans="1:27" ht="21"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spans="1:27" ht="21"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spans="1:27" ht="21"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spans="1:27" ht="21"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spans="1:27" ht="21"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spans="1:27" ht="21"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spans="1:27" ht="21"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spans="1:27" ht="21"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spans="1:27" ht="21"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spans="1:27" ht="21"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spans="1:27" ht="21"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spans="1:27" ht="21"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spans="1:27" ht="21"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spans="1:27" ht="21"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spans="1:27" ht="21"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spans="1:27" ht="21"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spans="1:27" ht="21"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spans="1:27" ht="21"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spans="1:27" ht="21"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spans="1:27" ht="21"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spans="1:27" ht="21"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spans="1:27" ht="21"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spans="1:27" ht="21"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spans="1:27" ht="21"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spans="1:27" ht="21"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spans="1:27" ht="21"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spans="1:27" ht="21"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spans="1:27" ht="21"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spans="1:27" ht="21"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spans="1:27" ht="21"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spans="1:27" ht="21"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spans="1:27" ht="21"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spans="1:27" ht="21"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spans="1:27" ht="21"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spans="1:27" ht="21"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spans="1:27" ht="21"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spans="1:27" ht="21"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spans="1:27" ht="21"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spans="1:27" ht="21"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spans="1:27" ht="21"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spans="1:27" ht="21"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spans="1:27" ht="21"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spans="1:27" ht="21"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spans="1:27" ht="21"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spans="1:27" ht="21"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spans="1:27" ht="21"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spans="1:27" ht="21"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spans="1:27" ht="21"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spans="1:27" ht="21"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spans="1:27" ht="21"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spans="1:27" ht="21"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spans="1:27" ht="21"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spans="1:27" ht="21"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spans="1:27" ht="21"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spans="1:27" ht="21"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spans="1:27" ht="21"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spans="1:27" ht="21"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spans="1:27" ht="21"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spans="1:27" ht="21"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spans="1:27" ht="21"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spans="1:27" ht="21"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spans="1:27" ht="21"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spans="1:27" ht="21" customHeight="1">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spans="1:27" ht="21" customHeight="1">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spans="1:27" ht="21" customHeight="1">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spans="1:27" ht="21" customHeight="1">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spans="1:27" ht="21" customHeight="1">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spans="1:27" ht="21" customHeight="1">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spans="1:27" ht="21" customHeight="1">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spans="1:27" ht="21" customHeight="1">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spans="1:27" ht="21" customHeight="1">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spans="1:27" ht="21" customHeight="1">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spans="1:27" ht="21" customHeight="1">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spans="1:27" ht="21" customHeight="1">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spans="1:27" ht="21" customHeight="1">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spans="1:27" ht="21" customHeight="1">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spans="1:27" ht="21" customHeight="1">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spans="1:27" ht="21" customHeight="1">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spans="1:27" ht="21" customHeight="1">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spans="1:27" ht="21" customHeight="1">
      <c r="A1019" s="25"/>
      <c r="B1019" s="25"/>
      <c r="C1019" s="25"/>
      <c r="D1019" s="2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spans="1:27" ht="21" customHeight="1">
      <c r="A1020" s="25"/>
      <c r="B1020" s="25"/>
      <c r="C1020" s="25"/>
      <c r="D1020" s="2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spans="1:27" ht="21" customHeight="1">
      <c r="A1021" s="25"/>
      <c r="B1021" s="25"/>
      <c r="C1021" s="25"/>
      <c r="D1021" s="2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spans="1:27" ht="21" customHeight="1">
      <c r="A1022" s="25"/>
      <c r="B1022" s="25"/>
      <c r="C1022" s="25"/>
      <c r="D1022" s="2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spans="1:27" ht="21" customHeight="1">
      <c r="A1023" s="25"/>
      <c r="B1023" s="25"/>
      <c r="C1023" s="25"/>
      <c r="D1023" s="2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spans="1:27" ht="21" customHeight="1">
      <c r="A1024" s="25"/>
      <c r="B1024" s="25"/>
      <c r="C1024" s="25"/>
      <c r="D1024" s="2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spans="1:27" ht="21" customHeight="1">
      <c r="A1025" s="25"/>
      <c r="B1025" s="25"/>
      <c r="C1025" s="25"/>
      <c r="D1025" s="2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spans="1:27" ht="21" customHeight="1">
      <c r="A1026" s="2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row r="1027" spans="1:27" ht="21" customHeight="1">
      <c r="A1027" s="25"/>
      <c r="B1027" s="25"/>
      <c r="C1027" s="25"/>
      <c r="D1027" s="25"/>
      <c r="E1027" s="25"/>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row>
    <row r="1028" spans="1:27" ht="21" customHeight="1">
      <c r="A1028" s="25"/>
      <c r="B1028" s="25"/>
      <c r="C1028" s="25"/>
      <c r="D1028" s="25"/>
      <c r="E1028" s="25"/>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row>
    <row r="1029" spans="1:27" ht="21" customHeight="1">
      <c r="A1029" s="25"/>
      <c r="B1029" s="25"/>
      <c r="C1029" s="25"/>
      <c r="D1029" s="25"/>
      <c r="E1029" s="25"/>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row>
    <row r="1030" spans="1:27" ht="21" customHeight="1">
      <c r="A1030" s="25"/>
      <c r="B1030" s="25"/>
      <c r="C1030" s="25"/>
      <c r="D1030" s="25"/>
      <c r="E1030" s="25"/>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row>
    <row r="1031" spans="1:27" ht="21" customHeight="1">
      <c r="A1031" s="25"/>
      <c r="B1031" s="25"/>
      <c r="C1031" s="25"/>
      <c r="D1031" s="25"/>
      <c r="E1031" s="25"/>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row>
    <row r="1032" spans="1:27" ht="21" customHeight="1">
      <c r="A1032" s="25"/>
      <c r="B1032" s="25"/>
      <c r="C1032" s="25"/>
      <c r="D1032" s="25"/>
      <c r="E1032" s="25"/>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row>
    <row r="1033" spans="1:27" ht="21" customHeight="1">
      <c r="A1033" s="25"/>
      <c r="B1033" s="25"/>
      <c r="C1033" s="25"/>
      <c r="D1033" s="25"/>
      <c r="E1033" s="25"/>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row>
    <row r="1034" spans="1:27" ht="21" customHeight="1">
      <c r="A1034" s="25"/>
      <c r="B1034" s="25"/>
      <c r="C1034" s="25"/>
      <c r="D1034" s="25"/>
      <c r="E1034" s="25"/>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row>
    <row r="1035" spans="1:27" ht="21" customHeight="1">
      <c r="A1035" s="25"/>
      <c r="B1035" s="25"/>
      <c r="C1035" s="25"/>
      <c r="D1035" s="25"/>
      <c r="E1035" s="25"/>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row>
    <row r="1036" spans="1:27" ht="21" customHeight="1">
      <c r="A1036" s="25"/>
      <c r="B1036" s="25"/>
      <c r="C1036" s="25"/>
      <c r="D1036" s="25"/>
      <c r="E1036" s="25"/>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row>
    <row r="1037" spans="1:27" ht="21" customHeight="1">
      <c r="A1037" s="25"/>
      <c r="B1037" s="25"/>
      <c r="C1037" s="25"/>
      <c r="D1037" s="25"/>
      <c r="E1037" s="25"/>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row>
    <row r="1038" spans="1:27" ht="21" customHeight="1">
      <c r="A1038" s="25"/>
      <c r="B1038" s="25"/>
      <c r="C1038" s="25"/>
      <c r="D1038" s="25"/>
      <c r="E1038" s="25"/>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row>
    <row r="1039" spans="1:27" ht="21" customHeight="1">
      <c r="A1039" s="25"/>
      <c r="B1039" s="25"/>
      <c r="C1039" s="25"/>
      <c r="D1039" s="25"/>
      <c r="E1039" s="25"/>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row>
    <row r="1040" spans="1:27" ht="21" customHeight="1">
      <c r="A1040" s="25"/>
      <c r="B1040" s="25"/>
      <c r="C1040" s="25"/>
      <c r="D1040" s="25"/>
      <c r="E1040" s="25"/>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row>
    <row r="1041" spans="1:27" ht="21" customHeight="1">
      <c r="A1041" s="25"/>
      <c r="B1041" s="25"/>
      <c r="C1041" s="25"/>
      <c r="D1041" s="25"/>
      <c r="E1041" s="25"/>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row>
    <row r="1042" spans="1:27" ht="21" customHeight="1">
      <c r="A1042" s="25"/>
      <c r="B1042" s="25"/>
      <c r="C1042" s="25"/>
      <c r="D1042" s="25"/>
      <c r="E1042" s="25"/>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row>
    <row r="1043" spans="1:27" ht="21" customHeight="1">
      <c r="A1043" s="25"/>
      <c r="B1043" s="25"/>
      <c r="C1043" s="25"/>
      <c r="D1043" s="25"/>
      <c r="E1043" s="25"/>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row>
    <row r="1044" spans="1:27" ht="21" customHeight="1">
      <c r="A1044" s="25"/>
      <c r="B1044" s="25"/>
      <c r="C1044" s="25"/>
      <c r="D1044" s="25"/>
      <c r="E1044" s="25"/>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row>
    <row r="1045" spans="1:27" ht="21" customHeight="1">
      <c r="A1045" s="25"/>
      <c r="B1045" s="25"/>
      <c r="C1045" s="25"/>
      <c r="D1045" s="25"/>
      <c r="E1045" s="25"/>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row>
    <row r="1046" spans="1:27" ht="21" customHeight="1">
      <c r="A1046" s="25"/>
      <c r="B1046" s="25"/>
      <c r="C1046" s="25"/>
      <c r="D1046" s="25"/>
      <c r="E1046" s="25"/>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row>
    <row r="1047" spans="1:27" ht="21" customHeight="1">
      <c r="A1047" s="25"/>
      <c r="B1047" s="25"/>
      <c r="C1047" s="25"/>
      <c r="D1047" s="25"/>
      <c r="E1047" s="25"/>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row>
    <row r="1048" spans="1:27" ht="21" customHeight="1">
      <c r="A1048" s="25"/>
      <c r="B1048" s="25"/>
      <c r="C1048" s="25"/>
      <c r="D1048" s="25"/>
      <c r="E1048" s="25"/>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row>
    <row r="1049" spans="1:27" ht="21" customHeight="1">
      <c r="A1049" s="25"/>
      <c r="B1049" s="25"/>
      <c r="C1049" s="25"/>
      <c r="D1049" s="25"/>
      <c r="E1049" s="25"/>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row>
    <row r="1050" spans="1:27" ht="21" customHeight="1">
      <c r="A1050" s="25"/>
      <c r="B1050" s="25"/>
      <c r="C1050" s="25"/>
      <c r="D1050" s="25"/>
      <c r="E1050" s="25"/>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row>
  </sheetData>
  <mergeCells count="1">
    <mergeCell ref="B128:P128"/>
  </mergeCells>
  <printOptions horizontalCentered="1" gridLines="1"/>
  <pageMargins left="0.7" right="0.7" top="0.75" bottom="0.75" header="0" footer="0"/>
  <pageSetup fitToHeight="0" pageOrder="overThenDown" orientation="landscape"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Erinn Fortenbacher</dc:creator>
  <cp:lastModifiedBy>Erinn Fortenbacher</cp:lastModifiedBy>
  <dcterms:created xsi:type="dcterms:W3CDTF">2020-06-27T13:17:51Z</dcterms:created>
  <dcterms:modified xsi:type="dcterms:W3CDTF">2020-06-27T13:17:51Z</dcterms:modified>
</cp:coreProperties>
</file>