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2200" yWindow="3500" windowWidth="25220" windowHeight="21960" tabRatio="504" activeTab="1"/>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27" i="2" l="1"/>
  <c r="B28" i="2"/>
  <c r="B35" i="2"/>
  <c r="B5" i="2"/>
  <c r="B11" i="2"/>
  <c r="B13" i="2"/>
  <c r="B24" i="2"/>
  <c r="B9" i="2"/>
  <c r="B30" i="2"/>
  <c r="B15" i="2"/>
  <c r="B4" i="2"/>
  <c r="B6" i="2"/>
  <c r="B7" i="2"/>
  <c r="B8" i="2"/>
  <c r="B10" i="2"/>
  <c r="B12" i="2"/>
  <c r="B14" i="2"/>
  <c r="B16" i="2"/>
  <c r="B32" i="2"/>
  <c r="B17" i="2"/>
  <c r="B18" i="2"/>
  <c r="B20" i="2"/>
  <c r="B19" i="2"/>
  <c r="B21" i="2"/>
  <c r="B22" i="2"/>
  <c r="B23" i="2"/>
  <c r="B25" i="2"/>
  <c r="B26" i="2"/>
  <c r="B29" i="2"/>
  <c r="B31" i="2"/>
  <c r="B33" i="2"/>
  <c r="B34" i="2"/>
  <c r="B36" i="2"/>
  <c r="B37" i="2"/>
  <c r="J37" i="2"/>
  <c r="J36" i="2"/>
  <c r="J34" i="2"/>
  <c r="J33" i="2"/>
  <c r="J31" i="2"/>
  <c r="J29" i="2"/>
  <c r="J26" i="2"/>
  <c r="J25" i="2"/>
  <c r="J22" i="2"/>
  <c r="J19" i="2"/>
  <c r="J18" i="2"/>
  <c r="J17" i="2"/>
  <c r="J32" i="2"/>
  <c r="J16" i="2"/>
  <c r="J12" i="2"/>
  <c r="J10" i="2"/>
  <c r="J7" i="2"/>
  <c r="J6" i="2"/>
  <c r="J4" i="2"/>
</calcChain>
</file>

<file path=xl/sharedStrings.xml><?xml version="1.0" encoding="utf-8"?>
<sst xmlns="http://schemas.openxmlformats.org/spreadsheetml/2006/main" count="261" uniqueCount="188">
  <si>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</si>
  <si>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</si>
  <si>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</si>
  <si>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</si>
  <si>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</si>
  <si>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</si>
  <si>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</si>
  <si>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</si>
  <si>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</si>
  <si>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</si>
  <si>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</si>
  <si>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</si>
  <si>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</si>
  <si>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</si>
  <si>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Budd Lake</t>
  </si>
  <si>
    <t>NJ</t>
  </si>
  <si>
    <t>Melissa</t>
  </si>
  <si>
    <t>Baccarro</t>
  </si>
  <si>
    <t>33 Lake Shore Dr</t>
  </si>
  <si>
    <t>Wendy</t>
  </si>
  <si>
    <t>Castellano</t>
  </si>
  <si>
    <t>258 FlandersNetcong RD</t>
  </si>
  <si>
    <t>Flanders</t>
  </si>
  <si>
    <t>908-884-6113</t>
  </si>
  <si>
    <t>Ricki</t>
  </si>
  <si>
    <t>Clark</t>
  </si>
  <si>
    <t>8 Locust Street</t>
  </si>
  <si>
    <t>973-229-5246</t>
  </si>
  <si>
    <t>Jessica</t>
  </si>
  <si>
    <t>Doherty</t>
  </si>
  <si>
    <t>3 Belle Court</t>
  </si>
  <si>
    <t>973-246-7443</t>
  </si>
  <si>
    <t>Farrell</t>
  </si>
  <si>
    <t>106 Connelly Ave</t>
  </si>
  <si>
    <t>201-247-4816</t>
  </si>
  <si>
    <t>Hackettstown</t>
  </si>
  <si>
    <t>Tiffany</t>
  </si>
  <si>
    <t>James</t>
  </si>
  <si>
    <t>6 Lafayette Street</t>
  </si>
  <si>
    <t>908-319-3420</t>
  </si>
  <si>
    <t>Jami</t>
  </si>
  <si>
    <t>Kukwa</t>
  </si>
  <si>
    <t>112 Flanders Netcong Rd.</t>
  </si>
  <si>
    <t>201-317-5214</t>
  </si>
  <si>
    <t>Lori</t>
  </si>
  <si>
    <t>Nettles</t>
  </si>
  <si>
    <t>7 Sanford Road</t>
  </si>
  <si>
    <t>973-527-3019</t>
  </si>
  <si>
    <t>Michelle</t>
  </si>
  <si>
    <t>Pirrello</t>
  </si>
  <si>
    <t>422 Drakestown Road</t>
  </si>
  <si>
    <t>Long Valley</t>
  </si>
  <si>
    <t>973-713-1528</t>
  </si>
  <si>
    <t>Rosania</t>
  </si>
  <si>
    <t>37 Saunders Lane</t>
  </si>
  <si>
    <t>732-801-8132</t>
  </si>
  <si>
    <t>Kaitlyn</t>
  </si>
  <si>
    <t>Toto</t>
  </si>
  <si>
    <t>24 Elias Drive</t>
  </si>
  <si>
    <t>908-797-5619</t>
  </si>
  <si>
    <t>Novaes</t>
  </si>
  <si>
    <t>27 Goldmine Road</t>
  </si>
  <si>
    <t>973-580-4395</t>
  </si>
  <si>
    <t>Debbie</t>
  </si>
  <si>
    <t>Maizys</t>
  </si>
  <si>
    <t>31 Soverign Drive</t>
  </si>
  <si>
    <t>973-224-7061</t>
  </si>
  <si>
    <t>Davis</t>
  </si>
  <si>
    <t>26 Village Green, Apt F</t>
  </si>
  <si>
    <t>Lauren</t>
  </si>
  <si>
    <t>Perisse-Olszowy</t>
  </si>
  <si>
    <t>11 Woodsedge Ave</t>
  </si>
  <si>
    <t>201-446-0714</t>
  </si>
  <si>
    <t>Hillary</t>
  </si>
  <si>
    <t>54 Netcong Road</t>
  </si>
  <si>
    <t>413-654-7504</t>
  </si>
  <si>
    <t>Donna</t>
  </si>
  <si>
    <t>Scott</t>
  </si>
  <si>
    <t>23 Karen Place</t>
  </si>
  <si>
    <t>917-750-5376</t>
  </si>
  <si>
    <t>Nicky</t>
  </si>
  <si>
    <t>Wijatyk</t>
  </si>
  <si>
    <t>404 Drakestown Road</t>
  </si>
  <si>
    <t>973-879-6211</t>
  </si>
  <si>
    <t>Lisa</t>
  </si>
  <si>
    <t>Knuth</t>
  </si>
  <si>
    <t>914-552-8202</t>
  </si>
  <si>
    <t>Alissa</t>
  </si>
  <si>
    <t>Schonmann</t>
  </si>
  <si>
    <t>16 Clover Hill Drive</t>
  </si>
  <si>
    <t>973-222-2127</t>
  </si>
  <si>
    <t>862-210-0697</t>
  </si>
  <si>
    <t>9/18/15</t>
  </si>
  <si>
    <t>8/1/14</t>
  </si>
  <si>
    <t>11/14/14</t>
  </si>
  <si>
    <t>570-688-6565</t>
  </si>
  <si>
    <t>marosenberg81@gmail.com</t>
  </si>
  <si>
    <t>3/11/16</t>
  </si>
  <si>
    <t>6/6/12</t>
  </si>
  <si>
    <t>1/13/17</t>
  </si>
  <si>
    <t>5/1/15</t>
  </si>
  <si>
    <t>5/13/16</t>
  </si>
  <si>
    <t>Ashley</t>
  </si>
  <si>
    <t>Haney</t>
  </si>
  <si>
    <t>28 Sand Shore Rd</t>
  </si>
  <si>
    <t>610-715-2595</t>
  </si>
  <si>
    <t>ashley.dorn@gmail.com</t>
  </si>
  <si>
    <t>6/9/17</t>
  </si>
  <si>
    <t>6/10/13</t>
  </si>
  <si>
    <t>1/15/16</t>
  </si>
  <si>
    <t>76 Oakwood Village, Apt 2</t>
  </si>
  <si>
    <t>6/11/16</t>
  </si>
  <si>
    <t xml:space="preserve">Carol  </t>
  </si>
  <si>
    <t>Maul</t>
  </si>
  <si>
    <t>3 Cathy Lane</t>
  </si>
  <si>
    <t>516-270-6948</t>
  </si>
  <si>
    <t>carollynnmaul@gmail.com</t>
  </si>
  <si>
    <t xml:space="preserve">Debbie </t>
  </si>
  <si>
    <t>McIntosh</t>
  </si>
  <si>
    <t>203-856-1421</t>
  </si>
  <si>
    <t>mcdebbie@optonline.net</t>
  </si>
  <si>
    <t>4/2/12</t>
  </si>
  <si>
    <t>Isabela</t>
  </si>
  <si>
    <t>danieisa@optonline.net</t>
  </si>
  <si>
    <t>11/16/11</t>
  </si>
  <si>
    <t>4/4/14</t>
  </si>
  <si>
    <t>6/14/16</t>
  </si>
  <si>
    <t>1/14/16</t>
  </si>
  <si>
    <t>Jaime</t>
  </si>
  <si>
    <t>Solano</t>
  </si>
  <si>
    <t xml:space="preserve">17 Lamerson Circle </t>
  </si>
  <si>
    <t>732-740-6098</t>
  </si>
  <si>
    <t>7/21/16</t>
  </si>
  <si>
    <t>11/18/15</t>
  </si>
  <si>
    <t>6/10/16</t>
  </si>
  <si>
    <t>Michele</t>
  </si>
  <si>
    <t>Hipp</t>
  </si>
  <si>
    <t>4 Corvair Ct</t>
  </si>
  <si>
    <t>973-975-7825</t>
  </si>
  <si>
    <t>mhipp81@gmail.com</t>
  </si>
  <si>
    <t>Besa</t>
  </si>
  <si>
    <t>Sanchez</t>
  </si>
  <si>
    <t>28 Stonehouse Rd</t>
  </si>
  <si>
    <t>201-951-2519</t>
  </si>
  <si>
    <t>blvd30@yahoo.com</t>
  </si>
  <si>
    <t>Tracey</t>
  </si>
  <si>
    <t>Polise</t>
  </si>
  <si>
    <t>171 Smithtown Rd</t>
  </si>
  <si>
    <t>973-650-5933</t>
  </si>
  <si>
    <t>tjpolise@gmail.com</t>
  </si>
  <si>
    <t>8/10/18</t>
  </si>
  <si>
    <t>Vanessa</t>
  </si>
  <si>
    <t>DiVizio</t>
  </si>
  <si>
    <t>31 Village Green, Apt. B</t>
  </si>
  <si>
    <t>201-519-5727</t>
  </si>
  <si>
    <t>vanedivizio@gmail.com</t>
  </si>
  <si>
    <t>2/25/19</t>
  </si>
  <si>
    <t>Jeannie</t>
  </si>
  <si>
    <t>O'Neill</t>
  </si>
  <si>
    <t>46 Karen Place</t>
  </si>
  <si>
    <t>973-432-0339</t>
  </si>
  <si>
    <t>JLKerr@gmail.com</t>
  </si>
  <si>
    <t>9/14/18</t>
  </si>
  <si>
    <t>Rabiye</t>
  </si>
  <si>
    <t>Hamade</t>
  </si>
  <si>
    <t xml:space="preserve">34 Manor House Rd. </t>
  </si>
  <si>
    <t>973-224-2293</t>
  </si>
  <si>
    <t>rabiyehamade@gmail.com</t>
  </si>
  <si>
    <t xml:space="preserve">Suzanne </t>
  </si>
  <si>
    <t>Echevarria</t>
  </si>
  <si>
    <t>8 Clearwater Rd</t>
  </si>
  <si>
    <t>201-919-7862</t>
  </si>
  <si>
    <t>suzanne.echevarria@gmail.com</t>
  </si>
  <si>
    <t>3/27/18</t>
  </si>
  <si>
    <t>Schweizer</t>
  </si>
  <si>
    <t>Susan</t>
  </si>
  <si>
    <t>Stuart</t>
  </si>
  <si>
    <t>Dara</t>
  </si>
  <si>
    <t>Reidinger</t>
  </si>
  <si>
    <t>Carrol</t>
  </si>
  <si>
    <t>862-264-9260</t>
  </si>
  <si>
    <t>4 Belle Court</t>
  </si>
  <si>
    <t>jessicakovacs@gmail.com</t>
  </si>
  <si>
    <t>15 Courtney Drive</t>
  </si>
  <si>
    <t>862-246-1085</t>
  </si>
  <si>
    <t>stuartsusan@rocketmail.com</t>
  </si>
  <si>
    <t>darareidinger@gmail.com</t>
  </si>
  <si>
    <t>Smithtown Rd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</si>
</sst>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 \ *-"/>
    <numFmt numFmtId="165" formatCode="[&lt;=9999999]###\-####;\(###\)\ ###\-####"/>
    <numFmt numFmtId="166" formatCode="m/d/yyyy"/>
    <numFmt numFmtId="167" formatCode="00000"/>
  </numFmts>
  <fonts count="12"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2"/>
      <color theme="1"/>
      <name val="Bookman Old Style"/>
      <family val="1"/>
      <scheme val="major"/>
    </font>
    <font>
      <sz val="12"/>
      <color rgb="FFC00000"/>
      <name val="Bookman Old Style"/>
      <family val="1"/>
      <scheme val="major"/>
    </font>
    <font>
      <sz val="10"/>
      <color rgb="FF000000"/>
      <name val="Calibri"/>
    </font>
    <font>
      <sz val="10"/>
      <color theme="1"/>
      <name val="Calibri"/>
    </font>
    <font>
      <sz val="10"/>
      <name val="Century Gothic"/>
      <scheme val="minor"/>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46">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0" fontId="0" fillId="0" borderId="0" xfId="0" applyFont="1" applyFill="1" applyBorder="1" applyAlignment="1">
      <alignment horizontal="left" vertical="center" indent="1"/>
    </xf>
    <xf numFmtId="0" fontId="0" fillId="0" borderId="6" xfId="0" applyNumberFormat="1" applyFont="1" applyFill="1" applyBorder="1" applyAlignment="1">
      <alignment vertical="center"/>
    </xf>
    <xf numFmtId="0" fontId="0" fillId="0" borderId="7" xfId="0" applyFont="1" applyFill="1" applyBorder="1" applyAlignment="1">
      <alignment vertical="center"/>
    </xf>
    <xf numFmtId="166" fontId="0" fillId="0" borderId="0" xfId="0" applyNumberFormat="1" applyFont="1" applyFill="1" applyBorder="1" applyAlignment="1">
      <alignment horizontal="left" vertical="center"/>
    </xf>
    <xf numFmtId="167" fontId="0" fillId="0" borderId="0" xfId="0" applyNumberFormat="1" applyFont="1" applyFill="1" applyBorder="1" applyAlignment="1">
      <alignment horizontal="left" vertical="center" indent="1"/>
    </xf>
    <xf numFmtId="0" fontId="0" fillId="0" borderId="0" xfId="0" applyFont="1" applyFill="1" applyAlignment="1">
      <alignment horizontal="left" vertical="center" indent="1"/>
    </xf>
    <xf numFmtId="167" fontId="0" fillId="0" borderId="0" xfId="0" applyNumberFormat="1" applyFont="1" applyFill="1" applyAlignment="1">
      <alignment horizontal="left" vertical="center" indent="1"/>
    </xf>
    <xf numFmtId="165" fontId="10" fillId="0" borderId="0" xfId="0" applyNumberFormat="1" applyFont="1" applyFill="1" applyAlignment="1">
      <alignment horizontal="left" vertical="center"/>
    </xf>
    <xf numFmtId="166" fontId="0" fillId="0" borderId="0" xfId="0" applyNumberFormat="1" applyFont="1" applyFill="1" applyAlignment="1">
      <alignment horizontal="left" vertical="center"/>
    </xf>
    <xf numFmtId="0" fontId="0" fillId="0" borderId="0" xfId="0" applyNumberFormat="1" applyFont="1" applyBorder="1" applyAlignment="1">
      <alignment vertical="center"/>
    </xf>
    <xf numFmtId="0" fontId="10" fillId="0" borderId="0" xfId="0" applyFont="1" applyBorder="1" applyAlignment="1">
      <alignment horizontal="left" vertical="center" indent="1"/>
    </xf>
    <xf numFmtId="165" fontId="10" fillId="0" borderId="0" xfId="0" applyNumberFormat="1" applyFont="1" applyFill="1" applyBorder="1" applyAlignment="1">
      <alignment horizontal="left" vertical="center"/>
    </xf>
    <xf numFmtId="14" fontId="9" fillId="0" borderId="0" xfId="0" applyNumberFormat="1" applyFont="1" applyBorder="1" applyAlignment="1">
      <alignment horizontal="center"/>
    </xf>
    <xf numFmtId="0" fontId="0" fillId="0" borderId="0" xfId="0" applyFont="1" applyBorder="1"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11" fillId="0" borderId="0" xfId="0" applyFont="1" applyBorder="1" applyAlignment="1">
      <alignment horizontal="center" vertical="center"/>
    </xf>
    <xf numFmtId="165" fontId="0" fillId="0" borderId="0" xfId="4" applyNumberFormat="1" applyFont="1" applyFill="1" applyBorder="1" applyAlignment="1">
      <alignment horizontal="left" vertical="center"/>
    </xf>
    <xf numFmtId="0" fontId="0" fillId="0" borderId="0" xfId="0" applyFont="1" applyBorder="1" applyAlignment="1">
      <alignment horizontal="left" vertical="center" indent="1"/>
    </xf>
    <xf numFmtId="0" fontId="11" fillId="0" borderId="0" xfId="0" applyFont="1" applyBorder="1" applyAlignment="1">
      <alignment vertical="center"/>
    </xf>
    <xf numFmtId="14" fontId="9" fillId="0" borderId="0" xfId="0" applyNumberFormat="1" applyFont="1" applyBorder="1">
      <alignment vertical="center"/>
    </xf>
    <xf numFmtId="0" fontId="0" fillId="0" borderId="0" xfId="0" applyNumberFormat="1" applyFont="1" applyFill="1" applyAlignment="1">
      <alignment vertical="center"/>
    </xf>
    <xf numFmtId="0" fontId="10" fillId="0" borderId="0" xfId="0" applyFont="1" applyFill="1" applyAlignment="1">
      <alignment horizontal="left" vertical="center" indent="1"/>
    </xf>
    <xf numFmtId="0" fontId="11" fillId="0" borderId="0" xfId="0" applyFont="1" applyFill="1" applyAlignment="1">
      <alignment horizontal="center" vertical="center"/>
    </xf>
    <xf numFmtId="14" fontId="9" fillId="0" borderId="0" xfId="0" applyNumberFormat="1" applyFont="1" applyFill="1" applyAlignment="1">
      <alignment horizontal="center"/>
    </xf>
    <xf numFmtId="0" fontId="0" fillId="0" borderId="0" xfId="0" applyFont="1" applyFill="1" applyAlignment="1">
      <alignment vertical="center"/>
    </xf>
    <xf numFmtId="0" fontId="0" fillId="0" borderId="0" xfId="0" applyFill="1">
      <alignment vertical="center"/>
    </xf>
    <xf numFmtId="165" fontId="11" fillId="0" borderId="0" xfId="0" applyNumberFormat="1" applyFont="1" applyFill="1" applyAlignment="1">
      <alignment horizontal="center" vertical="center"/>
    </xf>
    <xf numFmtId="0" fontId="0" fillId="0" borderId="0" xfId="0" applyNumberFormat="1" applyFont="1" applyFill="1" applyBorder="1" applyAlignment="1">
      <alignment vertical="center"/>
    </xf>
    <xf numFmtId="0" fontId="10" fillId="0" borderId="0" xfId="0" applyFont="1" applyFill="1" applyBorder="1" applyAlignment="1">
      <alignment horizontal="left" vertical="center" indent="1"/>
    </xf>
    <xf numFmtId="165" fontId="11" fillId="0" borderId="0" xfId="0" applyNumberFormat="1" applyFont="1" applyFill="1" applyBorder="1" applyAlignment="1">
      <alignment horizontal="center" vertical="center"/>
    </xf>
    <xf numFmtId="14" fontId="9" fillId="0" borderId="0" xfId="0" applyNumberFormat="1" applyFont="1" applyFill="1" applyBorder="1" applyAlignment="1">
      <alignment horizontal="center"/>
    </xf>
    <xf numFmtId="0" fontId="0" fillId="0" borderId="0" xfId="0" applyFont="1" applyFill="1" applyBorder="1" applyAlignment="1">
      <alignment vertical="center"/>
    </xf>
    <xf numFmtId="0" fontId="11" fillId="0" borderId="0" xfId="0" applyFont="1" applyFill="1" applyBorder="1" applyAlignment="1">
      <alignment horizontal="center" vertical="center"/>
    </xf>
    <xf numFmtId="165" fontId="6" fillId="0" borderId="0" xfId="4" applyNumberFormat="1" applyFill="1" applyBorder="1" applyAlignment="1">
      <alignment horizontal="left" vertical="center"/>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20">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66" formatCode="m/d/yyyy"/>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Calibri"/>
        <scheme val="none"/>
      </font>
      <numFmt numFmtId="19" formatCode="m/d/yy"/>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auto="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tableStyleElement type="wholeTable" dxfId="19"/>
      <tableStyleElement type="headerRow" dxfId="18"/>
      <tableStyleElement type="firstColumn" dxfId="17"/>
      <tableStyleElement type="lastColumn" dxfId="16"/>
      <tableStyleElement type="firstHeaderCell" dxfId="15"/>
      <tableStyleElement type="lastHeaderCell"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YOUR</a:t>
          </a:r>
          <a:r>
            <a:rPr lang="en-US" sz="2800" b="1" baseline="0">
              <a:solidFill>
                <a:schemeClr val="bg1"/>
              </a:solidFill>
              <a:latin typeface="+mj-lt"/>
            </a:rPr>
            <a:t> CHAPTER</a:t>
          </a:r>
          <a:endParaRPr lang="en-US" sz="2800" b="1">
            <a:solidFill>
              <a:schemeClr val="bg1"/>
            </a:solidFill>
            <a:latin typeface="+mj-lt"/>
          </a:endParaRPr>
        </a:p>
      </xdr:txBody>
    </xdr:sp>
    <xdr:clientData/>
  </xdr:twoCellAnchor>
</xdr:wsDr>
</file>

<file path=xl/tables/table1.xml><?xml version="1.0" encoding="utf-8"?>
<table xmlns="http://schemas.openxmlformats.org/spreadsheetml/2006/main" id="1" name="Members" displayName="Members" ref="B3:M37" totalsRowShown="0" headerRowDxfId="13" dataDxfId="12">
  <sortState ref="B4:M37">
    <sortCondition ref="D4"/>
  </sortState>
  <tableColumns count="12">
    <tableColumn id="1" name=" " dataDxfId="11">
      <calculatedColumnFormula>Members[[#This Row],[FIRST NAME]]</calculatedColumnFormula>
    </tableColumn>
    <tableColumn id="15" name="FIRST NAME" dataDxfId="10"/>
    <tableColumn id="11" name="LAST NAME" dataDxfId="9"/>
    <tableColumn id="12" name="ADDRESS" dataDxfId="8"/>
    <tableColumn id="13" name="CITY" dataDxfId="7"/>
    <tableColumn id="14" name="STATE" dataDxfId="6"/>
    <tableColumn id="16" name="ZIP" dataDxfId="5"/>
    <tableColumn id="3" name="PHONE" dataDxfId="4"/>
    <tableColumn id="4" name="EMAIL" dataDxfId="3"/>
    <tableColumn id="17" name="JOIN DATE" dataDxfId="2"/>
    <tableColumn id="5" name="ADDITIONAL #1" dataDxfId="1"/>
    <tableColumn id="2" name="  " dataDxfId="0"/>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rabiyehamade@gmail.com" TargetMode="External"/><Relationship Id="rId4" Type="http://schemas.openxmlformats.org/officeDocument/2006/relationships/hyperlink" Target="mailto:tjpolise@gmail.com" TargetMode="External"/><Relationship Id="rId5" Type="http://schemas.openxmlformats.org/officeDocument/2006/relationships/hyperlink" Target="mailto:jessicakovacs@gmail.com" TargetMode="External"/><Relationship Id="rId6" Type="http://schemas.openxmlformats.org/officeDocument/2006/relationships/hyperlink" Target="mailto:stuartsusan@rocketmail.com" TargetMode="External"/><Relationship Id="rId7" Type="http://schemas.openxmlformats.org/officeDocument/2006/relationships/hyperlink" Target="mailto:darareidinger@gmail.com" TargetMode="External"/><Relationship Id="rId8" Type="http://schemas.openxmlformats.org/officeDocument/2006/relationships/drawing" Target="../drawings/drawing2.xml"/><Relationship Id="rId9" Type="http://schemas.openxmlformats.org/officeDocument/2006/relationships/table" Target="../tables/table1.xml"/><Relationship Id="rId1" Type="http://schemas.openxmlformats.org/officeDocument/2006/relationships/hyperlink" Target="mailto:vanedivizio@gmail.com" TargetMode="External"/><Relationship Id="rId2" Type="http://schemas.openxmlformats.org/officeDocument/2006/relationships/hyperlink" Target="mailto:JLKer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pageSetUpPr autoPageBreaks="0" fitToPage="1"/>
  </sheetPr>
  <dimension ref="B1:L6"/>
  <sheetViews>
    <sheetView showGridLines="0" workbookViewId="0">
      <selection activeCell="C4" sqref="C4:K4"/>
    </sheetView>
  </sheetViews>
  <sheetFormatPr baseColWidth="10" defaultColWidth="8.83203125" defaultRowHeight="21" customHeight="1" x14ac:dyDescent="0"/>
  <cols>
    <col min="1" max="1" width="1.83203125" customWidth="1"/>
    <col min="2" max="2" width="1.6640625" customWidth="1"/>
    <col min="3" max="5" width="22.33203125" customWidth="1"/>
    <col min="6" max="6" width="15.5" customWidth="1"/>
    <col min="7" max="7" width="10.5" customWidth="1"/>
    <col min="8" max="8" width="9" customWidth="1"/>
    <col min="9" max="9" width="14.5" customWidth="1"/>
    <col min="10" max="10" width="31.5" customWidth="1"/>
    <col min="11" max="11" width="15.5" customWidth="1"/>
    <col min="12" max="13" width="1.6640625" customWidth="1"/>
  </cols>
  <sheetData>
    <row r="1" spans="2:12" ht="14" thickBot="1"/>
    <row r="2" spans="2:12" ht="62.25" customHeight="1" thickTop="1">
      <c r="B2" s="1"/>
      <c r="C2" s="2"/>
      <c r="D2" s="2"/>
      <c r="E2" s="2"/>
      <c r="F2" s="2"/>
      <c r="G2" s="2"/>
      <c r="H2" s="2"/>
      <c r="I2" s="2"/>
      <c r="J2" s="2"/>
      <c r="K2" s="2"/>
      <c r="L2" s="3"/>
    </row>
    <row r="3" spans="2:12" ht="88.5" customHeight="1">
      <c r="B3" s="4"/>
      <c r="C3" s="25" t="s">
        <v>13</v>
      </c>
      <c r="D3" s="25"/>
      <c r="E3" s="25"/>
      <c r="F3" s="25"/>
      <c r="G3" s="25"/>
      <c r="H3" s="25"/>
      <c r="I3" s="25"/>
      <c r="J3" s="25"/>
      <c r="K3" s="25"/>
      <c r="L3" s="6"/>
    </row>
    <row r="4" spans="2:12" ht="21" customHeight="1">
      <c r="B4" s="9"/>
      <c r="C4" s="26" t="s">
        <v>11</v>
      </c>
      <c r="D4" s="26"/>
      <c r="E4" s="26"/>
      <c r="F4" s="26"/>
      <c r="G4" s="26"/>
      <c r="H4" s="26"/>
      <c r="I4" s="26"/>
      <c r="J4" s="26"/>
      <c r="K4" s="26"/>
      <c r="L4" s="10"/>
    </row>
    <row r="5" spans="2:12" ht="21" customHeight="1" thickBot="1">
      <c r="B5" s="22"/>
      <c r="C5" s="23"/>
      <c r="D5" s="23"/>
      <c r="E5" s="23"/>
      <c r="F5" s="23"/>
      <c r="G5" s="23"/>
      <c r="H5" s="23"/>
      <c r="I5" s="23"/>
      <c r="J5" s="23"/>
      <c r="K5" s="23"/>
      <c r="L5" s="24"/>
    </row>
    <row r="6" spans="2:12" ht="21" customHeight="1" thickTop="1"/>
  </sheetData>
  <mergeCells count="3">
    <mergeCell ref="B5:L5"/>
    <mergeCell ref="C3:K3"/>
    <mergeCell ref="C4:K4"/>
  </mergeCells>
  <printOptions horizontalCentered="1"/>
  <pageMargins left="0.25" right="0.25" top="0.75" bottom="0.75" header="0.3" footer="0.3"/>
  <headerFooter differentFirst="1">
    <oddHeader>&amp;RPage &amp;P of &amp;N</oddHeader>
  </headerFooter>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4"/>
    <pageSetUpPr autoPageBreaks="0" fitToPage="1"/>
  </sheetPr>
  <dimension ref="B1:M37"/>
  <sheetViews>
    <sheetView showGridLines="0" tabSelected="1" topLeftCell="A2" workbookViewId="0">
      <selection activeCell="H29" sqref="H29"/>
    </sheetView>
  </sheetViews>
  <sheetFormatPr baseColWidth="10" defaultColWidth="8.83203125" defaultRowHeight="21" customHeight="1" x14ac:dyDescent="0"/>
  <cols>
    <col min="1" max="1" width="1.83203125" customWidth="1"/>
    <col min="2" max="2" width="1.6640625" customWidth="1"/>
    <col min="3" max="3" width="18.5" customWidth="1"/>
    <col min="4" max="4" width="17" customWidth="1"/>
    <col min="5" max="5" width="24.1640625" customWidth="1"/>
    <col min="6" max="6" width="15.5" customWidth="1"/>
    <col min="7" max="7" width="10.5" customWidth="1"/>
    <col min="8" max="8" width="9.6640625" customWidth="1"/>
    <col min="9" max="9" width="14.5" customWidth="1"/>
    <col min="10" max="10" width="31.5" customWidth="1"/>
    <col min="11" max="11" width="13.6640625" customWidth="1"/>
    <col min="12" max="12" width="19.6640625" customWidth="1"/>
    <col min="13" max="14" width="1.6640625" customWidth="1"/>
  </cols>
  <sheetData>
    <row r="1" spans="2:13" ht="14" thickBot="1"/>
    <row r="2" spans="2:13" ht="62.25" customHeight="1" thickTop="1">
      <c r="B2" s="1"/>
      <c r="C2" s="2"/>
      <c r="D2" s="2"/>
      <c r="E2" s="2"/>
      <c r="F2" s="2"/>
      <c r="G2" s="2"/>
      <c r="H2" s="2"/>
      <c r="I2" s="2"/>
      <c r="J2" s="2"/>
      <c r="K2" s="2"/>
      <c r="L2" s="2"/>
      <c r="M2" s="3"/>
    </row>
    <row r="3" spans="2:13" ht="23.25" customHeight="1">
      <c r="B3" s="4" t="s">
        <v>1</v>
      </c>
      <c r="C3" s="7" t="s">
        <v>6</v>
      </c>
      <c r="D3" s="7" t="s">
        <v>7</v>
      </c>
      <c r="E3" s="7" t="s">
        <v>3</v>
      </c>
      <c r="F3" s="7" t="s">
        <v>4</v>
      </c>
      <c r="G3" s="7" t="s">
        <v>5</v>
      </c>
      <c r="H3" s="7" t="s">
        <v>8</v>
      </c>
      <c r="I3" s="5" t="s">
        <v>9</v>
      </c>
      <c r="J3" s="5" t="s">
        <v>0</v>
      </c>
      <c r="K3" s="5" t="s">
        <v>10</v>
      </c>
      <c r="L3" s="5" t="s">
        <v>12</v>
      </c>
      <c r="M3" t="s">
        <v>2</v>
      </c>
    </row>
    <row r="4" spans="2:13" s="37" customFormat="1" ht="21" customHeight="1">
      <c r="B4" s="32" t="str">
        <f>Members[[#This Row],[FIRST NAME]]</f>
        <v>Melissa</v>
      </c>
      <c r="C4" s="33" t="s">
        <v>16</v>
      </c>
      <c r="D4" s="13" t="s">
        <v>17</v>
      </c>
      <c r="E4" s="13" t="s">
        <v>18</v>
      </c>
      <c r="F4" s="13" t="s">
        <v>14</v>
      </c>
      <c r="G4" s="13" t="s">
        <v>15</v>
      </c>
      <c r="H4" s="14">
        <v>7828</v>
      </c>
      <c r="I4" s="34" t="s">
        <v>91</v>
      </c>
      <c r="J4" s="15" t="str">
        <f>HYPERLINK("mailto:melissa3040@gmail.com","melissa3040@gmail.com")</f>
        <v>melissa3040@gmail.com</v>
      </c>
      <c r="K4" s="35" t="s">
        <v>93</v>
      </c>
      <c r="L4" s="16"/>
      <c r="M4" s="36"/>
    </row>
    <row r="5" spans="2:13" s="37" customFormat="1" ht="21" customHeight="1">
      <c r="B5" s="17" t="str">
        <f>Members[[#This Row],[FIRST NAME]]</f>
        <v>Jessica</v>
      </c>
      <c r="C5" s="29" t="s">
        <v>28</v>
      </c>
      <c r="D5" s="8" t="s">
        <v>179</v>
      </c>
      <c r="E5" s="8" t="s">
        <v>181</v>
      </c>
      <c r="F5" s="8" t="s">
        <v>14</v>
      </c>
      <c r="G5" s="8" t="s">
        <v>15</v>
      </c>
      <c r="H5" s="12">
        <v>7828</v>
      </c>
      <c r="I5" s="30" t="s">
        <v>180</v>
      </c>
      <c r="J5" s="45" t="s">
        <v>182</v>
      </c>
      <c r="K5" s="31">
        <v>43357</v>
      </c>
      <c r="L5" s="11"/>
      <c r="M5" s="21"/>
    </row>
    <row r="6" spans="2:13" s="37" customFormat="1" ht="21" customHeight="1">
      <c r="B6" s="32" t="str">
        <f>Members[[#This Row],[FIRST NAME]]</f>
        <v>Wendy</v>
      </c>
      <c r="C6" s="33" t="s">
        <v>19</v>
      </c>
      <c r="D6" s="13" t="s">
        <v>20</v>
      </c>
      <c r="E6" s="13" t="s">
        <v>21</v>
      </c>
      <c r="F6" s="13" t="s">
        <v>22</v>
      </c>
      <c r="G6" s="13" t="s">
        <v>15</v>
      </c>
      <c r="H6" s="14">
        <v>7836</v>
      </c>
      <c r="I6" s="34" t="s">
        <v>23</v>
      </c>
      <c r="J6" s="15" t="str">
        <f>HYPERLINK("mailto:wendycastellano15@gmail.com","wendycastellano15@gmail.com")</f>
        <v>wendycastellano15@gmail.com</v>
      </c>
      <c r="K6" s="35" t="s">
        <v>94</v>
      </c>
      <c r="L6" s="16"/>
      <c r="M6" s="36"/>
    </row>
    <row r="7" spans="2:13" s="37" customFormat="1" ht="21" customHeight="1">
      <c r="B7" s="32" t="str">
        <f>Members[[#This Row],[FIRST NAME]]</f>
        <v>Ricki</v>
      </c>
      <c r="C7" s="33" t="s">
        <v>24</v>
      </c>
      <c r="D7" s="13" t="s">
        <v>25</v>
      </c>
      <c r="E7" s="13" t="s">
        <v>26</v>
      </c>
      <c r="F7" s="13" t="s">
        <v>14</v>
      </c>
      <c r="G7" s="13" t="s">
        <v>15</v>
      </c>
      <c r="H7" s="14">
        <v>7828</v>
      </c>
      <c r="I7" s="34" t="s">
        <v>27</v>
      </c>
      <c r="J7" s="15" t="str">
        <f>HYPERLINK("mailto:rickaroo922@gmail.com","rickaroo922@gmail.com")</f>
        <v>rickaroo922@gmail.com</v>
      </c>
      <c r="K7" s="35" t="s">
        <v>93</v>
      </c>
      <c r="L7" s="16"/>
      <c r="M7" s="36"/>
    </row>
    <row r="8" spans="2:13" s="37" customFormat="1" ht="21" customHeight="1">
      <c r="B8" s="32" t="str">
        <f>Members[[#This Row],[FIRST NAME]]</f>
        <v>Michelle</v>
      </c>
      <c r="C8" s="33" t="s">
        <v>48</v>
      </c>
      <c r="D8" s="13" t="s">
        <v>67</v>
      </c>
      <c r="E8" s="13" t="s">
        <v>68</v>
      </c>
      <c r="F8" s="13" t="s">
        <v>14</v>
      </c>
      <c r="G8" s="13" t="s">
        <v>15</v>
      </c>
      <c r="H8" s="14">
        <v>7828</v>
      </c>
      <c r="I8" s="34" t="s">
        <v>95</v>
      </c>
      <c r="J8" s="15" t="s">
        <v>96</v>
      </c>
      <c r="K8" s="35" t="s">
        <v>97</v>
      </c>
      <c r="L8" s="16"/>
      <c r="M8" s="36"/>
    </row>
    <row r="9" spans="2:13" s="37" customFormat="1" ht="21" customHeight="1">
      <c r="B9" s="39" t="str">
        <f>Members[[#This Row],[FIRST NAME]]</f>
        <v>Vanessa</v>
      </c>
      <c r="C9" s="40" t="s">
        <v>151</v>
      </c>
      <c r="D9" s="8" t="s">
        <v>152</v>
      </c>
      <c r="E9" s="8" t="s">
        <v>153</v>
      </c>
      <c r="F9" s="8" t="s">
        <v>14</v>
      </c>
      <c r="G9" s="8" t="s">
        <v>15</v>
      </c>
      <c r="H9" s="12">
        <v>7828</v>
      </c>
      <c r="I9" s="44" t="s">
        <v>154</v>
      </c>
      <c r="J9" s="28" t="s">
        <v>155</v>
      </c>
      <c r="K9" s="42" t="s">
        <v>156</v>
      </c>
      <c r="L9" s="11"/>
      <c r="M9" s="43"/>
    </row>
    <row r="10" spans="2:13" s="37" customFormat="1" ht="21" customHeight="1">
      <c r="B10" s="32" t="str">
        <f>Members[[#This Row],[FIRST NAME]]</f>
        <v>Jessica</v>
      </c>
      <c r="C10" s="33" t="s">
        <v>28</v>
      </c>
      <c r="D10" s="13" t="s">
        <v>29</v>
      </c>
      <c r="E10" s="13" t="s">
        <v>30</v>
      </c>
      <c r="F10" s="13" t="s">
        <v>14</v>
      </c>
      <c r="G10" s="13" t="s">
        <v>15</v>
      </c>
      <c r="H10" s="14">
        <v>7828</v>
      </c>
      <c r="I10" s="34" t="s">
        <v>31</v>
      </c>
      <c r="J10" s="15" t="str">
        <f>HYPERLINK("mailto:jessicadoherty11@gmail.com","jessicadoherty11@gmail.com")</f>
        <v>jessicadoherty11@gmail.com</v>
      </c>
      <c r="K10" s="35" t="s">
        <v>98</v>
      </c>
      <c r="L10" s="16"/>
      <c r="M10" s="36"/>
    </row>
    <row r="11" spans="2:13" s="37" customFormat="1" ht="21" customHeight="1">
      <c r="B11" s="39" t="str">
        <f>Members[[#This Row],[FIRST NAME]]</f>
        <v xml:space="preserve">Suzanne </v>
      </c>
      <c r="C11" s="40" t="s">
        <v>168</v>
      </c>
      <c r="D11" s="8" t="s">
        <v>169</v>
      </c>
      <c r="E11" s="8" t="s">
        <v>170</v>
      </c>
      <c r="F11" s="8" t="s">
        <v>14</v>
      </c>
      <c r="G11" s="8" t="s">
        <v>15</v>
      </c>
      <c r="H11" s="12">
        <v>7828</v>
      </c>
      <c r="I11" s="44" t="s">
        <v>171</v>
      </c>
      <c r="J11" s="19" t="s">
        <v>172</v>
      </c>
      <c r="K11" s="42" t="s">
        <v>173</v>
      </c>
      <c r="L11" s="11"/>
      <c r="M11" s="43"/>
    </row>
    <row r="12" spans="2:13" s="37" customFormat="1" ht="21" customHeight="1">
      <c r="B12" s="32" t="str">
        <f>Members[[#This Row],[FIRST NAME]]</f>
        <v>Jessica</v>
      </c>
      <c r="C12" s="33" t="s">
        <v>28</v>
      </c>
      <c r="D12" s="13" t="s">
        <v>32</v>
      </c>
      <c r="E12" s="13" t="s">
        <v>33</v>
      </c>
      <c r="F12" s="13" t="s">
        <v>14</v>
      </c>
      <c r="G12" s="13" t="s">
        <v>15</v>
      </c>
      <c r="H12" s="14">
        <v>7828</v>
      </c>
      <c r="I12" s="34" t="s">
        <v>34</v>
      </c>
      <c r="J12" s="15" t="str">
        <f>HYPERLINK("mailto:jaga13@hotmail.com","jaga13@hotmail.com")</f>
        <v>jaga13@hotmail.com</v>
      </c>
      <c r="K12" s="35" t="s">
        <v>92</v>
      </c>
      <c r="L12" s="16"/>
      <c r="M12" s="36"/>
    </row>
    <row r="13" spans="2:13" s="37" customFormat="1" ht="21" customHeight="1">
      <c r="B13" s="39" t="str">
        <f>Members[[#This Row],[FIRST NAME]]</f>
        <v>Rabiye</v>
      </c>
      <c r="C13" s="40" t="s">
        <v>163</v>
      </c>
      <c r="D13" s="8" t="s">
        <v>164</v>
      </c>
      <c r="E13" s="8" t="s">
        <v>165</v>
      </c>
      <c r="F13" s="8" t="s">
        <v>14</v>
      </c>
      <c r="G13" s="8" t="s">
        <v>15</v>
      </c>
      <c r="H13" s="12">
        <v>7828</v>
      </c>
      <c r="I13" s="41" t="s">
        <v>166</v>
      </c>
      <c r="J13" s="28" t="s">
        <v>167</v>
      </c>
      <c r="K13" s="42" t="s">
        <v>162</v>
      </c>
      <c r="L13" s="11"/>
      <c r="M13" s="43"/>
    </row>
    <row r="14" spans="2:13" s="37" customFormat="1" ht="21" customHeight="1">
      <c r="B14" s="32" t="str">
        <f>Members[[#This Row],[FIRST NAME]]</f>
        <v>Ashley</v>
      </c>
      <c r="C14" s="33" t="s">
        <v>102</v>
      </c>
      <c r="D14" s="13" t="s">
        <v>103</v>
      </c>
      <c r="E14" s="13" t="s">
        <v>104</v>
      </c>
      <c r="F14" s="13" t="s">
        <v>14</v>
      </c>
      <c r="G14" s="13" t="s">
        <v>15</v>
      </c>
      <c r="H14" s="14">
        <v>7828</v>
      </c>
      <c r="I14" s="38" t="s">
        <v>105</v>
      </c>
      <c r="J14" s="15" t="s">
        <v>106</v>
      </c>
      <c r="K14" s="35" t="s">
        <v>107</v>
      </c>
      <c r="L14" s="16"/>
      <c r="M14" s="36"/>
    </row>
    <row r="15" spans="2:13" s="37" customFormat="1" ht="21" customHeight="1">
      <c r="B15" s="32" t="str">
        <f>Members[[#This Row],[FIRST NAME]]</f>
        <v>Michele</v>
      </c>
      <c r="C15" s="33" t="s">
        <v>135</v>
      </c>
      <c r="D15" s="13" t="s">
        <v>136</v>
      </c>
      <c r="E15" s="13" t="s">
        <v>137</v>
      </c>
      <c r="F15" s="13" t="s">
        <v>22</v>
      </c>
      <c r="G15" s="13" t="s">
        <v>15</v>
      </c>
      <c r="H15" s="14">
        <v>7836</v>
      </c>
      <c r="I15" s="38" t="s">
        <v>138</v>
      </c>
      <c r="J15" s="15" t="s">
        <v>139</v>
      </c>
      <c r="K15" s="35">
        <v>43070</v>
      </c>
      <c r="L15" s="16"/>
      <c r="M15" s="36"/>
    </row>
    <row r="16" spans="2:13" s="37" customFormat="1" ht="21" customHeight="1">
      <c r="B16" s="32" t="str">
        <f>Members[[#This Row],[FIRST NAME]]</f>
        <v>Tiffany</v>
      </c>
      <c r="C16" s="33" t="s">
        <v>36</v>
      </c>
      <c r="D16" s="13" t="s">
        <v>37</v>
      </c>
      <c r="E16" s="13" t="s">
        <v>38</v>
      </c>
      <c r="F16" s="13" t="s">
        <v>14</v>
      </c>
      <c r="G16" s="13" t="s">
        <v>15</v>
      </c>
      <c r="H16" s="14">
        <v>7828</v>
      </c>
      <c r="I16" s="34" t="s">
        <v>39</v>
      </c>
      <c r="J16" s="15" t="str">
        <f>HYPERLINK("mailto:tjames17@hotmail.com","tjames17@hotmail.com")</f>
        <v>tjames17@hotmail.com</v>
      </c>
      <c r="K16" s="35" t="s">
        <v>108</v>
      </c>
      <c r="L16" s="16"/>
      <c r="M16" s="36"/>
    </row>
    <row r="17" spans="2:13" s="37" customFormat="1" ht="21" customHeight="1">
      <c r="B17" s="32" t="str">
        <f>Members[[#This Row],[FIRST NAME]]</f>
        <v>Lisa</v>
      </c>
      <c r="C17" s="33" t="s">
        <v>84</v>
      </c>
      <c r="D17" s="13" t="s">
        <v>85</v>
      </c>
      <c r="E17" s="13" t="s">
        <v>110</v>
      </c>
      <c r="F17" s="13" t="s">
        <v>22</v>
      </c>
      <c r="G17" s="13" t="s">
        <v>15</v>
      </c>
      <c r="H17" s="14">
        <v>7836</v>
      </c>
      <c r="I17" s="38" t="s">
        <v>86</v>
      </c>
      <c r="J17" s="15" t="str">
        <f>HYPERLINK("mailto:Lisa_Knuth@yahoo.com","Lisa_Knuth@yahoo.com")</f>
        <v>Lisa_Knuth@yahoo.com</v>
      </c>
      <c r="K17" s="35" t="s">
        <v>111</v>
      </c>
      <c r="L17" s="16"/>
      <c r="M17" s="36"/>
    </row>
    <row r="18" spans="2:13" s="37" customFormat="1" ht="21" customHeight="1">
      <c r="B18" s="32" t="str">
        <f>Members[[#This Row],[FIRST NAME]]</f>
        <v>Jami</v>
      </c>
      <c r="C18" s="33" t="s">
        <v>40</v>
      </c>
      <c r="D18" s="13" t="s">
        <v>41</v>
      </c>
      <c r="E18" s="13" t="s">
        <v>42</v>
      </c>
      <c r="F18" s="13" t="s">
        <v>22</v>
      </c>
      <c r="G18" s="13" t="s">
        <v>15</v>
      </c>
      <c r="H18" s="14">
        <v>7836</v>
      </c>
      <c r="I18" s="34" t="s">
        <v>43</v>
      </c>
      <c r="J18" s="15" t="str">
        <f>HYPERLINK("mailto:jami11lee@me.com","jami11lee@me.com")</f>
        <v>jami11lee@me.com</v>
      </c>
      <c r="K18" s="35" t="s">
        <v>100</v>
      </c>
      <c r="L18" s="16"/>
      <c r="M18" s="36"/>
    </row>
    <row r="19" spans="2:13" s="37" customFormat="1" ht="21" customHeight="1">
      <c r="B19" s="32" t="str">
        <f>Members[[#This Row],[FIRST NAME]]</f>
        <v>Debbie</v>
      </c>
      <c r="C19" s="33" t="s">
        <v>63</v>
      </c>
      <c r="D19" s="13" t="s">
        <v>64</v>
      </c>
      <c r="E19" s="13" t="s">
        <v>65</v>
      </c>
      <c r="F19" s="13" t="s">
        <v>22</v>
      </c>
      <c r="G19" s="13" t="s">
        <v>15</v>
      </c>
      <c r="H19" s="14">
        <v>7836</v>
      </c>
      <c r="I19" s="38" t="s">
        <v>66</v>
      </c>
      <c r="J19" s="15" t="str">
        <f>HYPERLINK("mailto:debramaizys@gmail.com","debramaizys@gmail.com")</f>
        <v>debramaizys@gmail.com</v>
      </c>
      <c r="K19" s="35" t="s">
        <v>101</v>
      </c>
      <c r="L19" s="16"/>
      <c r="M19" s="36"/>
    </row>
    <row r="20" spans="2:13" s="37" customFormat="1" ht="21" customHeight="1">
      <c r="B20" s="32" t="str">
        <f>Members[[#This Row],[FIRST NAME]]</f>
        <v xml:space="preserve">Carol  </v>
      </c>
      <c r="C20" s="33" t="s">
        <v>112</v>
      </c>
      <c r="D20" s="13" t="s">
        <v>113</v>
      </c>
      <c r="E20" s="13" t="s">
        <v>114</v>
      </c>
      <c r="F20" s="13" t="s">
        <v>22</v>
      </c>
      <c r="G20" s="13" t="s">
        <v>15</v>
      </c>
      <c r="H20" s="14">
        <v>7836</v>
      </c>
      <c r="I20" s="38" t="s">
        <v>115</v>
      </c>
      <c r="J20" s="15" t="s">
        <v>116</v>
      </c>
      <c r="K20" s="35" t="s">
        <v>99</v>
      </c>
      <c r="L20" s="16"/>
      <c r="M20" s="36"/>
    </row>
    <row r="21" spans="2:13" s="37" customFormat="1" ht="21" customHeight="1">
      <c r="B21" s="32" t="str">
        <f>Members[[#This Row],[FIRST NAME]]</f>
        <v xml:space="preserve">Debbie </v>
      </c>
      <c r="C21" s="33" t="s">
        <v>117</v>
      </c>
      <c r="D21" s="13" t="s">
        <v>118</v>
      </c>
      <c r="E21" s="13" t="s">
        <v>110</v>
      </c>
      <c r="F21" s="13" t="s">
        <v>22</v>
      </c>
      <c r="G21" s="13" t="s">
        <v>15</v>
      </c>
      <c r="H21" s="14">
        <v>7836</v>
      </c>
      <c r="I21" s="34" t="s">
        <v>119</v>
      </c>
      <c r="J21" s="15" t="s">
        <v>120</v>
      </c>
      <c r="K21" s="35" t="s">
        <v>111</v>
      </c>
      <c r="L21" s="16"/>
      <c r="M21" s="36"/>
    </row>
    <row r="22" spans="2:13" s="37" customFormat="1" ht="21" customHeight="1">
      <c r="B22" s="32" t="str">
        <f>Members[[#This Row],[FIRST NAME]]</f>
        <v>Lori</v>
      </c>
      <c r="C22" s="33" t="s">
        <v>44</v>
      </c>
      <c r="D22" s="13" t="s">
        <v>45</v>
      </c>
      <c r="E22" s="13" t="s">
        <v>46</v>
      </c>
      <c r="F22" s="13" t="s">
        <v>14</v>
      </c>
      <c r="G22" s="13" t="s">
        <v>15</v>
      </c>
      <c r="H22" s="14">
        <v>7828</v>
      </c>
      <c r="I22" s="34" t="s">
        <v>47</v>
      </c>
      <c r="J22" s="15" t="str">
        <f>HYPERLINK("mailto:nettles_lori@yahoo.com","nettles_lori@yahoo.com")</f>
        <v>nettles_lori@yahoo.com</v>
      </c>
      <c r="K22" s="35" t="s">
        <v>121</v>
      </c>
      <c r="L22" s="16"/>
      <c r="M22" s="36"/>
    </row>
    <row r="23" spans="2:13" s="37" customFormat="1" ht="21" customHeight="1">
      <c r="B23" s="32" t="str">
        <f>Members[[#This Row],[FIRST NAME]]</f>
        <v>Isabela</v>
      </c>
      <c r="C23" s="33" t="s">
        <v>122</v>
      </c>
      <c r="D23" s="13" t="s">
        <v>60</v>
      </c>
      <c r="E23" s="13" t="s">
        <v>61</v>
      </c>
      <c r="F23" s="13" t="s">
        <v>14</v>
      </c>
      <c r="G23" s="13" t="s">
        <v>15</v>
      </c>
      <c r="H23" s="14">
        <v>7828</v>
      </c>
      <c r="I23" s="38" t="s">
        <v>62</v>
      </c>
      <c r="J23" s="15" t="s">
        <v>123</v>
      </c>
      <c r="K23" s="35" t="s">
        <v>101</v>
      </c>
      <c r="L23" s="16"/>
      <c r="M23" s="36"/>
    </row>
    <row r="24" spans="2:13" s="37" customFormat="1" ht="21" customHeight="1">
      <c r="B24" s="39" t="str">
        <f>Members[[#This Row],[FIRST NAME]]</f>
        <v>Jeannie</v>
      </c>
      <c r="C24" s="40" t="s">
        <v>157</v>
      </c>
      <c r="D24" s="8" t="s">
        <v>158</v>
      </c>
      <c r="E24" s="8" t="s">
        <v>159</v>
      </c>
      <c r="F24" s="8" t="s">
        <v>14</v>
      </c>
      <c r="G24" s="8" t="s">
        <v>15</v>
      </c>
      <c r="H24" s="12">
        <v>7828</v>
      </c>
      <c r="I24" s="44" t="s">
        <v>160</v>
      </c>
      <c r="J24" s="28" t="s">
        <v>161</v>
      </c>
      <c r="K24" s="42" t="s">
        <v>162</v>
      </c>
      <c r="L24" s="11"/>
      <c r="M24" s="43"/>
    </row>
    <row r="25" spans="2:13" s="37" customFormat="1" ht="21" customHeight="1">
      <c r="B25" s="32" t="str">
        <f>Members[[#This Row],[FIRST NAME]]</f>
        <v>Lauren</v>
      </c>
      <c r="C25" s="33" t="s">
        <v>69</v>
      </c>
      <c r="D25" s="13" t="s">
        <v>70</v>
      </c>
      <c r="E25" s="13" t="s">
        <v>71</v>
      </c>
      <c r="F25" s="13" t="s">
        <v>14</v>
      </c>
      <c r="G25" s="13" t="s">
        <v>15</v>
      </c>
      <c r="H25" s="14">
        <v>7828</v>
      </c>
      <c r="I25" s="38" t="s">
        <v>72</v>
      </c>
      <c r="J25" s="15" t="str">
        <f>HYPERLINK("mailto:lmsperisse@gmail.com","lmsperisse@gmail.com")</f>
        <v>lmsperisse@gmail.com</v>
      </c>
      <c r="K25" s="35" t="s">
        <v>97</v>
      </c>
      <c r="L25" s="16"/>
      <c r="M25" s="36"/>
    </row>
    <row r="26" spans="2:13" s="37" customFormat="1" ht="21" customHeight="1">
      <c r="B26" s="32" t="str">
        <f>Members[[#This Row],[FIRST NAME]]</f>
        <v>Michelle</v>
      </c>
      <c r="C26" s="33" t="s">
        <v>48</v>
      </c>
      <c r="D26" s="13" t="s">
        <v>49</v>
      </c>
      <c r="E26" s="13" t="s">
        <v>50</v>
      </c>
      <c r="F26" s="13" t="s">
        <v>51</v>
      </c>
      <c r="G26" s="13" t="s">
        <v>15</v>
      </c>
      <c r="H26" s="14">
        <v>7853</v>
      </c>
      <c r="I26" s="34" t="s">
        <v>52</v>
      </c>
      <c r="J26" s="15" t="str">
        <f>HYPERLINK("mailto:michk127@gmail.com","michk127@gmail.com")</f>
        <v>michk127@gmail.com</v>
      </c>
      <c r="K26" s="35" t="s">
        <v>124</v>
      </c>
      <c r="L26" s="16"/>
      <c r="M26" s="36"/>
    </row>
    <row r="27" spans="2:13" s="37" customFormat="1" ht="21" customHeight="1">
      <c r="B27" s="17" t="str">
        <f>Members[[#This Row],[FIRST NAME]]</f>
        <v>Tracey</v>
      </c>
      <c r="C27" s="18" t="s">
        <v>145</v>
      </c>
      <c r="D27" s="8" t="s">
        <v>146</v>
      </c>
      <c r="E27" s="8" t="s">
        <v>147</v>
      </c>
      <c r="F27" s="8" t="s">
        <v>35</v>
      </c>
      <c r="G27" s="8" t="s">
        <v>15</v>
      </c>
      <c r="H27" s="12">
        <v>7840</v>
      </c>
      <c r="I27" s="27" t="s">
        <v>148</v>
      </c>
      <c r="J27" s="28" t="s">
        <v>149</v>
      </c>
      <c r="K27" s="20" t="s">
        <v>150</v>
      </c>
      <c r="L27" s="11"/>
      <c r="M27" s="21"/>
    </row>
    <row r="28" spans="2:13" s="37" customFormat="1" ht="21" customHeight="1">
      <c r="B28" s="17" t="str">
        <f>Members[[#This Row],[FIRST NAME]]</f>
        <v>Dara</v>
      </c>
      <c r="C28" s="29" t="s">
        <v>177</v>
      </c>
      <c r="D28" s="8" t="s">
        <v>178</v>
      </c>
      <c r="E28" s="8" t="s">
        <v>187</v>
      </c>
      <c r="F28" s="8" t="s">
        <v>14</v>
      </c>
      <c r="G28" s="8" t="s">
        <v>15</v>
      </c>
      <c r="H28" s="12">
        <v>7828</v>
      </c>
      <c r="I28" s="30">
        <v>9738654005</v>
      </c>
      <c r="J28" s="45" t="s">
        <v>186</v>
      </c>
      <c r="K28" s="31">
        <v>43504</v>
      </c>
      <c r="L28" s="11"/>
      <c r="M28" s="21"/>
    </row>
    <row r="29" spans="2:13" s="37" customFormat="1" ht="21" customHeight="1">
      <c r="B29" s="32" t="str">
        <f>Members[[#This Row],[FIRST NAME]]</f>
        <v>Lori</v>
      </c>
      <c r="C29" s="33" t="s">
        <v>44</v>
      </c>
      <c r="D29" s="13" t="s">
        <v>53</v>
      </c>
      <c r="E29" s="13" t="s">
        <v>54</v>
      </c>
      <c r="F29" s="13" t="s">
        <v>35</v>
      </c>
      <c r="G29" s="13" t="s">
        <v>15</v>
      </c>
      <c r="H29" s="14">
        <v>7840</v>
      </c>
      <c r="I29" s="34" t="s">
        <v>55</v>
      </c>
      <c r="J29" s="15" t="str">
        <f>HYPERLINK("mailto:lorikurtin@hotmail.com","lorikurtin@hotmail.com")</f>
        <v>lorikurtin@hotmail.com</v>
      </c>
      <c r="K29" s="35" t="s">
        <v>125</v>
      </c>
      <c r="L29" s="16"/>
      <c r="M29" s="36"/>
    </row>
    <row r="30" spans="2:13" s="37" customFormat="1" ht="21" customHeight="1">
      <c r="B30" s="32" t="str">
        <f>Members[[#This Row],[FIRST NAME]]</f>
        <v>Besa</v>
      </c>
      <c r="C30" s="33" t="s">
        <v>140</v>
      </c>
      <c r="D30" s="13" t="s">
        <v>141</v>
      </c>
      <c r="E30" s="13" t="s">
        <v>142</v>
      </c>
      <c r="F30" s="13" t="s">
        <v>14</v>
      </c>
      <c r="G30" s="13" t="s">
        <v>15</v>
      </c>
      <c r="H30" s="14">
        <v>7828</v>
      </c>
      <c r="I30" s="38" t="s">
        <v>143</v>
      </c>
      <c r="J30" s="15" t="s">
        <v>144</v>
      </c>
      <c r="K30" s="35">
        <v>42991</v>
      </c>
      <c r="L30" s="16"/>
      <c r="M30" s="36"/>
    </row>
    <row r="31" spans="2:13" s="37" customFormat="1" ht="21" customHeight="1">
      <c r="B31" s="32" t="str">
        <f>Members[[#This Row],[FIRST NAME]]</f>
        <v>Alissa</v>
      </c>
      <c r="C31" s="33" t="s">
        <v>87</v>
      </c>
      <c r="D31" s="13" t="s">
        <v>88</v>
      </c>
      <c r="E31" s="13" t="s">
        <v>89</v>
      </c>
      <c r="F31" s="13" t="s">
        <v>22</v>
      </c>
      <c r="G31" s="13" t="s">
        <v>15</v>
      </c>
      <c r="H31" s="14">
        <v>7836</v>
      </c>
      <c r="I31" s="38" t="s">
        <v>90</v>
      </c>
      <c r="J31" s="15" t="str">
        <f>HYPERLINK("mailto:lizard1313@yahoo.com","lizard1313@yahoo.com")</f>
        <v>lizard1313@yahoo.com</v>
      </c>
      <c r="K31" s="35" t="s">
        <v>126</v>
      </c>
      <c r="L31" s="16"/>
      <c r="M31" s="36"/>
    </row>
    <row r="32" spans="2:13" s="37" customFormat="1" ht="21" customHeight="1">
      <c r="B32" s="32" t="str">
        <f>Members[[#This Row],[FIRST NAME]]</f>
        <v>Hillary</v>
      </c>
      <c r="C32" s="33" t="s">
        <v>73</v>
      </c>
      <c r="D32" s="13" t="s">
        <v>174</v>
      </c>
      <c r="E32" s="13" t="s">
        <v>74</v>
      </c>
      <c r="F32" s="13" t="s">
        <v>14</v>
      </c>
      <c r="G32" s="13" t="s">
        <v>15</v>
      </c>
      <c r="H32" s="14">
        <v>7828</v>
      </c>
      <c r="I32" s="38" t="s">
        <v>75</v>
      </c>
      <c r="J32" s="15" t="str">
        <f>HYPERLINK("mailto:hillary_kellett@yahoo.com","hillary_kellett@yahoo.com")</f>
        <v>hillary_kellett@yahoo.com</v>
      </c>
      <c r="K32" s="35" t="s">
        <v>109</v>
      </c>
      <c r="L32" s="16"/>
      <c r="M32" s="36"/>
    </row>
    <row r="33" spans="2:13" s="37" customFormat="1" ht="21" customHeight="1">
      <c r="B33" s="32" t="str">
        <f>Members[[#This Row],[FIRST NAME]]</f>
        <v>Donna</v>
      </c>
      <c r="C33" s="33" t="s">
        <v>76</v>
      </c>
      <c r="D33" s="13" t="s">
        <v>77</v>
      </c>
      <c r="E33" s="13" t="s">
        <v>78</v>
      </c>
      <c r="F33" s="13" t="s">
        <v>14</v>
      </c>
      <c r="G33" s="13" t="s">
        <v>15</v>
      </c>
      <c r="H33" s="14">
        <v>7828</v>
      </c>
      <c r="I33" s="38" t="s">
        <v>79</v>
      </c>
      <c r="J33" s="15" t="str">
        <f>HYPERLINK("mailto:DonnaScott1213@gmail.com","DonnaScott1213@gmail.com")</f>
        <v>DonnaScott1213@gmail.com</v>
      </c>
      <c r="K33" s="35" t="s">
        <v>127</v>
      </c>
      <c r="L33" s="16"/>
      <c r="M33" s="36"/>
    </row>
    <row r="34" spans="2:13" ht="21" customHeight="1">
      <c r="B34" s="32" t="str">
        <f>Members[[#This Row],[FIRST NAME]]</f>
        <v>Jaime</v>
      </c>
      <c r="C34" s="33" t="s">
        <v>128</v>
      </c>
      <c r="D34" s="13" t="s">
        <v>129</v>
      </c>
      <c r="E34" s="13" t="s">
        <v>130</v>
      </c>
      <c r="F34" s="13" t="s">
        <v>14</v>
      </c>
      <c r="G34" s="13" t="s">
        <v>15</v>
      </c>
      <c r="H34" s="14">
        <v>7828</v>
      </c>
      <c r="I34" s="38" t="s">
        <v>131</v>
      </c>
      <c r="J34" s="15" t="str">
        <f>HYPERLINK("mailto:jedresher@gmail.com","jedresher@gmail.com")</f>
        <v>jedresher@gmail.com</v>
      </c>
      <c r="K34" s="35" t="s">
        <v>132</v>
      </c>
      <c r="L34" s="16"/>
      <c r="M34" s="36"/>
    </row>
    <row r="35" spans="2:13" ht="21" customHeight="1">
      <c r="B35" s="17" t="str">
        <f>Members[[#This Row],[FIRST NAME]]</f>
        <v>Susan</v>
      </c>
      <c r="C35" s="29" t="s">
        <v>175</v>
      </c>
      <c r="D35" s="8" t="s">
        <v>176</v>
      </c>
      <c r="E35" s="8" t="s">
        <v>183</v>
      </c>
      <c r="F35" s="8" t="s">
        <v>22</v>
      </c>
      <c r="G35" s="8" t="s">
        <v>15</v>
      </c>
      <c r="H35" s="8">
        <v>7836</v>
      </c>
      <c r="I35" s="30" t="s">
        <v>184</v>
      </c>
      <c r="J35" s="45" t="s">
        <v>185</v>
      </c>
      <c r="K35" s="31">
        <v>43504</v>
      </c>
      <c r="L35" s="11"/>
      <c r="M35" s="21"/>
    </row>
    <row r="36" spans="2:13" ht="21" customHeight="1">
      <c r="B36" s="32" t="str">
        <f>Members[[#This Row],[FIRST NAME]]</f>
        <v>Kaitlyn</v>
      </c>
      <c r="C36" s="33" t="s">
        <v>56</v>
      </c>
      <c r="D36" s="13" t="s">
        <v>57</v>
      </c>
      <c r="E36" s="13" t="s">
        <v>58</v>
      </c>
      <c r="F36" s="13" t="s">
        <v>14</v>
      </c>
      <c r="G36" s="13" t="s">
        <v>15</v>
      </c>
      <c r="H36" s="14">
        <v>7828</v>
      </c>
      <c r="I36" s="38" t="s">
        <v>59</v>
      </c>
      <c r="J36" s="15" t="str">
        <f>HYPERLINK("mailto:kaitlyntoto@gmail.com","kaitlyntoto@gmail.com")</f>
        <v>kaitlyntoto@gmail.com</v>
      </c>
      <c r="K36" s="35" t="s">
        <v>133</v>
      </c>
      <c r="L36" s="16"/>
      <c r="M36" s="36"/>
    </row>
    <row r="37" spans="2:13" ht="21" customHeight="1">
      <c r="B37" s="39" t="str">
        <f>Members[[#This Row],[FIRST NAME]]</f>
        <v>Nicky</v>
      </c>
      <c r="C37" s="40" t="s">
        <v>80</v>
      </c>
      <c r="D37" s="8" t="s">
        <v>81</v>
      </c>
      <c r="E37" s="8" t="s">
        <v>82</v>
      </c>
      <c r="F37" s="8" t="s">
        <v>51</v>
      </c>
      <c r="G37" s="8" t="s">
        <v>15</v>
      </c>
      <c r="H37" s="12">
        <v>7853</v>
      </c>
      <c r="I37" s="41" t="s">
        <v>83</v>
      </c>
      <c r="J37" s="19" t="str">
        <f>HYPERLINK("mailto:nickywijatyk@gmail.com","nickywijatyk@gmail.com")</f>
        <v>nickywijatyk@gmail.com</v>
      </c>
      <c r="K37" s="42" t="s">
        <v>134</v>
      </c>
      <c r="L37" s="11"/>
      <c r="M37" s="43"/>
    </row>
  </sheetData>
  <hyperlinks>
    <hyperlink ref="J9" r:id="rId1"/>
    <hyperlink ref="J24" r:id="rId2"/>
    <hyperlink ref="J13" r:id="rId3"/>
    <hyperlink ref="J27" r:id="rId4"/>
    <hyperlink ref="J5" r:id="rId5"/>
    <hyperlink ref="J35" r:id="rId6"/>
    <hyperlink ref="J28" r:id="rId7"/>
  </hyperlinks>
  <printOptions horizontalCentered="1"/>
  <pageMargins left="0.25" right="0.25" top="0.75" bottom="0.75" header="0.3" footer="0.3"/>
  <pageSetup orientation="portrait" horizontalDpi="4294967292" verticalDpi="4294967292"/>
  <headerFooter differentFirst="1">
    <oddHeader>&amp;RPage &amp;P of &amp;N</oddHeader>
  </headerFooter>
  <drawing r:id="rId8"/>
  <tableParts count="1">
    <tablePart r:id="rId9"/>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Michelle</cp:lastModifiedBy>
  <dcterms:created xsi:type="dcterms:W3CDTF">2016-03-30T18:01:43Z</dcterms:created>
  <dcterms:modified xsi:type="dcterms:W3CDTF">2019-07-13T03:01:01Z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