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3"/>
    <sheet state="visible" name="Archive" sheetId="2" r:id="rId4"/>
  </sheets>
  <definedNames>
    <definedName name="birthday">'Current Members'!$L:$L</definedName>
    <definedName name="childBirthday">'Current Members'!$N:$N</definedName>
    <definedName name="firstName">'Current Members'!$C:$C</definedName>
    <definedName name="lastName">'Current Members'!$D:$D</definedName>
    <definedName name="childName">'Current Members'!$M:$M</definedName>
  </definedNames>
  <calcPr/>
</workbook>
</file>

<file path=xl/sharedStrings.xml><?xml version="1.0" encoding="utf-8"?>
<sst xmlns="http://schemas.openxmlformats.org/spreadsheetml/2006/main" count="598" uniqueCount="368">
  <si>
    <t>Last Name</t>
  </si>
  <si>
    <t>First Name</t>
  </si>
  <si>
    <t>Position Held</t>
  </si>
  <si>
    <t>Address</t>
  </si>
  <si>
    <t>Email</t>
  </si>
  <si>
    <t>Phone</t>
  </si>
  <si>
    <t>Birthday</t>
  </si>
  <si>
    <t>Children</t>
  </si>
  <si>
    <t>Children's Birthday</t>
  </si>
  <si>
    <t>Spouse</t>
  </si>
  <si>
    <t>Member Since?</t>
  </si>
  <si>
    <t>Active?</t>
  </si>
  <si>
    <t>Meyer</t>
  </si>
  <si>
    <t>Kathryn</t>
  </si>
  <si>
    <t>Member</t>
  </si>
  <si>
    <t xml:space="preserve">11332 Central Ct, Apt 109, Broomfield, CO 80021              FUTURE ADDRESS: 16699 Prospect Lane, Broomfield, CO 80023 </t>
  </si>
  <si>
    <t>City</t>
  </si>
  <si>
    <t>State</t>
  </si>
  <si>
    <t>Zipcode</t>
  </si>
  <si>
    <t>Renew Date</t>
  </si>
  <si>
    <t>Liability Form?</t>
  </si>
  <si>
    <t>Katie</t>
  </si>
  <si>
    <t>Haynes</t>
  </si>
  <si>
    <t>3381 Wolverine Loop</t>
  </si>
  <si>
    <t>240-271-3444</t>
  </si>
  <si>
    <t>Broomfield</t>
  </si>
  <si>
    <t>CO</t>
  </si>
  <si>
    <t>570-772-0256</t>
  </si>
  <si>
    <t>Levi</t>
  </si>
  <si>
    <t>Jake</t>
  </si>
  <si>
    <t>No</t>
  </si>
  <si>
    <t>Sayers</t>
  </si>
  <si>
    <t>Jessica</t>
  </si>
  <si>
    <t>3286 Discovery Ct.
Broomfield, CO 80023</t>
  </si>
  <si>
    <t>Josh
Tyler</t>
  </si>
  <si>
    <t>8/19/2012
3/29/2015</t>
  </si>
  <si>
    <t>Matt</t>
  </si>
  <si>
    <t>Yes</t>
  </si>
  <si>
    <t>Rebecca</t>
  </si>
  <si>
    <t>Weber</t>
  </si>
  <si>
    <t xml:space="preserve">930 Mircos St.
</t>
  </si>
  <si>
    <t>Erie</t>
  </si>
  <si>
    <t>720-771-5052</t>
  </si>
  <si>
    <t>thehurdlergirl@gmail.com</t>
  </si>
  <si>
    <t>Andoni
Amaia</t>
  </si>
  <si>
    <t>10/4/12
2/6/16</t>
  </si>
  <si>
    <t>Arkaitz</t>
  </si>
  <si>
    <t>Mary</t>
  </si>
  <si>
    <t>Sethna</t>
  </si>
  <si>
    <t xml:space="preserve">4600 Pyramid Circle
</t>
  </si>
  <si>
    <t>720-563-7353</t>
  </si>
  <si>
    <t>Simmons</t>
  </si>
  <si>
    <t>Michelle</t>
  </si>
  <si>
    <t>2956 Broadlands Ct. 
Broomfield, CO 80023</t>
  </si>
  <si>
    <t>Immy
Norah</t>
  </si>
  <si>
    <t>1/11/2015
12/11/2018</t>
  </si>
  <si>
    <t>Fouad</t>
  </si>
  <si>
    <t>Tina</t>
  </si>
  <si>
    <t>Haddon</t>
  </si>
  <si>
    <t xml:space="preserve">1296 Hoffman Dr.
</t>
  </si>
  <si>
    <t>240-723-5830</t>
  </si>
  <si>
    <t>ms.tina.watson@gmail.com</t>
  </si>
  <si>
    <t>Brooke</t>
  </si>
  <si>
    <t>720-273-2084</t>
  </si>
  <si>
    <t>Patrick</t>
  </si>
  <si>
    <t>Beth</t>
  </si>
  <si>
    <t>Brandon</t>
  </si>
  <si>
    <t>Wes</t>
  </si>
  <si>
    <t>Story</t>
  </si>
  <si>
    <t>Amber</t>
  </si>
  <si>
    <t>13330 Briarwood Drive
Broomfiled, CO 80020</t>
  </si>
  <si>
    <t>Curtis</t>
  </si>
  <si>
    <t xml:space="preserve">2913 Promontory Loop
</t>
  </si>
  <si>
    <t>503-544-5316</t>
  </si>
  <si>
    <t>bethcn@gmail.com</t>
  </si>
  <si>
    <t>347-423-3121</t>
  </si>
  <si>
    <t>Wyatt</t>
  </si>
  <si>
    <t>Scott</t>
  </si>
  <si>
    <t>Cannon
Emerald</t>
  </si>
  <si>
    <t>6/17/2016
4/19/2018</t>
  </si>
  <si>
    <t>Cory Nardin</t>
  </si>
  <si>
    <t>Robyn</t>
  </si>
  <si>
    <t>Stroud</t>
  </si>
  <si>
    <t xml:space="preserve">2243 Linden Pl,
</t>
  </si>
  <si>
    <t>check amity's first</t>
  </si>
  <si>
    <t>727-517-6436</t>
  </si>
  <si>
    <t>Kelly</t>
  </si>
  <si>
    <t>3087 Hourglass Place
Broomfield, CO 80023</t>
  </si>
  <si>
    <t xml:space="preserve">Everett
Emory </t>
  </si>
  <si>
    <t>8/8/2014
9/17/2018</t>
  </si>
  <si>
    <t>Secretary</t>
  </si>
  <si>
    <t>Nicolle</t>
  </si>
  <si>
    <t>Ertl</t>
  </si>
  <si>
    <t xml:space="preserve">3172 Shannon Drive
</t>
  </si>
  <si>
    <t>712-490-3184</t>
  </si>
  <si>
    <t>njertl13@gmail.com</t>
  </si>
  <si>
    <t>Holden</t>
  </si>
  <si>
    <t>303-410-7330</t>
  </si>
  <si>
    <t>Ivonne</t>
  </si>
  <si>
    <t>Wageman</t>
  </si>
  <si>
    <t xml:space="preserve">2889 Galway Ct.
</t>
  </si>
  <si>
    <t>678-472-9456</t>
  </si>
  <si>
    <t>bonnyvj@hotmail.com</t>
  </si>
  <si>
    <t>Kiana
Michael
Leah</t>
  </si>
  <si>
    <t>9/30/06
6/11/09
7/29/13</t>
  </si>
  <si>
    <t>Joseph</t>
  </si>
  <si>
    <t>Hollyanne</t>
  </si>
  <si>
    <t>Brady</t>
  </si>
  <si>
    <t xml:space="preserve">183 Lister Way
</t>
  </si>
  <si>
    <t>720-984-4474</t>
  </si>
  <si>
    <t>hollyannebrady@gmail.com</t>
  </si>
  <si>
    <t>Annabelle
Gwyneth</t>
  </si>
  <si>
    <t>6/27/07
7/25/08</t>
  </si>
  <si>
    <t>Robert</t>
  </si>
  <si>
    <t>Park</t>
  </si>
  <si>
    <t>Minji</t>
  </si>
  <si>
    <t>14070 Shannon Drive
Broomfield, CO 80023</t>
  </si>
  <si>
    <t>Gabriel
Arya</t>
  </si>
  <si>
    <t>5/23/10
1/15/15</t>
  </si>
  <si>
    <t>Michael</t>
  </si>
  <si>
    <t>Alexis</t>
  </si>
  <si>
    <t>Sewolich</t>
  </si>
  <si>
    <t xml:space="preserve">4716 Raven Run
</t>
  </si>
  <si>
    <t>303-746-3815</t>
  </si>
  <si>
    <t>asewolich@gmail.com</t>
  </si>
  <si>
    <t>Dominic</t>
  </si>
  <si>
    <t>n/a</t>
  </si>
  <si>
    <t>Laura</t>
  </si>
  <si>
    <t>Shaffer Goodwin</t>
  </si>
  <si>
    <t xml:space="preserve">97 Starlight Cir
</t>
  </si>
  <si>
    <t>813-310-6795</t>
  </si>
  <si>
    <t>720-891-7146</t>
  </si>
  <si>
    <t>Abigail
Harvey</t>
  </si>
  <si>
    <t>Gi Lee</t>
  </si>
  <si>
    <t>Penelope
Scarlett</t>
  </si>
  <si>
    <t>12/14/13
9/6/16</t>
  </si>
  <si>
    <t>Brad</t>
  </si>
  <si>
    <t>MVP</t>
  </si>
  <si>
    <t>Megan</t>
  </si>
  <si>
    <t>Conner</t>
  </si>
  <si>
    <t xml:space="preserve">16642 Plateau Ln </t>
  </si>
  <si>
    <t>303-903-4672</t>
  </si>
  <si>
    <t>Trostle</t>
  </si>
  <si>
    <t>Patty</t>
  </si>
  <si>
    <t>16428 Prospect Lane
Broomfield, CO 80023</t>
  </si>
  <si>
    <t>pattyromerosemail@gmail.com</t>
  </si>
  <si>
    <t>949-633-9525</t>
  </si>
  <si>
    <t>Brenna
Hannah
Aidan</t>
  </si>
  <si>
    <t>5/19/13
1/6/15
11/27/16</t>
  </si>
  <si>
    <t>Ryan</t>
  </si>
  <si>
    <t>President</t>
  </si>
  <si>
    <t>Berman</t>
  </si>
  <si>
    <t xml:space="preserve">16624 Miners Way
</t>
  </si>
  <si>
    <t>303-929-7504</t>
  </si>
  <si>
    <t>Max
Isabella</t>
  </si>
  <si>
    <t>1/24/2014
1/24/2014</t>
  </si>
  <si>
    <t>Charles</t>
  </si>
  <si>
    <t>moving 7/28/17</t>
  </si>
  <si>
    <t>Allison</t>
  </si>
  <si>
    <t>Lindsay</t>
  </si>
  <si>
    <t>4560 Augusta Dr. 
Broomfield, CO 80023</t>
  </si>
  <si>
    <t>Willy
Sammy</t>
  </si>
  <si>
    <t>4/19/2014
4/20/2016</t>
  </si>
  <si>
    <t>David</t>
  </si>
  <si>
    <t>Robin</t>
  </si>
  <si>
    <t>Kendall</t>
  </si>
  <si>
    <t xml:space="preserve">15981 Lookout Pt.
</t>
  </si>
  <si>
    <t>651-357-8079</t>
  </si>
  <si>
    <t>robinenderlein@hotmail.com</t>
  </si>
  <si>
    <t>NiKayla
Sophia
Lily
Alayna</t>
  </si>
  <si>
    <t>4/5/10
10/4/11
12/27/12
2/24/15</t>
  </si>
  <si>
    <t>303-931-5764</t>
  </si>
  <si>
    <t>Jim</t>
  </si>
  <si>
    <t>Adrienne</t>
  </si>
  <si>
    <t>Whitman</t>
  </si>
  <si>
    <t xml:space="preserve">16000 Pikes Peak Dr
</t>
  </si>
  <si>
    <t>Bayard</t>
  </si>
  <si>
    <t>Amy</t>
  </si>
  <si>
    <t>14172 Adam Court
Broomfield, CO 80023</t>
  </si>
  <si>
    <t>832-331-8496</t>
  </si>
  <si>
    <t>Conner
Elise</t>
  </si>
  <si>
    <t>9/1/2010
9/1/2013</t>
  </si>
  <si>
    <t>Devine</t>
  </si>
  <si>
    <t>Maura</t>
  </si>
  <si>
    <t>16029 Hamilton Way
Broomfield, CO 80023</t>
  </si>
  <si>
    <t>Polito</t>
  </si>
  <si>
    <t>Kara</t>
  </si>
  <si>
    <t>2832 Trinity Loop
Broomfield, CO 80023</t>
  </si>
  <si>
    <t>Margot- 3
Ryder- 6
Cullen- 9</t>
  </si>
  <si>
    <t>414-732-7204</t>
  </si>
  <si>
    <t>Gia
 JJ
 Angelo
 Maryanne</t>
  </si>
  <si>
    <t>5/27/2011
2/10/2013
12/1/2014
4/19/2017</t>
  </si>
  <si>
    <t>Vinny</t>
  </si>
  <si>
    <t>Nathan</t>
  </si>
  <si>
    <t>Fullmer</t>
  </si>
  <si>
    <t>Caroline</t>
  </si>
  <si>
    <t>3254 W. 135th Avenue   Broomfield, CO 80020</t>
  </si>
  <si>
    <t>Emma</t>
  </si>
  <si>
    <t xml:space="preserve">Cook </t>
  </si>
  <si>
    <t xml:space="preserve">14650 Lowell Blvd. 
</t>
  </si>
  <si>
    <t>720-308-0569</t>
  </si>
  <si>
    <t>Borden</t>
  </si>
  <si>
    <t>970-596-2660</t>
  </si>
  <si>
    <t>Gordon</t>
  </si>
  <si>
    <t>Kultgen</t>
  </si>
  <si>
    <t>Kaitlin</t>
  </si>
  <si>
    <t>2611 Gray Wolf Loop
Broomfield, CO 80023</t>
  </si>
  <si>
    <t>Greg</t>
  </si>
  <si>
    <t>Suzi</t>
  </si>
  <si>
    <t>Maine</t>
  </si>
  <si>
    <t xml:space="preserve">2803 Eagle Cir
</t>
  </si>
  <si>
    <t>970-590-5361</t>
  </si>
  <si>
    <t>Hannah
Sarah
Craig</t>
  </si>
  <si>
    <t>1/27/2017
10/29/10
10/29/10</t>
  </si>
  <si>
    <t>Gene</t>
  </si>
  <si>
    <t>Jason</t>
  </si>
  <si>
    <t>not on Facebook group... have texted/emailed on several occasions</t>
  </si>
  <si>
    <t>Rowland</t>
  </si>
  <si>
    <t>13728 Teal Creek
Broomfield, CO 80023</t>
  </si>
  <si>
    <t>lrowland257@gmail.com</t>
  </si>
  <si>
    <t>Andrea</t>
  </si>
  <si>
    <t>Lopez</t>
  </si>
  <si>
    <t xml:space="preserve">2888 Galway Ct
</t>
  </si>
  <si>
    <t>303-886-4050</t>
  </si>
  <si>
    <t>Isabella
Francesca
Luciana
Ariana</t>
  </si>
  <si>
    <t>3/27/09
2/26/14
2/23/16
12/9/17</t>
  </si>
  <si>
    <t>Josh</t>
  </si>
  <si>
    <t>Tania</t>
  </si>
  <si>
    <t>Johnson</t>
  </si>
  <si>
    <t xml:space="preserve">2839 Eagle Cir
</t>
  </si>
  <si>
    <t>360-903-0518</t>
  </si>
  <si>
    <t>720-552-1981</t>
  </si>
  <si>
    <t>Liam
Evelyn</t>
  </si>
  <si>
    <t>? (3 as of July 2017)
? (1 as of July 2017)</t>
  </si>
  <si>
    <t>William</t>
  </si>
  <si>
    <t>Sfaram</t>
  </si>
  <si>
    <t>Shima</t>
  </si>
  <si>
    <t>13712 Navajo St.
Broomfield, CO 80023</t>
  </si>
  <si>
    <t>sh_sfaram@yahoo.com</t>
  </si>
  <si>
    <t>720-485-0350</t>
  </si>
  <si>
    <t>Delara</t>
  </si>
  <si>
    <t>Kaveh Asalian</t>
  </si>
  <si>
    <t>Rink</t>
  </si>
  <si>
    <t>Treasurer</t>
  </si>
  <si>
    <t>2820 Callan Court
Broomfield, CO  80023</t>
  </si>
  <si>
    <t xml:space="preserve">Laura
Frank
Anthony
Anna
Abby
Ben
</t>
  </si>
  <si>
    <t>11/25/00
9/25/02
1/28/07
10/28/08
10/28/08
9/9/15</t>
  </si>
  <si>
    <t>Becca</t>
  </si>
  <si>
    <t>Copenhaver</t>
  </si>
  <si>
    <t xml:space="preserve">5005 Pasadena Way
</t>
  </si>
  <si>
    <t>512-809-5399</t>
  </si>
  <si>
    <t>Skye
Slate</t>
  </si>
  <si>
    <t>11/22/2013
2/10/2015</t>
  </si>
  <si>
    <t>Jett</t>
  </si>
  <si>
    <t>Hardy</t>
  </si>
  <si>
    <t>Nam</t>
  </si>
  <si>
    <t>2005 Tiverton Ave.
Broomfield, CO 80023</t>
  </si>
  <si>
    <t>803-361-1139</t>
  </si>
  <si>
    <t>Bosio</t>
  </si>
  <si>
    <t>Emily</t>
  </si>
  <si>
    <t>13912 Meadowbrook Dr.
Broomfield, CO 80020</t>
  </si>
  <si>
    <t>Olivia
Adelynn</t>
  </si>
  <si>
    <t>11/20/10
6/15/13</t>
  </si>
  <si>
    <t>Sean</t>
  </si>
  <si>
    <t>Ingrid</t>
  </si>
  <si>
    <t>Carter</t>
  </si>
  <si>
    <t xml:space="preserve">3350 Boulder Cir
Unit #203
</t>
  </si>
  <si>
    <t>303-269-9526</t>
  </si>
  <si>
    <t>303-929-8004</t>
  </si>
  <si>
    <t>Reece
Brody</t>
  </si>
  <si>
    <t xml:space="preserve">12/17/16
12/17/16
</t>
  </si>
  <si>
    <t>Ray</t>
  </si>
  <si>
    <t>Katherine</t>
  </si>
  <si>
    <t>Rosenblatt</t>
  </si>
  <si>
    <t xml:space="preserve">910 Petras Street
</t>
  </si>
  <si>
    <t>Jack
Isabella</t>
  </si>
  <si>
    <t>7/15/12
10/23/14</t>
  </si>
  <si>
    <t>Andrew</t>
  </si>
  <si>
    <t>Gleason</t>
  </si>
  <si>
    <t>Amity</t>
  </si>
  <si>
    <t>Membership VP</t>
  </si>
  <si>
    <t>3158 Hourglass Place  Broomfield, CO 80023</t>
  </si>
  <si>
    <t>601-317-4653</t>
  </si>
  <si>
    <t>714-296-1612</t>
  </si>
  <si>
    <t>Robert
Louis</t>
  </si>
  <si>
    <t>4/2/2017
1/18/2019</t>
  </si>
  <si>
    <t>Clint</t>
  </si>
  <si>
    <t>Clover
Amyethest
Clementine</t>
  </si>
  <si>
    <t>Karan</t>
  </si>
  <si>
    <t>11/22/2014
12/19/2016
12/19/2016</t>
  </si>
  <si>
    <t>Kacala</t>
  </si>
  <si>
    <t>Russell</t>
  </si>
  <si>
    <t xml:space="preserve"> 16669 Prospect Way  
</t>
  </si>
  <si>
    <t>619-548-0210</t>
  </si>
  <si>
    <t>Olds</t>
  </si>
  <si>
    <t>Hannah</t>
  </si>
  <si>
    <t>15969 Hamilton Way
Broomfield, CO 80023</t>
  </si>
  <si>
    <t>hannaholds@yahoo.com</t>
  </si>
  <si>
    <t>479-657-0275</t>
  </si>
  <si>
    <t>Eli
Jacob
Finn</t>
  </si>
  <si>
    <t>2/7/13
5/20/15
3/13/17</t>
  </si>
  <si>
    <t>Holovach</t>
  </si>
  <si>
    <t>Melissa</t>
  </si>
  <si>
    <t>1897 Quest Dr. 
 Erie 80516</t>
  </si>
  <si>
    <t>813-957-4609</t>
  </si>
  <si>
    <t>Ashton
Alex
Ava
Aiden</t>
  </si>
  <si>
    <t>Kaitlyn
Wyatt</t>
  </si>
  <si>
    <t>10/28/12
12/9/13</t>
  </si>
  <si>
    <t>Jeff</t>
  </si>
  <si>
    <t>Anna</t>
  </si>
  <si>
    <t>Buffenmyer</t>
  </si>
  <si>
    <t xml:space="preserve">14169 Whitney Cir
</t>
  </si>
  <si>
    <t>720-520-4329</t>
  </si>
  <si>
    <t>1/15/??
7/11/??
1/23/??
1/18/??</t>
  </si>
  <si>
    <t xml:space="preserve">Soriano </t>
  </si>
  <si>
    <t>Holli</t>
  </si>
  <si>
    <t>13727 Steele Ct.
Thornton, Co  80602</t>
  </si>
  <si>
    <t>Taya</t>
  </si>
  <si>
    <t>Vinton</t>
  </si>
  <si>
    <t>Jennifer</t>
  </si>
  <si>
    <t>Lee</t>
  </si>
  <si>
    <t xml:space="preserve">3423 Pacific Peak Dr
</t>
  </si>
  <si>
    <t>303-601-9273</t>
  </si>
  <si>
    <t>303-859-2099</t>
  </si>
  <si>
    <t>Delaney
Ellie</t>
  </si>
  <si>
    <t>5/14/2014
12/7/16</t>
  </si>
  <si>
    <t>Keith</t>
  </si>
  <si>
    <t>Lynn</t>
  </si>
  <si>
    <t>Courtney</t>
  </si>
  <si>
    <t>1313 Apricot Pl
Erie, CO 80516</t>
  </si>
  <si>
    <t>Ophelia</t>
  </si>
  <si>
    <t>Brian</t>
  </si>
  <si>
    <t>Sims</t>
  </si>
  <si>
    <t xml:space="preserve">14061 Blue River Trail
</t>
  </si>
  <si>
    <t>303-579-6110</t>
  </si>
  <si>
    <t>Bennett
Grant</t>
  </si>
  <si>
    <t>6/21/2017
2/22/2015</t>
  </si>
  <si>
    <t>904-514-2047</t>
  </si>
  <si>
    <t>Owen</t>
  </si>
  <si>
    <t>Ross</t>
  </si>
  <si>
    <t>Renee</t>
  </si>
  <si>
    <t>Bilyeu</t>
  </si>
  <si>
    <t xml:space="preserve">2850 Potosi Pl
</t>
  </si>
  <si>
    <t>918-698-3443</t>
  </si>
  <si>
    <t>Isaac
Kathryn</t>
  </si>
  <si>
    <t>Jossie</t>
  </si>
  <si>
    <t>McManus</t>
  </si>
  <si>
    <t>3832 Rabbit Mountain Rd</t>
  </si>
  <si>
    <t>352-328-9746</t>
  </si>
  <si>
    <t>jossie.mcmanus@gmail.com</t>
  </si>
  <si>
    <t>Duncan</t>
  </si>
  <si>
    <t>Jill</t>
  </si>
  <si>
    <t>2518 E. 131st Ave
Thorton, CO  80241</t>
  </si>
  <si>
    <t>405-612-8668</t>
  </si>
  <si>
    <t>Kherington
Phoebe
Miles
Emmett</t>
  </si>
  <si>
    <t>10/11/2010
10/8/12
10/23/14
10/4/17</t>
  </si>
  <si>
    <t>Thomas</t>
  </si>
  <si>
    <t>Kathleen</t>
  </si>
  <si>
    <t>1437 Waterside Lane
Broomfield, CO 80023</t>
  </si>
  <si>
    <t>kathleenbthomas@gmail.com</t>
  </si>
  <si>
    <t>503-481-0901</t>
  </si>
  <si>
    <t>Avery 
Parker
Hugh</t>
  </si>
  <si>
    <t>10/26/2013
9/10/2015
12/08/17</t>
  </si>
  <si>
    <t>Tyler</t>
  </si>
  <si>
    <t>2850 Potosi Pl
Broomfield, CO 80023</t>
  </si>
  <si>
    <t>10/1/2011
10/23/2013</t>
  </si>
  <si>
    <t xml:space="preserve">Jason </t>
  </si>
  <si>
    <t>Moving at end of May, not renewing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</si>
</sst>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&quot;/&quot;d"/>
    <numFmt numFmtId="165" formatCode="M/d/yyyy"/>
    <numFmt numFmtId="166" formatCode="m/d/yy"/>
    <numFmt numFmtId="167" formatCode="m&quot;/&quot;yy"/>
    <numFmt numFmtId="168" formatCode="m/d"/>
    <numFmt numFmtId="169" formatCode="m/d/yyyy"/>
  </numFmts>
  <fonts count="22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</font>
    <font>
      <u/>
      <sz val="10.0"/>
      <color rgb="FF0000FF"/>
      <name val="Arial"/>
    </font>
    <font/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333399"/>
      <name val="Arial"/>
    </font>
    <font>
      <sz val="10.0"/>
      <color rgb="FF0000FF"/>
      <name val="Arial"/>
    </font>
    <font>
      <name val="Arial"/>
    </font>
    <font>
      <u/>
      <sz val="10.0"/>
      <color rgb="FF333399"/>
      <name val="Arial"/>
    </font>
    <font>
      <u/>
      <sz val="10.0"/>
      <color rgb="FF0000FF"/>
      <name val="Arial"/>
    </font>
    <font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rgb="FF000000"/>
    </font>
    <font>
      <u/>
      <color rgb="FF0000FF"/>
    </font>
    <font>
      <u/>
      <color rgb="FF0000FF"/>
      <name val="Roboto"/>
    </font>
    <font>
      <u/>
      <sz val="9.0"/>
      <color rgb="FF1155CC"/>
      <name val="Helvetica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4" fontId="0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/>
    </xf>
    <xf borderId="1" fillId="3" fontId="1" numFmtId="164" xfId="0" applyAlignment="1" applyBorder="1" applyFont="1" applyNumberFormat="1">
      <alignment horizontal="center" readingOrder="0" vertical="center"/>
    </xf>
    <xf borderId="1" fillId="3" fontId="1" numFmtId="165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left" readingOrder="0" vertical="center"/>
    </xf>
    <xf borderId="1" fillId="4" fontId="0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vertical="center"/>
    </xf>
    <xf borderId="1" fillId="4" fontId="0" numFmtId="0" xfId="0" applyAlignment="1" applyBorder="1" applyFont="1">
      <alignment horizontal="center" readingOrder="0" shrinkToFit="0" vertical="center" wrapText="0"/>
    </xf>
    <xf borderId="1" fillId="4" fontId="2" numFmtId="166" xfId="0" applyAlignment="1" applyBorder="1" applyFont="1" applyNumberFormat="1">
      <alignment horizontal="center" readingOrder="0" vertical="center"/>
    </xf>
    <xf borderId="1" fillId="3" fontId="6" numFmtId="0" xfId="0" applyAlignment="1" applyBorder="1" applyFont="1">
      <alignment horizontal="center" shrinkToFit="0" vertical="center" wrapText="0"/>
    </xf>
    <xf borderId="1" fillId="4" fontId="2" numFmtId="167" xfId="0" applyAlignment="1" applyBorder="1" applyFont="1" applyNumberFormat="1">
      <alignment horizontal="center" readingOrder="0" vertical="center"/>
    </xf>
    <xf borderId="1" fillId="3" fontId="2" numFmtId="167" xfId="0" applyAlignment="1" applyBorder="1" applyFont="1" applyNumberFormat="1">
      <alignment horizontal="center" readingOrder="0" vertical="center"/>
    </xf>
    <xf borderId="1" fillId="3" fontId="2" numFmtId="168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3" fontId="0" numFmtId="0" xfId="0" applyAlignment="1" applyBorder="1" applyFont="1">
      <alignment horizontal="left" readingOrder="0" shrinkToFit="0" vertical="center" wrapText="1"/>
    </xf>
    <xf borderId="1" fillId="3" fontId="0" numFmtId="0" xfId="0" applyAlignment="1" applyBorder="1" applyFont="1">
      <alignment horizontal="center" readingOrder="0" shrinkToFit="0" vertical="center" wrapText="0"/>
    </xf>
    <xf borderId="1" fillId="3" fontId="7" numFmtId="0" xfId="0" applyAlignment="1" applyBorder="1" applyFont="1">
      <alignment horizontal="center" readingOrder="0" shrinkToFit="0" vertical="center" wrapText="0"/>
    </xf>
    <xf borderId="1" fillId="3" fontId="8" numFmtId="0" xfId="0" applyAlignment="1" applyBorder="1" applyFont="1">
      <alignment horizontal="center" readingOrder="0" vertical="center"/>
    </xf>
    <xf borderId="1" fillId="3" fontId="0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2" numFmtId="165" xfId="0" applyAlignment="1" applyBorder="1" applyFont="1" applyNumberFormat="1">
      <alignment horizontal="center" vertical="center"/>
    </xf>
    <xf borderId="1" fillId="3" fontId="0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horizontal="center" shrinkToFit="0" vertical="center" wrapText="1"/>
    </xf>
    <xf borderId="1" fillId="3" fontId="2" numFmtId="165" xfId="0" applyAlignment="1" applyBorder="1" applyFont="1" applyNumberFormat="1">
      <alignment horizontal="center" readingOrder="0" vertical="center"/>
    </xf>
    <xf borderId="1" fillId="3" fontId="0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vertical="center"/>
    </xf>
    <xf borderId="2" fillId="3" fontId="0" numFmtId="0" xfId="0" applyAlignment="1" applyBorder="1" applyFont="1">
      <alignment horizontal="left" readingOrder="0" shrinkToFit="0" vertical="center" wrapText="1"/>
    </xf>
    <xf borderId="2" fillId="3" fontId="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3" fontId="0" numFmtId="164" xfId="0" applyAlignment="1" applyBorder="1" applyFont="1" applyNumberFormat="1">
      <alignment horizontal="center" shrinkToFit="0" vertical="center" wrapText="1"/>
    </xf>
    <xf borderId="2" fillId="3" fontId="2" numFmtId="167" xfId="0" applyAlignment="1" applyBorder="1" applyFont="1" applyNumberFormat="1">
      <alignment horizontal="center" readingOrder="0" vertical="center"/>
    </xf>
    <xf borderId="2" fillId="3" fontId="0" numFmtId="164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left" vertical="bottom"/>
    </xf>
    <xf borderId="0" fillId="0" fontId="5" numFmtId="0" xfId="0" applyAlignment="1" applyFont="1">
      <alignment readingOrder="0"/>
    </xf>
    <xf borderId="2" fillId="3" fontId="11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horizontal="center" shrinkToFit="0" vertical="center" wrapText="0"/>
    </xf>
    <xf borderId="1" fillId="3" fontId="2" numFmtId="169" xfId="0" applyAlignment="1" applyBorder="1" applyFont="1" applyNumberForma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1" fillId="3" fontId="0" numFmtId="0" xfId="0" applyAlignment="1" applyBorder="1" applyFont="1">
      <alignment horizontal="center" shrinkToFit="0" vertical="center" wrapText="0"/>
    </xf>
    <xf borderId="2" fillId="3" fontId="0" numFmtId="0" xfId="0" applyAlignment="1" applyBorder="1" applyFont="1">
      <alignment horizontal="center" readingOrder="0" shrinkToFit="0" vertical="center" wrapText="0"/>
    </xf>
    <xf borderId="1" fillId="3" fontId="2" numFmtId="164" xfId="0" applyAlignment="1" applyBorder="1" applyFont="1" applyNumberFormat="1">
      <alignment horizontal="center" readingOrder="0" vertical="center"/>
    </xf>
    <xf borderId="2" fillId="3" fontId="14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vertical="center"/>
    </xf>
    <xf borderId="2" fillId="3" fontId="0" numFmtId="164" xfId="0" applyAlignment="1" applyBorder="1" applyFont="1" applyNumberFormat="1">
      <alignment horizontal="center" readingOrder="0" shrinkToFit="0" vertical="center" wrapText="0"/>
    </xf>
    <xf borderId="2" fillId="3" fontId="2" numFmtId="0" xfId="0" applyAlignment="1" applyBorder="1" applyFont="1">
      <alignment horizontal="left" readingOrder="0" vertical="center"/>
    </xf>
    <xf borderId="1" fillId="3" fontId="2" numFmtId="166" xfId="0" applyAlignment="1" applyBorder="1" applyFont="1" applyNumberFormat="1">
      <alignment horizontal="center" readingOrder="0" vertical="center"/>
    </xf>
    <xf borderId="2" fillId="3" fontId="15" numFmtId="0" xfId="0" applyAlignment="1" applyBorder="1" applyFont="1">
      <alignment horizontal="center" readingOrder="0" vertical="center"/>
    </xf>
    <xf borderId="2" fillId="3" fontId="0" numFmtId="0" xfId="0" applyAlignment="1" applyBorder="1" applyFont="1">
      <alignment horizontal="center" shrinkToFit="0" vertical="center" wrapText="1"/>
    </xf>
    <xf borderId="2" fillId="3" fontId="16" numFmtId="0" xfId="0" applyAlignment="1" applyBorder="1" applyFont="1">
      <alignment horizontal="center" shrinkToFit="0" vertical="center" wrapText="0"/>
    </xf>
    <xf borderId="2" fillId="3" fontId="2" numFmtId="164" xfId="0" applyAlignment="1" applyBorder="1" applyFont="1" applyNumberFormat="1">
      <alignment horizontal="center" readingOrder="0" vertical="center"/>
    </xf>
    <xf borderId="2" fillId="3" fontId="0" numFmtId="164" xfId="0" applyAlignment="1" applyBorder="1" applyFont="1" applyNumberFormat="1">
      <alignment horizontal="center" shrinkToFit="0" vertical="center" wrapText="0"/>
    </xf>
    <xf borderId="2" fillId="0" fontId="2" numFmtId="167" xfId="0" applyAlignment="1" applyBorder="1" applyFont="1" applyNumberFormat="1">
      <alignment horizontal="center" readingOrder="0" vertical="center"/>
    </xf>
    <xf borderId="1" fillId="3" fontId="11" numFmtId="0" xfId="0" applyAlignment="1" applyBorder="1" applyFont="1">
      <alignment horizontal="center" readingOrder="0" shrinkToFit="0" vertical="center" wrapText="1"/>
    </xf>
    <xf borderId="2" fillId="3" fontId="17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2" fillId="3" fontId="0" numFmtId="0" xfId="0" applyAlignment="1" applyBorder="1" applyFont="1">
      <alignment horizontal="center" shrinkToFit="0" vertical="center" wrapText="0"/>
    </xf>
    <xf borderId="1" fillId="3" fontId="0" numFmtId="164" xfId="0" applyAlignment="1" applyBorder="1" applyFont="1" applyNumberFormat="1">
      <alignment horizontal="center" readingOrder="0" shrinkToFit="0" vertical="center" wrapText="1"/>
    </xf>
    <xf borderId="1" fillId="3" fontId="18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" fillId="3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center"/>
    </xf>
    <xf borderId="1" fillId="0" fontId="19" numFmtId="0" xfId="0" applyAlignment="1" applyBorder="1" applyFont="1">
      <alignment horizontal="center" readingOrder="0" vertical="center"/>
    </xf>
    <xf borderId="1" fillId="0" fontId="5" numFmtId="168" xfId="0" applyAlignment="1" applyBorder="1" applyFont="1" applyNumberFormat="1">
      <alignment horizontal="center" readingOrder="0" vertical="center"/>
    </xf>
    <xf borderId="1" fillId="0" fontId="5" numFmtId="164" xfId="0" applyAlignment="1" applyBorder="1" applyFont="1" applyNumberFormat="1">
      <alignment horizontal="center" readingOrder="0" vertical="center"/>
    </xf>
    <xf borderId="1" fillId="0" fontId="5" numFmtId="165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 vertical="center"/>
    </xf>
    <xf borderId="2" fillId="3" fontId="0" numFmtId="0" xfId="0" applyAlignment="1" applyBorder="1" applyFont="1">
      <alignment horizontal="left" shrinkToFit="0" vertical="center" wrapText="1"/>
    </xf>
    <xf borderId="1" fillId="0" fontId="5" numFmtId="165" xfId="0" applyAlignment="1" applyBorder="1" applyFont="1" applyNumberFormat="1">
      <alignment horizontal="center" readingOrder="0" vertical="center"/>
    </xf>
    <xf borderId="2" fillId="3" fontId="0" numFmtId="16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1" fillId="0" fontId="5" numFmtId="164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horizontal="left" readingOrder="0" shrinkToFit="0" vertical="bottom" wrapText="1"/>
    </xf>
    <xf borderId="2" fillId="3" fontId="2" numFmtId="0" xfId="0" applyAlignment="1" applyBorder="1" applyFont="1">
      <alignment horizontal="center" vertical="center"/>
    </xf>
    <xf borderId="2" fillId="3" fontId="2" numFmtId="168" xfId="0" applyAlignment="1" applyBorder="1" applyFont="1" applyNumberFormat="1">
      <alignment horizontal="center" readingOrder="0" vertical="center"/>
    </xf>
    <xf borderId="1" fillId="0" fontId="12" numFmtId="0" xfId="0" applyAlignment="1" applyBorder="1" applyFont="1">
      <alignment horizontal="left" readingOrder="0" vertical="bottom"/>
    </xf>
    <xf borderId="1" fillId="3" fontId="0" numFmtId="164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vertical="top"/>
    </xf>
    <xf borderId="1" fillId="3" fontId="2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5" numFmtId="49" xfId="0" applyAlignment="1" applyBorder="1" applyFont="1" applyNumberFormat="1">
      <alignment horizontal="center" vertical="center"/>
    </xf>
    <xf borderId="0" fillId="0" fontId="21" numFmtId="0" xfId="0" applyAlignment="1" applyFont="1">
      <alignment horizontal="center" readingOrder="0"/>
    </xf>
    <xf borderId="1" fillId="0" fontId="5" numFmtId="0" xfId="0" applyAlignment="1" applyBorder="1" applyFont="1">
      <alignment horizontal="left" readingOrder="0" vertical="center"/>
    </xf>
    <xf borderId="1" fillId="3" fontId="15" numFmtId="0" xfId="0" applyAlignment="1" applyBorder="1" applyFont="1">
      <alignment horizontal="left" readingOrder="0"/>
    </xf>
    <xf borderId="0" fillId="0" fontId="5" numFmtId="168" xfId="0" applyAlignment="1" applyFont="1" applyNumberFormat="1">
      <alignment horizontal="center" readingOrder="0" vertical="center"/>
    </xf>
    <xf borderId="0" fillId="0" fontId="5" numFmtId="164" xfId="0" applyFont="1" applyNumberFormat="1"/>
    <xf borderId="0" fillId="0" fontId="5" numFmtId="165" xfId="0" applyFont="1" applyNumberForma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rowland257@gmail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7.29" defaultRowHeight="15.0"/>
  <cols>
    <col customWidth="1" min="1" max="1" width="4.0"/>
    <col customWidth="1" min="2" max="2" width="3.29"/>
    <col customWidth="1" min="5" max="5" width="24.86"/>
    <col customWidth="1" min="9" max="9" width="15.43"/>
    <col customWidth="1" min="10" max="10" width="29.57"/>
    <col customWidth="1" min="11" max="11" width="15.43"/>
    <col customWidth="1" min="12" max="12" width="10.71"/>
    <col customWidth="1" min="13" max="13" width="13.57"/>
    <col customWidth="1" min="14" max="14" width="21.57"/>
    <col customWidth="1" min="15" max="15" width="13.0"/>
    <col customWidth="1" min="16" max="16" width="15.43"/>
    <col customWidth="1" min="17" max="17" width="7.86"/>
    <col customWidth="1" min="18" max="18" width="14.71"/>
  </cols>
  <sheetData>
    <row r="1">
      <c r="A1" s="2"/>
      <c r="B1" s="2"/>
      <c r="C1" s="4" t="s">
        <v>1</v>
      </c>
      <c r="D1" s="4" t="s">
        <v>0</v>
      </c>
      <c r="E1" s="4" t="s">
        <v>3</v>
      </c>
      <c r="F1" s="6" t="s">
        <v>16</v>
      </c>
      <c r="G1" s="6" t="s">
        <v>17</v>
      </c>
      <c r="H1" s="6" t="s">
        <v>18</v>
      </c>
      <c r="I1" s="4" t="s">
        <v>5</v>
      </c>
      <c r="J1" s="4" t="s">
        <v>4</v>
      </c>
      <c r="K1" s="4" t="s">
        <v>10</v>
      </c>
      <c r="L1" s="7" t="s">
        <v>6</v>
      </c>
      <c r="M1" s="4" t="s">
        <v>7</v>
      </c>
      <c r="N1" s="8" t="s">
        <v>8</v>
      </c>
      <c r="O1" s="4" t="s">
        <v>9</v>
      </c>
      <c r="P1" s="4" t="s">
        <v>19</v>
      </c>
      <c r="Q1" s="4" t="s">
        <v>11</v>
      </c>
      <c r="R1" s="9" t="s">
        <v>20</v>
      </c>
      <c r="S1" s="4" t="s">
        <v>2</v>
      </c>
    </row>
    <row r="2">
      <c r="A2" s="2"/>
      <c r="B2" s="2"/>
      <c r="C2" s="10" t="s">
        <v>21</v>
      </c>
      <c r="D2" s="10" t="s">
        <v>22</v>
      </c>
      <c r="E2" s="12" t="s">
        <v>23</v>
      </c>
      <c r="F2" s="14" t="s">
        <v>25</v>
      </c>
      <c r="G2" s="14" t="s">
        <v>26</v>
      </c>
      <c r="H2" s="14">
        <v>80023.0</v>
      </c>
      <c r="I2" s="10" t="s">
        <v>27</v>
      </c>
      <c r="J2" s="18" t="str">
        <f>HYPERLINK("mailto:katie.kleissas.haynes@gmail.com","katie.kleissas.haynes@gmail.com")</f>
        <v>katie.kleissas.haynes@gmail.com</v>
      </c>
      <c r="K2" s="20">
        <v>42614.0</v>
      </c>
      <c r="L2" s="21">
        <v>42846.0</v>
      </c>
      <c r="M2" s="10" t="s">
        <v>34</v>
      </c>
      <c r="N2" s="10" t="s">
        <v>35</v>
      </c>
      <c r="O2" s="10" t="s">
        <v>36</v>
      </c>
      <c r="P2" s="22">
        <v>43744.0</v>
      </c>
      <c r="Q2" s="10" t="s">
        <v>37</v>
      </c>
      <c r="R2" s="23" t="s">
        <v>37</v>
      </c>
      <c r="S2" s="10" t="s">
        <v>14</v>
      </c>
    </row>
    <row r="3">
      <c r="A3" s="2"/>
      <c r="B3" s="2"/>
      <c r="C3" s="10" t="s">
        <v>38</v>
      </c>
      <c r="D3" s="10" t="s">
        <v>39</v>
      </c>
      <c r="E3" s="24" t="s">
        <v>40</v>
      </c>
      <c r="F3" s="14" t="s">
        <v>41</v>
      </c>
      <c r="G3" s="14" t="s">
        <v>26</v>
      </c>
      <c r="H3" s="14">
        <v>80516.0</v>
      </c>
      <c r="I3" s="25" t="s">
        <v>42</v>
      </c>
      <c r="J3" s="26" t="s">
        <v>43</v>
      </c>
      <c r="K3" s="20">
        <v>43035.0</v>
      </c>
      <c r="L3" s="28">
        <v>43295.0</v>
      </c>
      <c r="M3" s="10" t="s">
        <v>44</v>
      </c>
      <c r="N3" s="10" t="s">
        <v>45</v>
      </c>
      <c r="O3" s="10" t="s">
        <v>46</v>
      </c>
      <c r="P3" s="22">
        <v>43765.0</v>
      </c>
      <c r="Q3" s="10" t="s">
        <v>37</v>
      </c>
      <c r="R3" s="23" t="s">
        <v>37</v>
      </c>
      <c r="S3" s="10" t="s">
        <v>14</v>
      </c>
    </row>
    <row r="4">
      <c r="A4" s="2"/>
      <c r="B4" s="2"/>
      <c r="C4" s="10" t="s">
        <v>47</v>
      </c>
      <c r="D4" s="10" t="s">
        <v>48</v>
      </c>
      <c r="E4" s="12" t="s">
        <v>49</v>
      </c>
      <c r="F4" s="14" t="s">
        <v>25</v>
      </c>
      <c r="G4" s="14" t="s">
        <v>26</v>
      </c>
      <c r="H4" s="14">
        <v>80023.0</v>
      </c>
      <c r="I4" s="10" t="s">
        <v>50</v>
      </c>
      <c r="J4" s="27" t="str">
        <f>HYPERLINK("mailto:maryjosephineidler@gmail.com","maryjosephineidler@gmail.com")</f>
        <v>maryjosephineidler@gmail.com</v>
      </c>
      <c r="K4" s="20">
        <v>42778.0</v>
      </c>
      <c r="L4" s="21">
        <v>42902.0</v>
      </c>
      <c r="M4" s="10" t="s">
        <v>54</v>
      </c>
      <c r="N4" s="10" t="s">
        <v>55</v>
      </c>
      <c r="O4" s="10" t="s">
        <v>56</v>
      </c>
      <c r="P4" s="20">
        <v>43873.0</v>
      </c>
      <c r="Q4" s="10" t="s">
        <v>37</v>
      </c>
      <c r="R4" s="23" t="s">
        <v>37</v>
      </c>
      <c r="S4" s="32" t="s">
        <v>14</v>
      </c>
    </row>
    <row r="5">
      <c r="A5" s="2"/>
      <c r="B5" s="2"/>
      <c r="C5" s="10" t="s">
        <v>57</v>
      </c>
      <c r="D5" s="10" t="s">
        <v>58</v>
      </c>
      <c r="E5" s="12" t="s">
        <v>59</v>
      </c>
      <c r="F5" s="14" t="s">
        <v>41</v>
      </c>
      <c r="G5" s="14" t="s">
        <v>26</v>
      </c>
      <c r="H5" s="14">
        <v>80516.0</v>
      </c>
      <c r="I5" s="10" t="s">
        <v>60</v>
      </c>
      <c r="J5" s="33" t="s">
        <v>61</v>
      </c>
      <c r="K5" s="20">
        <v>42763.0</v>
      </c>
      <c r="L5" s="21">
        <v>43164.0</v>
      </c>
      <c r="M5" s="10" t="s">
        <v>62</v>
      </c>
      <c r="N5" s="34">
        <v>42582.0</v>
      </c>
      <c r="O5" s="10" t="s">
        <v>64</v>
      </c>
      <c r="P5" s="20">
        <v>43873.0</v>
      </c>
      <c r="Q5" s="10" t="s">
        <v>37</v>
      </c>
      <c r="R5" s="23" t="s">
        <v>37</v>
      </c>
      <c r="S5" s="10" t="s">
        <v>14</v>
      </c>
    </row>
    <row r="6">
      <c r="A6" s="2"/>
      <c r="B6" s="2"/>
      <c r="C6" s="36" t="s">
        <v>65</v>
      </c>
      <c r="D6" s="36" t="s">
        <v>71</v>
      </c>
      <c r="E6" s="37" t="s">
        <v>72</v>
      </c>
      <c r="F6" s="14" t="s">
        <v>25</v>
      </c>
      <c r="G6" s="14" t="s">
        <v>26</v>
      </c>
      <c r="H6" s="14">
        <v>80023.0</v>
      </c>
      <c r="I6" s="38" t="s">
        <v>73</v>
      </c>
      <c r="J6" s="40" t="s">
        <v>74</v>
      </c>
      <c r="K6" s="42">
        <v>42842.0</v>
      </c>
      <c r="L6" s="43">
        <v>43004.0</v>
      </c>
      <c r="M6" s="10" t="s">
        <v>78</v>
      </c>
      <c r="N6" s="10" t="s">
        <v>79</v>
      </c>
      <c r="O6" s="36" t="s">
        <v>80</v>
      </c>
      <c r="P6" s="42">
        <v>43941.0</v>
      </c>
      <c r="Q6" s="36" t="s">
        <v>37</v>
      </c>
      <c r="R6" s="23" t="s">
        <v>37</v>
      </c>
      <c r="S6" s="36" t="s">
        <v>14</v>
      </c>
    </row>
    <row r="7">
      <c r="A7" s="2"/>
      <c r="B7" s="2"/>
      <c r="C7" s="36" t="s">
        <v>81</v>
      </c>
      <c r="D7" s="36" t="s">
        <v>82</v>
      </c>
      <c r="E7" s="37" t="s">
        <v>83</v>
      </c>
      <c r="F7" s="14" t="s">
        <v>41</v>
      </c>
      <c r="G7" s="45" t="s">
        <v>26</v>
      </c>
      <c r="H7" s="14">
        <v>80516.0</v>
      </c>
      <c r="I7" s="38" t="s">
        <v>85</v>
      </c>
      <c r="J7" s="47" t="str">
        <f>HYPERLINK("mailto:robyn.pierson.rp@gmail.com","robyn.pierson.rp@gmail.com")</f>
        <v>robyn.pierson.rp@gmail.com</v>
      </c>
      <c r="K7" s="42">
        <v>42872.0</v>
      </c>
      <c r="L7" s="43">
        <v>42804.0</v>
      </c>
      <c r="M7" s="10" t="s">
        <v>88</v>
      </c>
      <c r="N7" s="10" t="s">
        <v>89</v>
      </c>
      <c r="O7" s="36" t="s">
        <v>77</v>
      </c>
      <c r="P7" s="42">
        <v>43963.0</v>
      </c>
      <c r="Q7" s="36" t="s">
        <v>37</v>
      </c>
      <c r="R7" s="23" t="s">
        <v>37</v>
      </c>
      <c r="S7" s="36" t="s">
        <v>90</v>
      </c>
    </row>
    <row r="8">
      <c r="A8" s="2"/>
      <c r="B8" s="2"/>
      <c r="C8" s="36" t="s">
        <v>91</v>
      </c>
      <c r="D8" s="36" t="s">
        <v>92</v>
      </c>
      <c r="E8" s="37" t="s">
        <v>93</v>
      </c>
      <c r="F8" s="14" t="s">
        <v>25</v>
      </c>
      <c r="G8" s="45" t="s">
        <v>26</v>
      </c>
      <c r="H8" s="14">
        <v>80023.0</v>
      </c>
      <c r="I8" s="38" t="s">
        <v>94</v>
      </c>
      <c r="J8" s="40" t="s">
        <v>95</v>
      </c>
      <c r="K8" s="42">
        <v>42852.0</v>
      </c>
      <c r="L8" s="43"/>
      <c r="M8" s="10" t="s">
        <v>96</v>
      </c>
      <c r="N8" s="49">
        <v>42424.0</v>
      </c>
      <c r="O8" s="36" t="s">
        <v>36</v>
      </c>
      <c r="P8" s="42">
        <v>43952.0</v>
      </c>
      <c r="Q8" s="36" t="s">
        <v>37</v>
      </c>
      <c r="R8" s="50" t="s">
        <v>37</v>
      </c>
      <c r="S8" s="36" t="s">
        <v>14</v>
      </c>
    </row>
    <row r="9">
      <c r="A9" s="2"/>
      <c r="B9" s="2"/>
      <c r="C9" s="36" t="s">
        <v>98</v>
      </c>
      <c r="D9" s="36" t="s">
        <v>99</v>
      </c>
      <c r="E9" s="37" t="s">
        <v>100</v>
      </c>
      <c r="F9" s="14" t="s">
        <v>25</v>
      </c>
      <c r="G9" s="45" t="s">
        <v>26</v>
      </c>
      <c r="H9" s="14">
        <v>80023.0</v>
      </c>
      <c r="I9" s="38" t="s">
        <v>101</v>
      </c>
      <c r="J9" s="40" t="s">
        <v>102</v>
      </c>
      <c r="K9" s="42">
        <v>42933.0</v>
      </c>
      <c r="L9" s="43">
        <v>42957.0</v>
      </c>
      <c r="M9" s="10" t="s">
        <v>103</v>
      </c>
      <c r="N9" s="10" t="s">
        <v>104</v>
      </c>
      <c r="O9" s="36" t="s">
        <v>105</v>
      </c>
      <c r="P9" s="42">
        <v>43658.0</v>
      </c>
      <c r="Q9" s="36" t="s">
        <v>37</v>
      </c>
      <c r="R9" s="50" t="s">
        <v>37</v>
      </c>
      <c r="S9" s="36" t="s">
        <v>14</v>
      </c>
    </row>
    <row r="10">
      <c r="A10" s="2"/>
      <c r="B10" s="2"/>
      <c r="C10" s="36" t="s">
        <v>106</v>
      </c>
      <c r="D10" s="36" t="s">
        <v>107</v>
      </c>
      <c r="E10" s="37" t="s">
        <v>108</v>
      </c>
      <c r="F10" s="14" t="s">
        <v>41</v>
      </c>
      <c r="G10" s="45" t="s">
        <v>26</v>
      </c>
      <c r="H10" s="14">
        <v>80516.0</v>
      </c>
      <c r="I10" s="52" t="s">
        <v>109</v>
      </c>
      <c r="J10" s="54" t="s">
        <v>110</v>
      </c>
      <c r="K10" s="42">
        <v>42933.0</v>
      </c>
      <c r="L10" s="56">
        <v>42993.0</v>
      </c>
      <c r="M10" s="10" t="s">
        <v>117</v>
      </c>
      <c r="N10" s="10" t="s">
        <v>118</v>
      </c>
      <c r="O10" s="36" t="s">
        <v>119</v>
      </c>
      <c r="P10" s="42">
        <v>44026.0</v>
      </c>
      <c r="Q10" s="36" t="s">
        <v>37</v>
      </c>
      <c r="R10" s="23" t="s">
        <v>37</v>
      </c>
      <c r="S10" s="36" t="s">
        <v>14</v>
      </c>
    </row>
    <row r="11">
      <c r="A11" s="2"/>
      <c r="B11" s="2"/>
      <c r="C11" s="36" t="s">
        <v>120</v>
      </c>
      <c r="D11" s="36" t="s">
        <v>121</v>
      </c>
      <c r="E11" s="37" t="s">
        <v>122</v>
      </c>
      <c r="F11" s="14" t="s">
        <v>25</v>
      </c>
      <c r="G11" s="45" t="s">
        <v>26</v>
      </c>
      <c r="H11" s="14">
        <v>80023.0</v>
      </c>
      <c r="I11" s="52" t="s">
        <v>123</v>
      </c>
      <c r="J11" s="54" t="s">
        <v>124</v>
      </c>
      <c r="K11" s="42">
        <v>42964.0</v>
      </c>
      <c r="L11" s="56">
        <v>43098.0</v>
      </c>
      <c r="M11" s="10" t="s">
        <v>125</v>
      </c>
      <c r="N11" s="58">
        <v>42095.0</v>
      </c>
      <c r="O11" s="36" t="s">
        <v>126</v>
      </c>
      <c r="P11" s="42">
        <v>43685.0</v>
      </c>
      <c r="Q11" s="36" t="s">
        <v>37</v>
      </c>
      <c r="R11" s="23" t="s">
        <v>37</v>
      </c>
      <c r="S11" s="36" t="s">
        <v>14</v>
      </c>
    </row>
    <row r="12">
      <c r="A12" s="2"/>
      <c r="B12" s="2"/>
      <c r="C12" s="36" t="s">
        <v>127</v>
      </c>
      <c r="D12" s="36" t="s">
        <v>128</v>
      </c>
      <c r="E12" s="57" t="s">
        <v>129</v>
      </c>
      <c r="F12" s="14" t="s">
        <v>41</v>
      </c>
      <c r="G12" s="45" t="s">
        <v>26</v>
      </c>
      <c r="H12" s="14">
        <v>80516.0</v>
      </c>
      <c r="I12" s="36" t="s">
        <v>130</v>
      </c>
      <c r="J12" s="61" t="str">
        <f>HYPERLINK("mailto:lauradshaffer@gmail.com","lauradshaffer@gmail.com")</f>
        <v>lauradshaffer@gmail.com</v>
      </c>
      <c r="K12" s="42">
        <v>42566.0</v>
      </c>
      <c r="L12" s="63">
        <v>42694.0</v>
      </c>
      <c r="M12" s="10" t="s">
        <v>134</v>
      </c>
      <c r="N12" s="34" t="s">
        <v>135</v>
      </c>
      <c r="O12" s="36" t="s">
        <v>136</v>
      </c>
      <c r="P12" s="42">
        <v>43702.0</v>
      </c>
      <c r="Q12" s="36" t="s">
        <v>37</v>
      </c>
      <c r="R12" s="23" t="s">
        <v>37</v>
      </c>
      <c r="S12" s="36" t="s">
        <v>137</v>
      </c>
    </row>
    <row r="13">
      <c r="A13" s="2"/>
      <c r="B13" s="2"/>
      <c r="C13" s="36" t="s">
        <v>138</v>
      </c>
      <c r="D13" s="36" t="s">
        <v>139</v>
      </c>
      <c r="E13" s="37" t="s">
        <v>140</v>
      </c>
      <c r="F13" s="14" t="s">
        <v>25</v>
      </c>
      <c r="G13" s="45" t="s">
        <v>26</v>
      </c>
      <c r="H13" s="14">
        <v>80023.0</v>
      </c>
      <c r="I13" s="52" t="s">
        <v>141</v>
      </c>
      <c r="J13" s="66" t="str">
        <f>HYPERLINK("mailto:meganconner14@gmail.com","meganconner14@gmail.com")</f>
        <v>meganconner14@gmail.com</v>
      </c>
      <c r="K13" s="42">
        <v>42217.0</v>
      </c>
      <c r="L13" s="62">
        <v>42882.0</v>
      </c>
      <c r="M13" s="10" t="s">
        <v>147</v>
      </c>
      <c r="N13" s="10" t="s">
        <v>148</v>
      </c>
      <c r="O13" s="68" t="s">
        <v>149</v>
      </c>
      <c r="P13" s="42">
        <v>43719.0</v>
      </c>
      <c r="Q13" s="36" t="s">
        <v>37</v>
      </c>
      <c r="R13" s="23" t="s">
        <v>37</v>
      </c>
      <c r="S13" s="36" t="s">
        <v>150</v>
      </c>
    </row>
    <row r="14">
      <c r="A14" s="2"/>
      <c r="B14" s="2"/>
      <c r="C14" s="10" t="s">
        <v>21</v>
      </c>
      <c r="D14" s="10" t="s">
        <v>151</v>
      </c>
      <c r="E14" s="12" t="s">
        <v>152</v>
      </c>
      <c r="F14" s="14" t="s">
        <v>25</v>
      </c>
      <c r="G14" s="45" t="s">
        <v>26</v>
      </c>
      <c r="H14" s="14">
        <v>80023.0</v>
      </c>
      <c r="I14" s="10" t="s">
        <v>153</v>
      </c>
      <c r="J14" s="18" t="str">
        <f>HYPERLINK("mailto:katiemurray123@hotmail.com","katiemurray123@hotmail.com")</f>
        <v>katiemurray123@hotmail.com</v>
      </c>
      <c r="K14" s="20">
        <v>42614.0</v>
      </c>
      <c r="L14" s="21">
        <v>43021.0</v>
      </c>
      <c r="M14" s="10" t="s">
        <v>161</v>
      </c>
      <c r="N14" s="10" t="s">
        <v>162</v>
      </c>
      <c r="O14" s="10" t="s">
        <v>163</v>
      </c>
      <c r="P14" s="20">
        <v>43742.0</v>
      </c>
      <c r="Q14" s="10" t="s">
        <v>37</v>
      </c>
      <c r="R14" s="70" t="s">
        <v>37</v>
      </c>
      <c r="S14" s="10" t="s">
        <v>14</v>
      </c>
    </row>
    <row r="15">
      <c r="A15" s="2"/>
      <c r="B15" s="2"/>
      <c r="C15" s="36" t="s">
        <v>164</v>
      </c>
      <c r="D15" s="36" t="s">
        <v>165</v>
      </c>
      <c r="E15" s="37" t="s">
        <v>166</v>
      </c>
      <c r="F15" s="14" t="s">
        <v>25</v>
      </c>
      <c r="G15" s="45" t="s">
        <v>26</v>
      </c>
      <c r="H15" s="14">
        <v>80023.0</v>
      </c>
      <c r="I15" s="52" t="s">
        <v>167</v>
      </c>
      <c r="J15" s="54" t="s">
        <v>168</v>
      </c>
      <c r="K15" s="20">
        <v>43017.0</v>
      </c>
      <c r="L15" s="56">
        <v>42897.0</v>
      </c>
      <c r="M15" s="10" t="s">
        <v>169</v>
      </c>
      <c r="N15" s="10" t="s">
        <v>170</v>
      </c>
      <c r="O15" s="10" t="s">
        <v>172</v>
      </c>
      <c r="P15" s="20">
        <v>43747.0</v>
      </c>
      <c r="Q15" s="10" t="s">
        <v>37</v>
      </c>
      <c r="R15" s="23" t="s">
        <v>37</v>
      </c>
      <c r="S15" s="36" t="s">
        <v>14</v>
      </c>
    </row>
    <row r="16">
      <c r="A16" s="71"/>
      <c r="B16" s="71"/>
      <c r="C16" s="23" t="s">
        <v>173</v>
      </c>
      <c r="D16" s="23" t="s">
        <v>174</v>
      </c>
      <c r="E16" s="73" t="s">
        <v>175</v>
      </c>
      <c r="F16" s="14" t="s">
        <v>25</v>
      </c>
      <c r="G16" s="45" t="s">
        <v>26</v>
      </c>
      <c r="H16" s="14">
        <v>80023.0</v>
      </c>
      <c r="I16" s="23" t="s">
        <v>179</v>
      </c>
      <c r="J16" s="74" t="str">
        <f>HYPERLINK("mailto:adriennewhitman@mac.com","adriennewhitman@mac.com")</f>
        <v>adriennewhitman@mac.com</v>
      </c>
      <c r="K16" s="75">
        <v>43177.0</v>
      </c>
      <c r="L16" s="76">
        <v>43254.0</v>
      </c>
      <c r="M16" s="23" t="s">
        <v>188</v>
      </c>
      <c r="N16" s="77"/>
      <c r="O16" s="23" t="s">
        <v>193</v>
      </c>
      <c r="P16" s="75">
        <v>43544.0</v>
      </c>
      <c r="Q16" s="79"/>
      <c r="R16" s="23" t="s">
        <v>37</v>
      </c>
      <c r="S16" s="23" t="s">
        <v>14</v>
      </c>
    </row>
    <row r="17">
      <c r="A17" s="71"/>
      <c r="B17" s="71"/>
      <c r="C17" s="23" t="s">
        <v>197</v>
      </c>
      <c r="D17" s="23" t="s">
        <v>198</v>
      </c>
      <c r="E17" s="73" t="s">
        <v>199</v>
      </c>
      <c r="F17" s="14" t="s">
        <v>25</v>
      </c>
      <c r="G17" s="45" t="s">
        <v>26</v>
      </c>
      <c r="H17" s="14">
        <v>80023.0</v>
      </c>
      <c r="I17" s="23" t="s">
        <v>200</v>
      </c>
      <c r="J17" s="74" t="str">
        <f>HYPERLINK("mailto:ECYCook@gmail.com","ECYCook@gmail.com")</f>
        <v>ECYCook@gmail.com</v>
      </c>
      <c r="K17" s="75">
        <v>43177.0</v>
      </c>
      <c r="L17" s="76">
        <v>43245.0</v>
      </c>
      <c r="M17" s="23" t="s">
        <v>201</v>
      </c>
      <c r="N17" s="81">
        <v>42900.0</v>
      </c>
      <c r="O17" s="23" t="s">
        <v>207</v>
      </c>
      <c r="P17" s="75">
        <v>43544.0</v>
      </c>
      <c r="Q17" s="23" t="s">
        <v>37</v>
      </c>
      <c r="R17" s="23" t="s">
        <v>37</v>
      </c>
      <c r="S17" s="23" t="s">
        <v>14</v>
      </c>
    </row>
    <row r="18">
      <c r="A18" s="71"/>
      <c r="B18" s="71"/>
      <c r="C18" s="23" t="s">
        <v>208</v>
      </c>
      <c r="D18" s="23" t="s">
        <v>209</v>
      </c>
      <c r="E18" s="73" t="s">
        <v>210</v>
      </c>
      <c r="F18" s="14" t="s">
        <v>41</v>
      </c>
      <c r="G18" s="45" t="s">
        <v>26</v>
      </c>
      <c r="H18" s="14">
        <v>80516.0</v>
      </c>
      <c r="I18" s="23" t="s">
        <v>211</v>
      </c>
      <c r="J18" s="74" t="str">
        <f>HYPERLINK("mailto:smlbutterfly@gmail.com","smlbutterfly@gmail.com")</f>
        <v>smlbutterfly@gmail.com</v>
      </c>
      <c r="K18" s="75">
        <v>43177.0</v>
      </c>
      <c r="L18" s="76">
        <v>43381.0</v>
      </c>
      <c r="M18" s="23" t="s">
        <v>212</v>
      </c>
      <c r="N18" s="23" t="s">
        <v>213</v>
      </c>
      <c r="O18" s="23" t="s">
        <v>214</v>
      </c>
      <c r="P18" s="75">
        <v>43544.0</v>
      </c>
      <c r="Q18" s="23" t="s">
        <v>37</v>
      </c>
      <c r="R18" s="23" t="s">
        <v>37</v>
      </c>
      <c r="S18" s="23" t="s">
        <v>14</v>
      </c>
      <c r="U18" s="83"/>
    </row>
    <row r="19" ht="36.0" customHeight="1">
      <c r="A19" s="71"/>
      <c r="B19" s="71"/>
      <c r="C19" s="23" t="s">
        <v>220</v>
      </c>
      <c r="D19" s="23" t="s">
        <v>221</v>
      </c>
      <c r="E19" s="73" t="s">
        <v>222</v>
      </c>
      <c r="F19" s="14" t="s">
        <v>25</v>
      </c>
      <c r="G19" s="45" t="s">
        <v>26</v>
      </c>
      <c r="H19" s="14">
        <v>80023.0</v>
      </c>
      <c r="I19" s="23" t="s">
        <v>223</v>
      </c>
      <c r="J19" s="74" t="str">
        <f>HYPERLINK("mailto:andreabianchilopez@gmail.com","andreabianchilopez@gmail.com")</f>
        <v>andreabianchilopez@gmail.com</v>
      </c>
      <c r="K19" s="75">
        <v>43208.0</v>
      </c>
      <c r="L19" s="84"/>
      <c r="M19" s="23" t="s">
        <v>224</v>
      </c>
      <c r="N19" s="23" t="s">
        <v>225</v>
      </c>
      <c r="O19" s="23" t="s">
        <v>226</v>
      </c>
      <c r="P19" s="75">
        <v>43575.0</v>
      </c>
      <c r="Q19" s="79"/>
      <c r="R19" s="23" t="s">
        <v>30</v>
      </c>
      <c r="S19" s="23" t="s">
        <v>14</v>
      </c>
    </row>
    <row r="20" ht="31.5" customHeight="1">
      <c r="A20" s="71"/>
      <c r="B20" s="71"/>
      <c r="C20" s="23" t="s">
        <v>227</v>
      </c>
      <c r="D20" s="23" t="s">
        <v>228</v>
      </c>
      <c r="E20" s="73" t="s">
        <v>229</v>
      </c>
      <c r="F20" s="14" t="s">
        <v>41</v>
      </c>
      <c r="G20" s="45" t="s">
        <v>26</v>
      </c>
      <c r="H20" s="14">
        <v>80516.0</v>
      </c>
      <c r="I20" s="23" t="s">
        <v>230</v>
      </c>
      <c r="J20" s="74" t="str">
        <f>HYPERLINK("mailto:pilotrx@comcast.net","pilotrx@comcast.net")</f>
        <v>pilotrx@comcast.net</v>
      </c>
      <c r="K20" s="75">
        <v>43330.0</v>
      </c>
      <c r="L20" s="84"/>
      <c r="M20" s="23" t="s">
        <v>245</v>
      </c>
      <c r="N20" s="23" t="s">
        <v>246</v>
      </c>
      <c r="O20" s="23" t="s">
        <v>77</v>
      </c>
      <c r="P20" s="75">
        <v>43331.0</v>
      </c>
      <c r="Q20" s="23" t="s">
        <v>37</v>
      </c>
      <c r="R20" s="23" t="s">
        <v>37</v>
      </c>
      <c r="S20" s="23" t="s">
        <v>14</v>
      </c>
    </row>
    <row r="21" ht="78.75" customHeight="1">
      <c r="A21" s="71"/>
      <c r="B21" s="71"/>
      <c r="C21" s="23" t="s">
        <v>247</v>
      </c>
      <c r="D21" s="23" t="s">
        <v>248</v>
      </c>
      <c r="E21" s="73" t="s">
        <v>249</v>
      </c>
      <c r="F21" s="14" t="s">
        <v>25</v>
      </c>
      <c r="G21" s="45" t="s">
        <v>26</v>
      </c>
      <c r="H21" s="85">
        <v>80023.0</v>
      </c>
      <c r="I21" s="23" t="s">
        <v>257</v>
      </c>
      <c r="J21" s="74" t="str">
        <f>HYPERLINK("mailto:becca.copenhaver@gmail.com","becca.copenhaver@gmail.com")</f>
        <v>becca.copenhaver@gmail.com</v>
      </c>
      <c r="K21" s="75">
        <v>43330.0</v>
      </c>
      <c r="L21" s="76">
        <v>43405.0</v>
      </c>
      <c r="M21" s="23" t="s">
        <v>261</v>
      </c>
      <c r="N21" s="23" t="s">
        <v>262</v>
      </c>
      <c r="O21" s="23" t="s">
        <v>263</v>
      </c>
      <c r="P21" s="75">
        <v>43331.0</v>
      </c>
      <c r="Q21" s="23" t="s">
        <v>37</v>
      </c>
      <c r="R21" s="23" t="s">
        <v>37</v>
      </c>
      <c r="S21" s="23" t="s">
        <v>14</v>
      </c>
    </row>
    <row r="22">
      <c r="A22" s="71"/>
      <c r="B22" s="71"/>
      <c r="C22" s="23" t="s">
        <v>264</v>
      </c>
      <c r="D22" s="23" t="s">
        <v>265</v>
      </c>
      <c r="E22" s="73" t="s">
        <v>266</v>
      </c>
      <c r="F22" s="14" t="s">
        <v>25</v>
      </c>
      <c r="G22" s="45" t="s">
        <v>26</v>
      </c>
      <c r="H22" s="14">
        <v>80023.0</v>
      </c>
      <c r="I22" s="23" t="s">
        <v>267</v>
      </c>
      <c r="J22" s="74" t="str">
        <f>HYPERLINK("mailto:inge029@gmail.com","inge029@gmail.com")</f>
        <v>inge029@gmail.com</v>
      </c>
      <c r="K22" s="75">
        <v>43361.0</v>
      </c>
      <c r="L22" s="84"/>
      <c r="M22" s="23" t="s">
        <v>269</v>
      </c>
      <c r="N22" s="23" t="s">
        <v>270</v>
      </c>
      <c r="O22" s="23" t="s">
        <v>271</v>
      </c>
      <c r="P22" s="75">
        <v>43362.0</v>
      </c>
      <c r="Q22" s="23" t="s">
        <v>37</v>
      </c>
      <c r="R22" s="23" t="s">
        <v>37</v>
      </c>
      <c r="S22" s="23" t="s">
        <v>14</v>
      </c>
    </row>
    <row r="23" ht="36.0" customHeight="1">
      <c r="A23" s="71"/>
      <c r="B23" s="71"/>
      <c r="C23" s="23" t="s">
        <v>272</v>
      </c>
      <c r="D23" s="23" t="s">
        <v>273</v>
      </c>
      <c r="E23" s="73" t="s">
        <v>274</v>
      </c>
      <c r="F23" s="14" t="s">
        <v>41</v>
      </c>
      <c r="G23" s="45" t="s">
        <v>26</v>
      </c>
      <c r="H23" s="88">
        <v>80516.0</v>
      </c>
      <c r="I23" s="23" t="s">
        <v>282</v>
      </c>
      <c r="J23" s="74" t="str">
        <f>HYPERLINK("mailto:katherinejrosenblatt@gmail.com","katherinejrosenblatt@gmail.com")</f>
        <v>katherinejrosenblatt@gmail.com</v>
      </c>
      <c r="K23" s="75">
        <v>43361.0</v>
      </c>
      <c r="L23" s="84"/>
      <c r="M23" s="23" t="s">
        <v>284</v>
      </c>
      <c r="N23" s="23" t="s">
        <v>285</v>
      </c>
      <c r="O23" s="23" t="s">
        <v>286</v>
      </c>
      <c r="P23" s="75">
        <v>43362.0</v>
      </c>
      <c r="Q23" s="23" t="s">
        <v>37</v>
      </c>
      <c r="R23" s="23" t="s">
        <v>37</v>
      </c>
      <c r="S23" s="23" t="s">
        <v>14</v>
      </c>
      <c r="T23" s="90"/>
    </row>
    <row r="24">
      <c r="A24" s="71"/>
      <c r="B24" s="71"/>
      <c r="C24" s="23" t="s">
        <v>288</v>
      </c>
      <c r="D24" s="23" t="s">
        <v>290</v>
      </c>
      <c r="E24" s="73" t="s">
        <v>292</v>
      </c>
      <c r="F24" s="14" t="s">
        <v>25</v>
      </c>
      <c r="G24" s="45" t="s">
        <v>26</v>
      </c>
      <c r="H24" s="14">
        <v>80023.0</v>
      </c>
      <c r="I24" s="23" t="s">
        <v>293</v>
      </c>
      <c r="J24" s="91" t="str">
        <f>HYPERLINK("mailto:karankacala@gmail.com","karankacala@gmail.com")</f>
        <v>karankacala@gmail.com</v>
      </c>
      <c r="K24" s="75">
        <v>43452.0</v>
      </c>
      <c r="L24" s="84"/>
      <c r="M24" s="23" t="s">
        <v>306</v>
      </c>
      <c r="N24" s="23" t="s">
        <v>307</v>
      </c>
      <c r="O24" s="23" t="s">
        <v>308</v>
      </c>
      <c r="P24" s="75">
        <v>43453.0</v>
      </c>
      <c r="Q24" s="23" t="s">
        <v>37</v>
      </c>
      <c r="R24" s="23" t="s">
        <v>37</v>
      </c>
      <c r="S24" s="23" t="s">
        <v>14</v>
      </c>
    </row>
    <row r="25">
      <c r="A25" s="71"/>
      <c r="B25" s="71"/>
      <c r="C25" s="23" t="s">
        <v>309</v>
      </c>
      <c r="D25" s="23" t="s">
        <v>310</v>
      </c>
      <c r="E25" s="73" t="s">
        <v>311</v>
      </c>
      <c r="F25" s="14" t="s">
        <v>25</v>
      </c>
      <c r="G25" s="45" t="s">
        <v>26</v>
      </c>
      <c r="H25" s="14">
        <v>80023.0</v>
      </c>
      <c r="I25" s="23" t="s">
        <v>312</v>
      </c>
      <c r="J25" s="74" t="str">
        <f>HYPERLINK("mailto:anna.buffenmyer1973@gmail.com","anna.buffenmyer1973@gmail.com")</f>
        <v>anna.buffenmyer1973@gmail.com</v>
      </c>
      <c r="K25" s="75">
        <v>43177.0</v>
      </c>
      <c r="L25" s="76">
        <v>43430.0</v>
      </c>
      <c r="M25" s="23" t="s">
        <v>317</v>
      </c>
      <c r="N25" s="81">
        <v>42416.0</v>
      </c>
      <c r="O25" s="23" t="s">
        <v>318</v>
      </c>
      <c r="P25" s="75">
        <v>43544.0</v>
      </c>
      <c r="Q25" s="23" t="s">
        <v>37</v>
      </c>
      <c r="R25" s="23" t="s">
        <v>37</v>
      </c>
      <c r="S25" s="23" t="s">
        <v>14</v>
      </c>
    </row>
    <row r="26">
      <c r="A26" s="71"/>
      <c r="B26" s="71"/>
      <c r="C26" s="23" t="s">
        <v>319</v>
      </c>
      <c r="D26" s="23" t="s">
        <v>320</v>
      </c>
      <c r="E26" s="73" t="s">
        <v>321</v>
      </c>
      <c r="F26" s="14" t="s">
        <v>25</v>
      </c>
      <c r="G26" s="45" t="s">
        <v>26</v>
      </c>
      <c r="H26" s="14">
        <v>80023.0</v>
      </c>
      <c r="I26" s="23" t="s">
        <v>322</v>
      </c>
      <c r="J26" s="74" t="str">
        <f>HYPERLINK("mailto:JBLHassan@gmail.com","JBLHassan@gmail.com")</f>
        <v>JBLHassan@gmail.com</v>
      </c>
      <c r="K26" s="75">
        <v>43574.0</v>
      </c>
      <c r="L26" s="76">
        <v>43706.0</v>
      </c>
      <c r="M26" s="23" t="s">
        <v>330</v>
      </c>
      <c r="N26" s="81">
        <v>42704.0</v>
      </c>
      <c r="O26" s="23" t="s">
        <v>331</v>
      </c>
      <c r="P26" s="75">
        <v>43575.0</v>
      </c>
      <c r="Q26" s="23" t="s">
        <v>37</v>
      </c>
      <c r="R26" s="23" t="s">
        <v>37</v>
      </c>
      <c r="S26" s="23" t="s">
        <v>14</v>
      </c>
    </row>
    <row r="27">
      <c r="A27" s="71"/>
      <c r="B27" s="71"/>
      <c r="C27" s="23" t="s">
        <v>127</v>
      </c>
      <c r="D27" s="23" t="s">
        <v>332</v>
      </c>
      <c r="E27" s="73" t="s">
        <v>333</v>
      </c>
      <c r="F27" s="14" t="s">
        <v>25</v>
      </c>
      <c r="G27" s="14" t="s">
        <v>26</v>
      </c>
      <c r="H27" s="14">
        <v>80023.0</v>
      </c>
      <c r="I27" s="23" t="s">
        <v>334</v>
      </c>
      <c r="J27" s="74" t="str">
        <f>HYPERLINK("mailto:laurasimscolorado@gmail.com","laurasimscolorado@gmail.com")</f>
        <v>laurasimscolorado@gmail.com</v>
      </c>
      <c r="K27" s="75">
        <v>43604.0</v>
      </c>
      <c r="L27" s="84"/>
      <c r="M27" s="23" t="s">
        <v>335</v>
      </c>
      <c r="N27" s="23" t="s">
        <v>336</v>
      </c>
      <c r="O27" s="23" t="s">
        <v>193</v>
      </c>
      <c r="P27" s="75">
        <v>43605.0</v>
      </c>
      <c r="Q27" s="23" t="s">
        <v>37</v>
      </c>
      <c r="R27" s="23" t="s">
        <v>37</v>
      </c>
      <c r="S27" s="23" t="s">
        <v>14</v>
      </c>
    </row>
    <row r="28">
      <c r="A28" s="71"/>
      <c r="B28" s="71"/>
      <c r="C28" s="23" t="s">
        <v>340</v>
      </c>
      <c r="D28" s="23" t="s">
        <v>341</v>
      </c>
      <c r="E28" s="73" t="s">
        <v>342</v>
      </c>
      <c r="F28" s="73" t="s">
        <v>25</v>
      </c>
      <c r="G28" s="95" t="s">
        <v>26</v>
      </c>
      <c r="H28" s="73">
        <v>80023.0</v>
      </c>
      <c r="I28" s="23" t="s">
        <v>343</v>
      </c>
      <c r="J28" s="74" t="str">
        <f>HYPERLINK("mailto:bilyeurm@gmail.com","bilyeurm@gmail.com")</f>
        <v>bilyeurm@gmail.com</v>
      </c>
      <c r="K28" s="75">
        <v>43542.0</v>
      </c>
      <c r="L28" s="23"/>
      <c r="M28" s="23" t="s">
        <v>344</v>
      </c>
      <c r="N28" s="75">
        <v>43178.0</v>
      </c>
      <c r="O28" s="23" t="s">
        <v>215</v>
      </c>
      <c r="P28" s="23" t="s">
        <v>37</v>
      </c>
      <c r="Q28" s="46" t="s">
        <v>37</v>
      </c>
      <c r="R28" s="46" t="s">
        <v>37</v>
      </c>
      <c r="S28" s="23" t="s">
        <v>14</v>
      </c>
    </row>
    <row r="29">
      <c r="A29" s="2"/>
      <c r="B29" s="2"/>
      <c r="C29" s="10" t="s">
        <v>345</v>
      </c>
      <c r="D29" s="10" t="s">
        <v>346</v>
      </c>
      <c r="E29" s="96" t="s">
        <v>347</v>
      </c>
      <c r="F29" s="24" t="s">
        <v>25</v>
      </c>
      <c r="G29" s="24" t="s">
        <v>26</v>
      </c>
      <c r="H29" s="24">
        <v>80023.0</v>
      </c>
      <c r="I29" s="25" t="s">
        <v>348</v>
      </c>
      <c r="J29" s="26" t="s">
        <v>349</v>
      </c>
      <c r="K29" s="20">
        <v>42979.0</v>
      </c>
      <c r="L29" s="98"/>
      <c r="N29" s="99"/>
    </row>
    <row r="30">
      <c r="H30" s="100"/>
      <c r="L30" s="98"/>
      <c r="N30" s="99"/>
    </row>
    <row r="31">
      <c r="L31" s="98"/>
      <c r="N31" s="99"/>
    </row>
    <row r="32">
      <c r="L32" s="98"/>
      <c r="N32" s="99"/>
    </row>
    <row r="33">
      <c r="L33" s="98"/>
      <c r="N33" s="99"/>
    </row>
    <row r="34">
      <c r="L34" s="98"/>
      <c r="N34" s="99"/>
    </row>
    <row r="35">
      <c r="L35" s="98"/>
      <c r="N35" s="99"/>
    </row>
    <row r="36">
      <c r="L36" s="98"/>
      <c r="N36" s="99"/>
    </row>
    <row r="37">
      <c r="L37" s="98"/>
      <c r="N37" s="99"/>
    </row>
    <row r="38">
      <c r="L38" s="98"/>
      <c r="N38" s="99"/>
    </row>
    <row r="39">
      <c r="L39" s="98"/>
      <c r="N39" s="99"/>
    </row>
    <row r="40">
      <c r="L40" s="98"/>
      <c r="N40" s="99"/>
    </row>
    <row r="41">
      <c r="L41" s="98"/>
      <c r="N41" s="99"/>
    </row>
    <row r="42">
      <c r="L42" s="98"/>
      <c r="N42" s="99"/>
    </row>
    <row r="43">
      <c r="L43" s="98"/>
      <c r="N43" s="99"/>
    </row>
    <row r="44">
      <c r="L44" s="98"/>
      <c r="N44" s="99"/>
    </row>
    <row r="45">
      <c r="L45" s="98"/>
      <c r="N45" s="99"/>
    </row>
    <row r="46">
      <c r="L46" s="98"/>
      <c r="N46" s="99"/>
    </row>
    <row r="47">
      <c r="L47" s="98"/>
      <c r="N47" s="99"/>
    </row>
    <row r="48">
      <c r="L48" s="98"/>
      <c r="N48" s="99"/>
    </row>
    <row r="49">
      <c r="L49" s="98"/>
      <c r="N49" s="99"/>
    </row>
    <row r="50">
      <c r="L50" s="98"/>
      <c r="N50" s="99"/>
    </row>
    <row r="51">
      <c r="L51" s="98"/>
      <c r="N51" s="99"/>
    </row>
    <row r="52">
      <c r="L52" s="98"/>
      <c r="N52" s="99"/>
    </row>
    <row r="53">
      <c r="L53" s="98"/>
      <c r="N53" s="99"/>
    </row>
    <row r="54">
      <c r="L54" s="98"/>
      <c r="N54" s="99"/>
    </row>
    <row r="55">
      <c r="L55" s="98"/>
      <c r="N55" s="99"/>
    </row>
    <row r="56">
      <c r="L56" s="98"/>
      <c r="N56" s="99"/>
    </row>
    <row r="57">
      <c r="L57" s="98"/>
      <c r="N57" s="99"/>
    </row>
    <row r="58">
      <c r="L58" s="98"/>
      <c r="N58" s="99"/>
    </row>
    <row r="59">
      <c r="L59" s="98"/>
      <c r="N59" s="99"/>
    </row>
    <row r="60">
      <c r="L60" s="98"/>
      <c r="N60" s="99"/>
    </row>
    <row r="61">
      <c r="L61" s="98"/>
      <c r="N61" s="99"/>
    </row>
    <row r="62">
      <c r="L62" s="98"/>
      <c r="N62" s="99"/>
    </row>
    <row r="63">
      <c r="L63" s="98"/>
      <c r="N63" s="99"/>
    </row>
    <row r="64">
      <c r="L64" s="98"/>
      <c r="N64" s="99"/>
    </row>
    <row r="65">
      <c r="L65" s="98"/>
      <c r="N65" s="99"/>
    </row>
    <row r="66">
      <c r="L66" s="98"/>
      <c r="N66" s="99"/>
    </row>
    <row r="67">
      <c r="L67" s="98"/>
      <c r="N67" s="99"/>
    </row>
    <row r="68">
      <c r="L68" s="98"/>
      <c r="N68" s="99"/>
    </row>
    <row r="69">
      <c r="L69" s="98"/>
      <c r="N69" s="99"/>
    </row>
    <row r="70">
      <c r="L70" s="98"/>
      <c r="N70" s="99"/>
    </row>
    <row r="71">
      <c r="L71" s="98"/>
      <c r="N71" s="99"/>
    </row>
    <row r="72">
      <c r="L72" s="98"/>
      <c r="N72" s="99"/>
    </row>
    <row r="73">
      <c r="L73" s="98"/>
      <c r="N73" s="99"/>
    </row>
    <row r="74">
      <c r="L74" s="98"/>
      <c r="N74" s="99"/>
    </row>
    <row r="75">
      <c r="L75" s="98"/>
      <c r="N75" s="99"/>
    </row>
    <row r="76">
      <c r="L76" s="98"/>
      <c r="N76" s="99"/>
    </row>
    <row r="77">
      <c r="L77" s="98"/>
      <c r="N77" s="99"/>
    </row>
    <row r="78">
      <c r="L78" s="98"/>
      <c r="N78" s="99"/>
    </row>
    <row r="79">
      <c r="L79" s="98"/>
      <c r="N79" s="99"/>
    </row>
    <row r="80">
      <c r="L80" s="98"/>
      <c r="N80" s="99"/>
    </row>
    <row r="81">
      <c r="L81" s="98"/>
      <c r="N81" s="99"/>
    </row>
    <row r="82">
      <c r="L82" s="98"/>
      <c r="N82" s="99"/>
    </row>
    <row r="83">
      <c r="L83" s="98"/>
      <c r="N83" s="99"/>
    </row>
    <row r="84">
      <c r="L84" s="98"/>
      <c r="N84" s="99"/>
    </row>
    <row r="85">
      <c r="L85" s="98"/>
      <c r="N85" s="99"/>
    </row>
    <row r="86">
      <c r="L86" s="98"/>
      <c r="N86" s="99"/>
    </row>
    <row r="87">
      <c r="L87" s="98"/>
      <c r="N87" s="99"/>
    </row>
    <row r="88">
      <c r="L88" s="98"/>
      <c r="N88" s="99"/>
    </row>
    <row r="89">
      <c r="L89" s="98"/>
      <c r="N89" s="99"/>
    </row>
    <row r="90">
      <c r="L90" s="98"/>
      <c r="N90" s="99"/>
    </row>
    <row r="91">
      <c r="L91" s="98"/>
      <c r="N91" s="99"/>
    </row>
    <row r="92">
      <c r="L92" s="98"/>
      <c r="N92" s="99"/>
    </row>
    <row r="93">
      <c r="L93" s="98"/>
      <c r="N93" s="99"/>
    </row>
    <row r="94">
      <c r="L94" s="98"/>
      <c r="N94" s="99"/>
    </row>
    <row r="95">
      <c r="L95" s="98"/>
      <c r="N95" s="99"/>
    </row>
    <row r="96">
      <c r="L96" s="98"/>
      <c r="N96" s="99"/>
    </row>
    <row r="97">
      <c r="L97" s="98"/>
      <c r="N97" s="99"/>
    </row>
    <row r="98">
      <c r="L98" s="98"/>
      <c r="N98" s="99"/>
    </row>
    <row r="99">
      <c r="L99" s="98"/>
      <c r="N99" s="99"/>
    </row>
    <row r="100">
      <c r="L100" s="98"/>
      <c r="N100" s="99"/>
    </row>
    <row r="101">
      <c r="L101" s="98"/>
      <c r="N101" s="99"/>
    </row>
    <row r="102">
      <c r="L102" s="98"/>
      <c r="N102" s="99"/>
    </row>
    <row r="103">
      <c r="L103" s="98"/>
      <c r="N103" s="99"/>
    </row>
    <row r="104">
      <c r="L104" s="98"/>
      <c r="N104" s="99"/>
    </row>
    <row r="105">
      <c r="L105" s="98"/>
      <c r="N105" s="99"/>
    </row>
    <row r="106">
      <c r="L106" s="98"/>
      <c r="N106" s="99"/>
    </row>
    <row r="107">
      <c r="L107" s="98"/>
      <c r="N107" s="99"/>
    </row>
    <row r="108">
      <c r="L108" s="98"/>
      <c r="N108" s="99"/>
    </row>
    <row r="109">
      <c r="L109" s="98"/>
      <c r="N109" s="99"/>
    </row>
    <row r="110">
      <c r="L110" s="98"/>
      <c r="N110" s="99"/>
    </row>
    <row r="111">
      <c r="L111" s="98"/>
      <c r="N111" s="99"/>
    </row>
    <row r="112">
      <c r="L112" s="98"/>
      <c r="N112" s="99"/>
    </row>
    <row r="113">
      <c r="L113" s="98"/>
      <c r="N113" s="99"/>
    </row>
    <row r="114">
      <c r="L114" s="98"/>
      <c r="N114" s="99"/>
    </row>
    <row r="115">
      <c r="L115" s="98"/>
      <c r="N115" s="99"/>
    </row>
    <row r="116">
      <c r="L116" s="98"/>
      <c r="N116" s="99"/>
    </row>
    <row r="117">
      <c r="L117" s="98"/>
      <c r="N117" s="99"/>
    </row>
    <row r="118">
      <c r="L118" s="98"/>
      <c r="N118" s="99"/>
    </row>
    <row r="119">
      <c r="L119" s="98"/>
      <c r="N119" s="99"/>
    </row>
    <row r="120">
      <c r="L120" s="98"/>
      <c r="N120" s="99"/>
    </row>
    <row r="121">
      <c r="L121" s="98"/>
      <c r="N121" s="99"/>
    </row>
    <row r="122">
      <c r="L122" s="98"/>
      <c r="N122" s="99"/>
    </row>
    <row r="123">
      <c r="L123" s="98"/>
      <c r="N123" s="99"/>
    </row>
    <row r="124">
      <c r="L124" s="98"/>
      <c r="N124" s="99"/>
    </row>
    <row r="125">
      <c r="L125" s="98"/>
      <c r="N125" s="99"/>
    </row>
    <row r="126">
      <c r="L126" s="98"/>
      <c r="N126" s="99"/>
    </row>
    <row r="127">
      <c r="L127" s="98"/>
      <c r="N127" s="99"/>
    </row>
    <row r="128">
      <c r="L128" s="98"/>
      <c r="N128" s="99"/>
    </row>
    <row r="129">
      <c r="L129" s="98"/>
      <c r="N129" s="99"/>
    </row>
    <row r="130">
      <c r="L130" s="98"/>
      <c r="N130" s="99"/>
    </row>
    <row r="131">
      <c r="L131" s="98"/>
      <c r="N131" s="99"/>
    </row>
    <row r="132">
      <c r="L132" s="98"/>
      <c r="N132" s="99"/>
    </row>
    <row r="133">
      <c r="L133" s="98"/>
      <c r="N133" s="99"/>
    </row>
    <row r="134">
      <c r="L134" s="98"/>
      <c r="N134" s="99"/>
    </row>
    <row r="135">
      <c r="L135" s="98"/>
      <c r="N135" s="99"/>
    </row>
    <row r="136">
      <c r="L136" s="98"/>
      <c r="N136" s="99"/>
    </row>
    <row r="137">
      <c r="L137" s="98"/>
      <c r="N137" s="99"/>
    </row>
    <row r="138">
      <c r="L138" s="98"/>
      <c r="N138" s="99"/>
    </row>
    <row r="139">
      <c r="L139" s="98"/>
      <c r="N139" s="99"/>
    </row>
    <row r="140">
      <c r="L140" s="98"/>
      <c r="N140" s="99"/>
    </row>
    <row r="141">
      <c r="L141" s="98"/>
      <c r="N141" s="99"/>
    </row>
    <row r="142">
      <c r="L142" s="98"/>
      <c r="N142" s="99"/>
    </row>
    <row r="143">
      <c r="L143" s="98"/>
      <c r="N143" s="99"/>
    </row>
    <row r="144">
      <c r="L144" s="98"/>
      <c r="N144" s="99"/>
    </row>
    <row r="145">
      <c r="L145" s="98"/>
      <c r="N145" s="99"/>
    </row>
    <row r="146">
      <c r="L146" s="98"/>
      <c r="N146" s="99"/>
    </row>
    <row r="147">
      <c r="L147" s="98"/>
      <c r="N147" s="99"/>
    </row>
    <row r="148">
      <c r="L148" s="98"/>
      <c r="N148" s="99"/>
    </row>
    <row r="149">
      <c r="L149" s="98"/>
      <c r="N149" s="99"/>
    </row>
    <row r="150">
      <c r="L150" s="98"/>
      <c r="N150" s="99"/>
    </row>
    <row r="151">
      <c r="L151" s="98"/>
      <c r="N151" s="99"/>
    </row>
    <row r="152">
      <c r="L152" s="98"/>
      <c r="N152" s="99"/>
    </row>
    <row r="153">
      <c r="L153" s="98"/>
      <c r="N153" s="99"/>
    </row>
    <row r="154">
      <c r="L154" s="98"/>
      <c r="N154" s="99"/>
    </row>
    <row r="155">
      <c r="L155" s="98"/>
      <c r="N155" s="99"/>
    </row>
    <row r="156">
      <c r="L156" s="98"/>
      <c r="N156" s="99"/>
    </row>
    <row r="157">
      <c r="L157" s="98"/>
      <c r="N157" s="99"/>
    </row>
    <row r="158">
      <c r="L158" s="98"/>
      <c r="N158" s="99"/>
    </row>
    <row r="159">
      <c r="L159" s="98"/>
      <c r="N159" s="99"/>
    </row>
    <row r="160">
      <c r="L160" s="98"/>
      <c r="N160" s="99"/>
    </row>
    <row r="161">
      <c r="L161" s="98"/>
      <c r="N161" s="99"/>
    </row>
    <row r="162">
      <c r="L162" s="98"/>
      <c r="N162" s="99"/>
    </row>
    <row r="163">
      <c r="L163" s="98"/>
      <c r="N163" s="99"/>
    </row>
    <row r="164">
      <c r="L164" s="98"/>
      <c r="N164" s="99"/>
    </row>
    <row r="165">
      <c r="L165" s="98"/>
      <c r="N165" s="99"/>
    </row>
    <row r="166">
      <c r="L166" s="98"/>
      <c r="N166" s="99"/>
    </row>
    <row r="167">
      <c r="L167" s="98"/>
      <c r="N167" s="99"/>
    </row>
    <row r="168">
      <c r="L168" s="98"/>
      <c r="N168" s="99"/>
    </row>
    <row r="169">
      <c r="L169" s="98"/>
      <c r="N169" s="99"/>
    </row>
    <row r="170">
      <c r="L170" s="98"/>
      <c r="N170" s="99"/>
    </row>
    <row r="171">
      <c r="L171" s="98"/>
      <c r="N171" s="99"/>
    </row>
    <row r="172">
      <c r="L172" s="98"/>
      <c r="N172" s="99"/>
    </row>
    <row r="173">
      <c r="L173" s="98"/>
      <c r="N173" s="99"/>
    </row>
    <row r="174">
      <c r="L174" s="98"/>
      <c r="N174" s="99"/>
    </row>
    <row r="175">
      <c r="L175" s="98"/>
      <c r="N175" s="99"/>
    </row>
    <row r="176">
      <c r="L176" s="98"/>
      <c r="N176" s="99"/>
    </row>
    <row r="177">
      <c r="L177" s="98"/>
      <c r="N177" s="99"/>
    </row>
    <row r="178">
      <c r="L178" s="98"/>
      <c r="N178" s="99"/>
    </row>
    <row r="179">
      <c r="L179" s="98"/>
      <c r="N179" s="99"/>
    </row>
    <row r="180">
      <c r="L180" s="98"/>
      <c r="N180" s="99"/>
    </row>
    <row r="181">
      <c r="L181" s="98"/>
      <c r="N181" s="99"/>
    </row>
    <row r="182">
      <c r="L182" s="98"/>
      <c r="N182" s="99"/>
    </row>
    <row r="183">
      <c r="L183" s="98"/>
      <c r="N183" s="99"/>
    </row>
    <row r="184">
      <c r="L184" s="98"/>
      <c r="N184" s="99"/>
    </row>
    <row r="185">
      <c r="L185" s="98"/>
      <c r="N185" s="99"/>
    </row>
    <row r="186">
      <c r="L186" s="98"/>
      <c r="N186" s="99"/>
    </row>
    <row r="187">
      <c r="L187" s="98"/>
      <c r="N187" s="99"/>
    </row>
    <row r="188">
      <c r="L188" s="98"/>
      <c r="N188" s="99"/>
    </row>
    <row r="189">
      <c r="L189" s="98"/>
      <c r="N189" s="99"/>
    </row>
    <row r="190">
      <c r="L190" s="98"/>
      <c r="N190" s="99"/>
    </row>
    <row r="191">
      <c r="L191" s="98"/>
      <c r="N191" s="99"/>
    </row>
    <row r="192">
      <c r="L192" s="98"/>
      <c r="N192" s="99"/>
    </row>
    <row r="193">
      <c r="L193" s="98"/>
      <c r="N193" s="99"/>
    </row>
    <row r="194">
      <c r="L194" s="98"/>
      <c r="N194" s="99"/>
    </row>
    <row r="195">
      <c r="L195" s="98"/>
      <c r="N195" s="99"/>
    </row>
    <row r="196">
      <c r="L196" s="98"/>
      <c r="N196" s="99"/>
    </row>
    <row r="197">
      <c r="L197" s="98"/>
      <c r="N197" s="99"/>
    </row>
    <row r="198">
      <c r="L198" s="98"/>
      <c r="N198" s="99"/>
    </row>
    <row r="199">
      <c r="L199" s="98"/>
      <c r="N199" s="99"/>
    </row>
    <row r="200">
      <c r="L200" s="98"/>
      <c r="N200" s="99"/>
    </row>
    <row r="201">
      <c r="L201" s="98"/>
      <c r="N201" s="99"/>
    </row>
    <row r="202">
      <c r="L202" s="98"/>
      <c r="N202" s="99"/>
    </row>
    <row r="203">
      <c r="L203" s="98"/>
      <c r="N203" s="99"/>
    </row>
    <row r="204">
      <c r="L204" s="98"/>
      <c r="N204" s="99"/>
    </row>
    <row r="205">
      <c r="L205" s="98"/>
      <c r="N205" s="99"/>
    </row>
    <row r="206">
      <c r="L206" s="98"/>
      <c r="N206" s="99"/>
    </row>
    <row r="207">
      <c r="L207" s="98"/>
      <c r="N207" s="99"/>
    </row>
    <row r="208">
      <c r="L208" s="98"/>
      <c r="N208" s="99"/>
    </row>
    <row r="209">
      <c r="L209" s="98"/>
      <c r="N209" s="99"/>
    </row>
    <row r="210">
      <c r="L210" s="98"/>
      <c r="N210" s="99"/>
    </row>
    <row r="211">
      <c r="L211" s="98"/>
      <c r="N211" s="99"/>
    </row>
    <row r="212">
      <c r="L212" s="98"/>
      <c r="N212" s="99"/>
    </row>
    <row r="213">
      <c r="L213" s="98"/>
      <c r="N213" s="99"/>
    </row>
    <row r="214">
      <c r="L214" s="98"/>
      <c r="N214" s="99"/>
    </row>
    <row r="215">
      <c r="L215" s="98"/>
      <c r="N215" s="99"/>
    </row>
    <row r="216">
      <c r="L216" s="98"/>
      <c r="N216" s="99"/>
    </row>
    <row r="217">
      <c r="L217" s="98"/>
      <c r="N217" s="99"/>
    </row>
    <row r="218">
      <c r="L218" s="98"/>
      <c r="N218" s="99"/>
    </row>
    <row r="219">
      <c r="L219" s="98"/>
      <c r="N219" s="99"/>
    </row>
    <row r="220">
      <c r="L220" s="98"/>
      <c r="N220" s="99"/>
    </row>
    <row r="221">
      <c r="L221" s="98"/>
      <c r="N221" s="99"/>
    </row>
    <row r="222">
      <c r="L222" s="98"/>
      <c r="N222" s="99"/>
    </row>
    <row r="223">
      <c r="L223" s="98"/>
      <c r="N223" s="99"/>
    </row>
    <row r="224">
      <c r="L224" s="98"/>
      <c r="N224" s="99"/>
    </row>
    <row r="225">
      <c r="L225" s="98"/>
      <c r="N225" s="99"/>
    </row>
    <row r="226">
      <c r="L226" s="98"/>
      <c r="N226" s="99"/>
    </row>
    <row r="227">
      <c r="L227" s="98"/>
      <c r="N227" s="99"/>
    </row>
    <row r="228">
      <c r="L228" s="98"/>
      <c r="N228" s="99"/>
    </row>
    <row r="229">
      <c r="L229" s="98"/>
      <c r="N229" s="99"/>
    </row>
    <row r="230">
      <c r="L230" s="98"/>
      <c r="N230" s="99"/>
    </row>
    <row r="231">
      <c r="L231" s="98"/>
      <c r="N231" s="99"/>
    </row>
    <row r="232">
      <c r="L232" s="98"/>
      <c r="N232" s="99"/>
    </row>
    <row r="233">
      <c r="L233" s="98"/>
      <c r="N233" s="99"/>
    </row>
    <row r="234">
      <c r="L234" s="98"/>
      <c r="N234" s="99"/>
    </row>
    <row r="235">
      <c r="L235" s="98"/>
      <c r="N235" s="99"/>
    </row>
    <row r="236">
      <c r="L236" s="98"/>
      <c r="N236" s="99"/>
    </row>
    <row r="237">
      <c r="L237" s="98"/>
      <c r="N237" s="99"/>
    </row>
    <row r="238">
      <c r="L238" s="98"/>
      <c r="N238" s="99"/>
    </row>
    <row r="239">
      <c r="L239" s="98"/>
      <c r="N239" s="99"/>
    </row>
    <row r="240">
      <c r="L240" s="98"/>
      <c r="N240" s="99"/>
    </row>
    <row r="241">
      <c r="L241" s="98"/>
      <c r="N241" s="99"/>
    </row>
    <row r="242">
      <c r="L242" s="98"/>
      <c r="N242" s="99"/>
    </row>
    <row r="243">
      <c r="L243" s="98"/>
      <c r="N243" s="99"/>
    </row>
    <row r="244">
      <c r="L244" s="98"/>
      <c r="N244" s="99"/>
    </row>
    <row r="245">
      <c r="L245" s="98"/>
      <c r="N245" s="99"/>
    </row>
    <row r="246">
      <c r="L246" s="98"/>
      <c r="N246" s="99"/>
    </row>
    <row r="247">
      <c r="L247" s="98"/>
      <c r="N247" s="99"/>
    </row>
    <row r="248">
      <c r="L248" s="98"/>
      <c r="N248" s="99"/>
    </row>
    <row r="249">
      <c r="L249" s="98"/>
      <c r="N249" s="99"/>
    </row>
    <row r="250">
      <c r="L250" s="98"/>
      <c r="N250" s="99"/>
    </row>
    <row r="251">
      <c r="L251" s="98"/>
      <c r="N251" s="99"/>
    </row>
    <row r="252">
      <c r="L252" s="98"/>
      <c r="N252" s="99"/>
    </row>
    <row r="253">
      <c r="L253" s="98"/>
      <c r="N253" s="99"/>
    </row>
    <row r="254">
      <c r="L254" s="98"/>
      <c r="N254" s="99"/>
    </row>
    <row r="255">
      <c r="L255" s="98"/>
      <c r="N255" s="99"/>
    </row>
    <row r="256">
      <c r="L256" s="98"/>
      <c r="N256" s="99"/>
    </row>
    <row r="257">
      <c r="L257" s="98"/>
      <c r="N257" s="99"/>
    </row>
    <row r="258">
      <c r="L258" s="98"/>
      <c r="N258" s="99"/>
    </row>
    <row r="259">
      <c r="L259" s="98"/>
      <c r="N259" s="99"/>
    </row>
    <row r="260">
      <c r="L260" s="98"/>
      <c r="N260" s="99"/>
    </row>
    <row r="261">
      <c r="L261" s="98"/>
      <c r="N261" s="99"/>
    </row>
    <row r="262">
      <c r="L262" s="98"/>
      <c r="N262" s="99"/>
    </row>
    <row r="263">
      <c r="L263" s="98"/>
      <c r="N263" s="99"/>
    </row>
    <row r="264">
      <c r="L264" s="98"/>
      <c r="N264" s="99"/>
    </row>
    <row r="265">
      <c r="L265" s="98"/>
      <c r="N265" s="99"/>
    </row>
    <row r="266">
      <c r="L266" s="98"/>
      <c r="N266" s="99"/>
    </row>
    <row r="267">
      <c r="L267" s="98"/>
      <c r="N267" s="99"/>
    </row>
    <row r="268">
      <c r="L268" s="98"/>
      <c r="N268" s="99"/>
    </row>
    <row r="269">
      <c r="L269" s="98"/>
      <c r="N269" s="99"/>
    </row>
    <row r="270">
      <c r="L270" s="98"/>
      <c r="N270" s="99"/>
    </row>
    <row r="271">
      <c r="L271" s="98"/>
      <c r="N271" s="99"/>
    </row>
    <row r="272">
      <c r="L272" s="98"/>
      <c r="N272" s="99"/>
    </row>
    <row r="273">
      <c r="L273" s="98"/>
      <c r="N273" s="99"/>
    </row>
    <row r="274">
      <c r="L274" s="98"/>
      <c r="N274" s="99"/>
    </row>
    <row r="275">
      <c r="L275" s="98"/>
      <c r="N275" s="99"/>
    </row>
    <row r="276">
      <c r="L276" s="98"/>
      <c r="N276" s="99"/>
    </row>
    <row r="277">
      <c r="L277" s="98"/>
      <c r="N277" s="99"/>
    </row>
    <row r="278">
      <c r="L278" s="98"/>
      <c r="N278" s="99"/>
    </row>
    <row r="279">
      <c r="L279" s="98"/>
      <c r="N279" s="99"/>
    </row>
    <row r="280">
      <c r="L280" s="98"/>
      <c r="N280" s="99"/>
    </row>
    <row r="281">
      <c r="L281" s="98"/>
      <c r="N281" s="99"/>
    </row>
    <row r="282">
      <c r="L282" s="98"/>
      <c r="N282" s="99"/>
    </row>
    <row r="283">
      <c r="L283" s="98"/>
      <c r="N283" s="99"/>
    </row>
    <row r="284">
      <c r="L284" s="98"/>
      <c r="N284" s="99"/>
    </row>
    <row r="285">
      <c r="L285" s="98"/>
      <c r="N285" s="99"/>
    </row>
    <row r="286">
      <c r="L286" s="98"/>
      <c r="N286" s="99"/>
    </row>
    <row r="287">
      <c r="L287" s="98"/>
      <c r="N287" s="99"/>
    </row>
    <row r="288">
      <c r="L288" s="98"/>
      <c r="N288" s="99"/>
    </row>
    <row r="289">
      <c r="L289" s="98"/>
      <c r="N289" s="99"/>
    </row>
    <row r="290">
      <c r="L290" s="98"/>
      <c r="N290" s="99"/>
    </row>
    <row r="291">
      <c r="L291" s="98"/>
      <c r="N291" s="99"/>
    </row>
    <row r="292">
      <c r="L292" s="98"/>
      <c r="N292" s="99"/>
    </row>
    <row r="293">
      <c r="L293" s="98"/>
      <c r="N293" s="99"/>
    </row>
    <row r="294">
      <c r="L294" s="98"/>
      <c r="N294" s="99"/>
    </row>
    <row r="295">
      <c r="L295" s="98"/>
      <c r="N295" s="99"/>
    </row>
    <row r="296">
      <c r="L296" s="98"/>
      <c r="N296" s="99"/>
    </row>
    <row r="297">
      <c r="L297" s="98"/>
      <c r="N297" s="99"/>
    </row>
    <row r="298">
      <c r="L298" s="98"/>
      <c r="N298" s="99"/>
    </row>
    <row r="299">
      <c r="L299" s="98"/>
      <c r="N299" s="99"/>
    </row>
    <row r="300">
      <c r="L300" s="98"/>
      <c r="N300" s="99"/>
    </row>
    <row r="301">
      <c r="L301" s="98"/>
      <c r="N301" s="99"/>
    </row>
    <row r="302">
      <c r="L302" s="98"/>
      <c r="N302" s="99"/>
    </row>
    <row r="303">
      <c r="L303" s="98"/>
      <c r="N303" s="99"/>
    </row>
    <row r="304">
      <c r="L304" s="98"/>
      <c r="N304" s="99"/>
    </row>
    <row r="305">
      <c r="L305" s="98"/>
      <c r="N305" s="99"/>
    </row>
    <row r="306">
      <c r="L306" s="98"/>
      <c r="N306" s="99"/>
    </row>
    <row r="307">
      <c r="L307" s="98"/>
      <c r="N307" s="99"/>
    </row>
    <row r="308">
      <c r="L308" s="98"/>
      <c r="N308" s="99"/>
    </row>
    <row r="309">
      <c r="L309" s="98"/>
      <c r="N309" s="99"/>
    </row>
    <row r="310">
      <c r="L310" s="98"/>
      <c r="N310" s="99"/>
    </row>
    <row r="311">
      <c r="L311" s="98"/>
      <c r="N311" s="99"/>
    </row>
    <row r="312">
      <c r="L312" s="98"/>
      <c r="N312" s="99"/>
    </row>
    <row r="313">
      <c r="L313" s="98"/>
      <c r="N313" s="99"/>
    </row>
    <row r="314">
      <c r="L314" s="98"/>
      <c r="N314" s="99"/>
    </row>
    <row r="315">
      <c r="L315" s="98"/>
      <c r="N315" s="99"/>
    </row>
    <row r="316">
      <c r="L316" s="98"/>
      <c r="N316" s="99"/>
    </row>
    <row r="317">
      <c r="L317" s="98"/>
      <c r="N317" s="99"/>
    </row>
    <row r="318">
      <c r="L318" s="98"/>
      <c r="N318" s="99"/>
    </row>
    <row r="319">
      <c r="L319" s="98"/>
      <c r="N319" s="99"/>
    </row>
    <row r="320">
      <c r="L320" s="98"/>
      <c r="N320" s="99"/>
    </row>
    <row r="321">
      <c r="L321" s="98"/>
      <c r="N321" s="99"/>
    </row>
    <row r="322">
      <c r="L322" s="98"/>
      <c r="N322" s="99"/>
    </row>
    <row r="323">
      <c r="L323" s="98"/>
      <c r="N323" s="99"/>
    </row>
    <row r="324">
      <c r="L324" s="98"/>
      <c r="N324" s="99"/>
    </row>
    <row r="325">
      <c r="L325" s="98"/>
      <c r="N325" s="99"/>
    </row>
    <row r="326">
      <c r="L326" s="98"/>
      <c r="N326" s="99"/>
    </row>
    <row r="327">
      <c r="L327" s="98"/>
      <c r="N327" s="99"/>
    </row>
    <row r="328">
      <c r="L328" s="98"/>
      <c r="N328" s="99"/>
    </row>
    <row r="329">
      <c r="L329" s="98"/>
      <c r="N329" s="99"/>
    </row>
    <row r="330">
      <c r="L330" s="98"/>
      <c r="N330" s="99"/>
    </row>
    <row r="331">
      <c r="L331" s="98"/>
      <c r="N331" s="99"/>
    </row>
    <row r="332">
      <c r="L332" s="98"/>
      <c r="N332" s="99"/>
    </row>
    <row r="333">
      <c r="L333" s="98"/>
      <c r="N333" s="99"/>
    </row>
    <row r="334">
      <c r="L334" s="98"/>
      <c r="N334" s="99"/>
    </row>
    <row r="335">
      <c r="L335" s="98"/>
      <c r="N335" s="99"/>
    </row>
    <row r="336">
      <c r="L336" s="98"/>
      <c r="N336" s="99"/>
    </row>
    <row r="337">
      <c r="L337" s="98"/>
      <c r="N337" s="99"/>
    </row>
    <row r="338">
      <c r="L338" s="98"/>
      <c r="N338" s="99"/>
    </row>
    <row r="339">
      <c r="L339" s="98"/>
      <c r="N339" s="99"/>
    </row>
    <row r="340">
      <c r="L340" s="98"/>
      <c r="N340" s="99"/>
    </row>
    <row r="341">
      <c r="L341" s="98"/>
      <c r="N341" s="99"/>
    </row>
    <row r="342">
      <c r="L342" s="98"/>
      <c r="N342" s="99"/>
    </row>
    <row r="343">
      <c r="L343" s="98"/>
      <c r="N343" s="99"/>
    </row>
    <row r="344">
      <c r="L344" s="98"/>
      <c r="N344" s="99"/>
    </row>
    <row r="345">
      <c r="L345" s="98"/>
      <c r="N345" s="99"/>
    </row>
    <row r="346">
      <c r="L346" s="98"/>
      <c r="N346" s="99"/>
    </row>
    <row r="347">
      <c r="L347" s="98"/>
      <c r="N347" s="99"/>
    </row>
    <row r="348">
      <c r="L348" s="98"/>
      <c r="N348" s="99"/>
    </row>
    <row r="349">
      <c r="L349" s="98"/>
      <c r="N349" s="99"/>
    </row>
    <row r="350">
      <c r="L350" s="98"/>
      <c r="N350" s="99"/>
    </row>
    <row r="351">
      <c r="L351" s="98"/>
      <c r="N351" s="99"/>
    </row>
    <row r="352">
      <c r="L352" s="98"/>
      <c r="N352" s="99"/>
    </row>
    <row r="353">
      <c r="L353" s="98"/>
      <c r="N353" s="99"/>
    </row>
    <row r="354">
      <c r="L354" s="98"/>
      <c r="N354" s="99"/>
    </row>
    <row r="355">
      <c r="L355" s="98"/>
      <c r="N355" s="99"/>
    </row>
    <row r="356">
      <c r="L356" s="98"/>
      <c r="N356" s="99"/>
    </row>
    <row r="357">
      <c r="L357" s="98"/>
      <c r="N357" s="99"/>
    </row>
    <row r="358">
      <c r="L358" s="98"/>
      <c r="N358" s="99"/>
    </row>
    <row r="359">
      <c r="L359" s="98"/>
      <c r="N359" s="99"/>
    </row>
    <row r="360">
      <c r="L360" s="98"/>
      <c r="N360" s="99"/>
    </row>
    <row r="361">
      <c r="L361" s="98"/>
      <c r="N361" s="99"/>
    </row>
    <row r="362">
      <c r="L362" s="98"/>
      <c r="N362" s="99"/>
    </row>
    <row r="363">
      <c r="L363" s="98"/>
      <c r="N363" s="99"/>
    </row>
    <row r="364">
      <c r="L364" s="98"/>
      <c r="N364" s="99"/>
    </row>
    <row r="365">
      <c r="L365" s="98"/>
      <c r="N365" s="99"/>
    </row>
    <row r="366">
      <c r="L366" s="98"/>
      <c r="N366" s="99"/>
    </row>
    <row r="367">
      <c r="L367" s="98"/>
      <c r="N367" s="99"/>
    </row>
    <row r="368">
      <c r="L368" s="98"/>
      <c r="N368" s="99"/>
    </row>
    <row r="369">
      <c r="L369" s="98"/>
      <c r="N369" s="99"/>
    </row>
    <row r="370">
      <c r="L370" s="98"/>
      <c r="N370" s="99"/>
    </row>
    <row r="371">
      <c r="L371" s="98"/>
      <c r="N371" s="99"/>
    </row>
    <row r="372">
      <c r="L372" s="98"/>
      <c r="N372" s="99"/>
    </row>
    <row r="373">
      <c r="L373" s="98"/>
      <c r="N373" s="99"/>
    </row>
    <row r="374">
      <c r="L374" s="98"/>
      <c r="N374" s="99"/>
    </row>
    <row r="375">
      <c r="L375" s="98"/>
      <c r="N375" s="99"/>
    </row>
    <row r="376">
      <c r="L376" s="98"/>
      <c r="N376" s="99"/>
    </row>
    <row r="377">
      <c r="L377" s="98"/>
      <c r="N377" s="99"/>
    </row>
    <row r="378">
      <c r="L378" s="98"/>
      <c r="N378" s="99"/>
    </row>
    <row r="379">
      <c r="L379" s="98"/>
      <c r="N379" s="99"/>
    </row>
    <row r="380">
      <c r="L380" s="98"/>
      <c r="N380" s="99"/>
    </row>
    <row r="381">
      <c r="L381" s="98"/>
      <c r="N381" s="99"/>
    </row>
    <row r="382">
      <c r="L382" s="98"/>
      <c r="N382" s="99"/>
    </row>
    <row r="383">
      <c r="L383" s="98"/>
      <c r="N383" s="99"/>
    </row>
    <row r="384">
      <c r="L384" s="98"/>
      <c r="N384" s="99"/>
    </row>
    <row r="385">
      <c r="L385" s="98"/>
      <c r="N385" s="99"/>
    </row>
    <row r="386">
      <c r="L386" s="98"/>
      <c r="N386" s="99"/>
    </row>
    <row r="387">
      <c r="L387" s="98"/>
      <c r="N387" s="99"/>
    </row>
    <row r="388">
      <c r="L388" s="98"/>
      <c r="N388" s="99"/>
    </row>
    <row r="389">
      <c r="L389" s="98"/>
      <c r="N389" s="99"/>
    </row>
    <row r="390">
      <c r="L390" s="98"/>
      <c r="N390" s="99"/>
    </row>
    <row r="391">
      <c r="L391" s="98"/>
      <c r="N391" s="99"/>
    </row>
    <row r="392">
      <c r="L392" s="98"/>
      <c r="N392" s="99"/>
    </row>
    <row r="393">
      <c r="L393" s="98"/>
      <c r="N393" s="99"/>
    </row>
    <row r="394">
      <c r="L394" s="98"/>
      <c r="N394" s="99"/>
    </row>
    <row r="395">
      <c r="L395" s="98"/>
      <c r="N395" s="99"/>
    </row>
    <row r="396">
      <c r="L396" s="98"/>
      <c r="N396" s="99"/>
    </row>
    <row r="397">
      <c r="L397" s="98"/>
      <c r="N397" s="99"/>
    </row>
    <row r="398">
      <c r="L398" s="98"/>
      <c r="N398" s="99"/>
    </row>
    <row r="399">
      <c r="L399" s="98"/>
      <c r="N399" s="99"/>
    </row>
    <row r="400">
      <c r="L400" s="98"/>
      <c r="N400" s="99"/>
    </row>
    <row r="401">
      <c r="L401" s="98"/>
      <c r="N401" s="99"/>
    </row>
    <row r="402">
      <c r="L402" s="98"/>
      <c r="N402" s="99"/>
    </row>
    <row r="403">
      <c r="L403" s="98"/>
      <c r="N403" s="99"/>
    </row>
    <row r="404">
      <c r="L404" s="98"/>
      <c r="N404" s="99"/>
    </row>
    <row r="405">
      <c r="L405" s="98"/>
      <c r="N405" s="99"/>
    </row>
    <row r="406">
      <c r="L406" s="98"/>
      <c r="N406" s="99"/>
    </row>
    <row r="407">
      <c r="L407" s="98"/>
      <c r="N407" s="99"/>
    </row>
    <row r="408">
      <c r="L408" s="98"/>
      <c r="N408" s="99"/>
    </row>
    <row r="409">
      <c r="L409" s="98"/>
      <c r="N409" s="99"/>
    </row>
    <row r="410">
      <c r="L410" s="98"/>
      <c r="N410" s="99"/>
    </row>
    <row r="411">
      <c r="L411" s="98"/>
      <c r="N411" s="99"/>
    </row>
    <row r="412">
      <c r="L412" s="98"/>
      <c r="N412" s="99"/>
    </row>
    <row r="413">
      <c r="L413" s="98"/>
      <c r="N413" s="99"/>
    </row>
    <row r="414">
      <c r="L414" s="98"/>
      <c r="N414" s="99"/>
    </row>
    <row r="415">
      <c r="L415" s="98"/>
      <c r="N415" s="99"/>
    </row>
    <row r="416">
      <c r="L416" s="98"/>
      <c r="N416" s="99"/>
    </row>
    <row r="417">
      <c r="L417" s="98"/>
      <c r="N417" s="99"/>
    </row>
    <row r="418">
      <c r="L418" s="98"/>
      <c r="N418" s="99"/>
    </row>
    <row r="419">
      <c r="L419" s="98"/>
      <c r="N419" s="99"/>
    </row>
    <row r="420">
      <c r="L420" s="98"/>
      <c r="N420" s="99"/>
    </row>
    <row r="421">
      <c r="L421" s="98"/>
      <c r="N421" s="99"/>
    </row>
    <row r="422">
      <c r="L422" s="98"/>
      <c r="N422" s="99"/>
    </row>
    <row r="423">
      <c r="L423" s="98"/>
      <c r="N423" s="99"/>
    </row>
    <row r="424">
      <c r="L424" s="98"/>
      <c r="N424" s="99"/>
    </row>
    <row r="425">
      <c r="L425" s="98"/>
      <c r="N425" s="99"/>
    </row>
    <row r="426">
      <c r="L426" s="98"/>
      <c r="N426" s="99"/>
    </row>
    <row r="427">
      <c r="L427" s="98"/>
      <c r="N427" s="99"/>
    </row>
    <row r="428">
      <c r="L428" s="98"/>
      <c r="N428" s="99"/>
    </row>
    <row r="429">
      <c r="L429" s="98"/>
      <c r="N429" s="99"/>
    </row>
    <row r="430">
      <c r="L430" s="98"/>
      <c r="N430" s="99"/>
    </row>
    <row r="431">
      <c r="L431" s="98"/>
      <c r="N431" s="99"/>
    </row>
    <row r="432">
      <c r="L432" s="98"/>
      <c r="N432" s="99"/>
    </row>
    <row r="433">
      <c r="L433" s="98"/>
      <c r="N433" s="99"/>
    </row>
    <row r="434">
      <c r="L434" s="98"/>
      <c r="N434" s="99"/>
    </row>
    <row r="435">
      <c r="L435" s="98"/>
      <c r="N435" s="99"/>
    </row>
    <row r="436">
      <c r="L436" s="98"/>
      <c r="N436" s="99"/>
    </row>
    <row r="437">
      <c r="L437" s="98"/>
      <c r="N437" s="99"/>
    </row>
    <row r="438">
      <c r="L438" s="98"/>
      <c r="N438" s="99"/>
    </row>
    <row r="439">
      <c r="L439" s="98"/>
      <c r="N439" s="99"/>
    </row>
    <row r="440">
      <c r="L440" s="98"/>
      <c r="N440" s="99"/>
    </row>
    <row r="441">
      <c r="L441" s="98"/>
      <c r="N441" s="99"/>
    </row>
    <row r="442">
      <c r="L442" s="98"/>
      <c r="N442" s="99"/>
    </row>
    <row r="443">
      <c r="L443" s="98"/>
      <c r="N443" s="99"/>
    </row>
    <row r="444">
      <c r="L444" s="98"/>
      <c r="N444" s="99"/>
    </row>
    <row r="445">
      <c r="L445" s="98"/>
      <c r="N445" s="99"/>
    </row>
    <row r="446">
      <c r="L446" s="98"/>
      <c r="N446" s="99"/>
    </row>
    <row r="447">
      <c r="L447" s="98"/>
      <c r="N447" s="99"/>
    </row>
    <row r="448">
      <c r="L448" s="98"/>
      <c r="N448" s="99"/>
    </row>
    <row r="449">
      <c r="L449" s="98"/>
      <c r="N449" s="99"/>
    </row>
    <row r="450">
      <c r="L450" s="98"/>
      <c r="N450" s="99"/>
    </row>
    <row r="451">
      <c r="L451" s="98"/>
      <c r="N451" s="99"/>
    </row>
    <row r="452">
      <c r="L452" s="98"/>
      <c r="N452" s="99"/>
    </row>
    <row r="453">
      <c r="L453" s="98"/>
      <c r="N453" s="99"/>
    </row>
    <row r="454">
      <c r="L454" s="98"/>
      <c r="N454" s="99"/>
    </row>
    <row r="455">
      <c r="L455" s="98"/>
      <c r="N455" s="99"/>
    </row>
    <row r="456">
      <c r="L456" s="98"/>
      <c r="N456" s="99"/>
    </row>
    <row r="457">
      <c r="L457" s="98"/>
      <c r="N457" s="99"/>
    </row>
    <row r="458">
      <c r="L458" s="98"/>
      <c r="N458" s="99"/>
    </row>
    <row r="459">
      <c r="L459" s="98"/>
      <c r="N459" s="99"/>
    </row>
    <row r="460">
      <c r="L460" s="98"/>
      <c r="N460" s="99"/>
    </row>
    <row r="461">
      <c r="L461" s="98"/>
      <c r="N461" s="99"/>
    </row>
    <row r="462">
      <c r="L462" s="98"/>
      <c r="N462" s="99"/>
    </row>
    <row r="463">
      <c r="L463" s="98"/>
      <c r="N463" s="99"/>
    </row>
    <row r="464">
      <c r="L464" s="98"/>
      <c r="N464" s="99"/>
    </row>
    <row r="465">
      <c r="L465" s="98"/>
      <c r="N465" s="99"/>
    </row>
    <row r="466">
      <c r="L466" s="98"/>
      <c r="N466" s="99"/>
    </row>
    <row r="467">
      <c r="L467" s="98"/>
      <c r="N467" s="99"/>
    </row>
    <row r="468">
      <c r="L468" s="98"/>
      <c r="N468" s="99"/>
    </row>
    <row r="469">
      <c r="L469" s="98"/>
      <c r="N469" s="99"/>
    </row>
    <row r="470">
      <c r="L470" s="98"/>
      <c r="N470" s="99"/>
    </row>
    <row r="471">
      <c r="L471" s="98"/>
      <c r="N471" s="99"/>
    </row>
    <row r="472">
      <c r="L472" s="98"/>
      <c r="N472" s="99"/>
    </row>
    <row r="473">
      <c r="L473" s="98"/>
      <c r="N473" s="99"/>
    </row>
    <row r="474">
      <c r="L474" s="98"/>
      <c r="N474" s="99"/>
    </row>
    <row r="475">
      <c r="L475" s="98"/>
      <c r="N475" s="99"/>
    </row>
    <row r="476">
      <c r="L476" s="98"/>
      <c r="N476" s="99"/>
    </row>
    <row r="477">
      <c r="L477" s="98"/>
      <c r="N477" s="99"/>
    </row>
    <row r="478">
      <c r="L478" s="98"/>
      <c r="N478" s="99"/>
    </row>
    <row r="479">
      <c r="L479" s="98"/>
      <c r="N479" s="99"/>
    </row>
    <row r="480">
      <c r="L480" s="98"/>
      <c r="N480" s="99"/>
    </row>
    <row r="481">
      <c r="L481" s="98"/>
      <c r="N481" s="99"/>
    </row>
    <row r="482">
      <c r="L482" s="98"/>
      <c r="N482" s="99"/>
    </row>
    <row r="483">
      <c r="L483" s="98"/>
      <c r="N483" s="99"/>
    </row>
    <row r="484">
      <c r="L484" s="98"/>
      <c r="N484" s="99"/>
    </row>
    <row r="485">
      <c r="L485" s="98"/>
      <c r="N485" s="99"/>
    </row>
    <row r="486">
      <c r="L486" s="98"/>
      <c r="N486" s="99"/>
    </row>
    <row r="487">
      <c r="L487" s="98"/>
      <c r="N487" s="99"/>
    </row>
    <row r="488">
      <c r="L488" s="98"/>
      <c r="N488" s="99"/>
    </row>
    <row r="489">
      <c r="L489" s="98"/>
      <c r="N489" s="99"/>
    </row>
    <row r="490">
      <c r="L490" s="98"/>
      <c r="N490" s="99"/>
    </row>
    <row r="491">
      <c r="L491" s="98"/>
      <c r="N491" s="99"/>
    </row>
    <row r="492">
      <c r="L492" s="98"/>
      <c r="N492" s="99"/>
    </row>
    <row r="493">
      <c r="L493" s="98"/>
      <c r="N493" s="99"/>
    </row>
    <row r="494">
      <c r="L494" s="98"/>
      <c r="N494" s="99"/>
    </row>
    <row r="495">
      <c r="L495" s="98"/>
      <c r="N495" s="99"/>
    </row>
    <row r="496">
      <c r="L496" s="98"/>
      <c r="N496" s="99"/>
    </row>
    <row r="497">
      <c r="L497" s="98"/>
      <c r="N497" s="99"/>
    </row>
    <row r="498">
      <c r="L498" s="98"/>
      <c r="N498" s="99"/>
    </row>
    <row r="499">
      <c r="L499" s="98"/>
      <c r="N499" s="99"/>
    </row>
    <row r="500">
      <c r="L500" s="98"/>
      <c r="N500" s="99"/>
    </row>
    <row r="501">
      <c r="L501" s="98"/>
      <c r="N501" s="99"/>
    </row>
    <row r="502">
      <c r="L502" s="98"/>
      <c r="N502" s="99"/>
    </row>
    <row r="503">
      <c r="L503" s="98"/>
      <c r="N503" s="99"/>
    </row>
    <row r="504">
      <c r="L504" s="98"/>
      <c r="N504" s="99"/>
    </row>
    <row r="505">
      <c r="L505" s="98"/>
      <c r="N505" s="99"/>
    </row>
    <row r="506">
      <c r="L506" s="98"/>
      <c r="N506" s="99"/>
    </row>
    <row r="507">
      <c r="L507" s="98"/>
      <c r="N507" s="99"/>
    </row>
    <row r="508">
      <c r="L508" s="98"/>
      <c r="N508" s="99"/>
    </row>
    <row r="509">
      <c r="L509" s="98"/>
      <c r="N509" s="99"/>
    </row>
    <row r="510">
      <c r="L510" s="98"/>
      <c r="N510" s="99"/>
    </row>
    <row r="511">
      <c r="L511" s="98"/>
      <c r="N511" s="99"/>
    </row>
    <row r="512">
      <c r="L512" s="98"/>
      <c r="N512" s="99"/>
    </row>
    <row r="513">
      <c r="L513" s="98"/>
      <c r="N513" s="99"/>
    </row>
    <row r="514">
      <c r="L514" s="98"/>
      <c r="N514" s="99"/>
    </row>
    <row r="515">
      <c r="L515" s="98"/>
      <c r="N515" s="99"/>
    </row>
    <row r="516">
      <c r="L516" s="98"/>
      <c r="N516" s="99"/>
    </row>
    <row r="517">
      <c r="L517" s="98"/>
      <c r="N517" s="99"/>
    </row>
    <row r="518">
      <c r="L518" s="98"/>
      <c r="N518" s="99"/>
    </row>
    <row r="519">
      <c r="L519" s="98"/>
      <c r="N519" s="99"/>
    </row>
    <row r="520">
      <c r="L520" s="98"/>
      <c r="N520" s="99"/>
    </row>
    <row r="521">
      <c r="L521" s="98"/>
      <c r="N521" s="99"/>
    </row>
    <row r="522">
      <c r="L522" s="98"/>
      <c r="N522" s="99"/>
    </row>
    <row r="523">
      <c r="L523" s="98"/>
      <c r="N523" s="99"/>
    </row>
    <row r="524">
      <c r="L524" s="98"/>
      <c r="N524" s="99"/>
    </row>
    <row r="525">
      <c r="L525" s="98"/>
      <c r="N525" s="99"/>
    </row>
    <row r="526">
      <c r="L526" s="98"/>
      <c r="N526" s="99"/>
    </row>
    <row r="527">
      <c r="L527" s="98"/>
      <c r="N527" s="99"/>
    </row>
    <row r="528">
      <c r="L528" s="98"/>
      <c r="N528" s="99"/>
    </row>
    <row r="529">
      <c r="L529" s="98"/>
      <c r="N529" s="99"/>
    </row>
    <row r="530">
      <c r="L530" s="98"/>
      <c r="N530" s="99"/>
    </row>
    <row r="531">
      <c r="L531" s="98"/>
      <c r="N531" s="99"/>
    </row>
    <row r="532">
      <c r="L532" s="98"/>
      <c r="N532" s="99"/>
    </row>
    <row r="533">
      <c r="L533" s="98"/>
      <c r="N533" s="99"/>
    </row>
    <row r="534">
      <c r="L534" s="98"/>
      <c r="N534" s="99"/>
    </row>
    <row r="535">
      <c r="L535" s="98"/>
      <c r="N535" s="99"/>
    </row>
    <row r="536">
      <c r="L536" s="98"/>
      <c r="N536" s="99"/>
    </row>
    <row r="537">
      <c r="L537" s="98"/>
      <c r="N537" s="99"/>
    </row>
    <row r="538">
      <c r="L538" s="98"/>
      <c r="N538" s="99"/>
    </row>
    <row r="539">
      <c r="L539" s="98"/>
      <c r="N539" s="99"/>
    </row>
    <row r="540">
      <c r="L540" s="98"/>
      <c r="N540" s="99"/>
    </row>
    <row r="541">
      <c r="L541" s="98"/>
      <c r="N541" s="99"/>
    </row>
    <row r="542">
      <c r="L542" s="98"/>
      <c r="N542" s="99"/>
    </row>
    <row r="543">
      <c r="L543" s="98"/>
      <c r="N543" s="99"/>
    </row>
    <row r="544">
      <c r="L544" s="98"/>
      <c r="N544" s="99"/>
    </row>
    <row r="545">
      <c r="L545" s="98"/>
      <c r="N545" s="99"/>
    </row>
    <row r="546">
      <c r="L546" s="98"/>
      <c r="N546" s="99"/>
    </row>
    <row r="547">
      <c r="L547" s="98"/>
      <c r="N547" s="99"/>
    </row>
    <row r="548">
      <c r="L548" s="98"/>
      <c r="N548" s="99"/>
    </row>
    <row r="549">
      <c r="L549" s="98"/>
      <c r="N549" s="99"/>
    </row>
    <row r="550">
      <c r="L550" s="98"/>
      <c r="N550" s="99"/>
    </row>
    <row r="551">
      <c r="L551" s="98"/>
      <c r="N551" s="99"/>
    </row>
    <row r="552">
      <c r="L552" s="98"/>
      <c r="N552" s="99"/>
    </row>
    <row r="553">
      <c r="L553" s="98"/>
      <c r="N553" s="99"/>
    </row>
    <row r="554">
      <c r="L554" s="98"/>
      <c r="N554" s="99"/>
    </row>
    <row r="555">
      <c r="L555" s="98"/>
      <c r="N555" s="99"/>
    </row>
    <row r="556">
      <c r="L556" s="98"/>
      <c r="N556" s="99"/>
    </row>
    <row r="557">
      <c r="L557" s="98"/>
      <c r="N557" s="99"/>
    </row>
    <row r="558">
      <c r="L558" s="98"/>
      <c r="N558" s="99"/>
    </row>
    <row r="559">
      <c r="L559" s="98"/>
      <c r="N559" s="99"/>
    </row>
    <row r="560">
      <c r="L560" s="98"/>
      <c r="N560" s="99"/>
    </row>
    <row r="561">
      <c r="L561" s="98"/>
      <c r="N561" s="99"/>
    </row>
    <row r="562">
      <c r="L562" s="98"/>
      <c r="N562" s="99"/>
    </row>
    <row r="563">
      <c r="L563" s="98"/>
      <c r="N563" s="99"/>
    </row>
    <row r="564">
      <c r="L564" s="98"/>
      <c r="N564" s="99"/>
    </row>
    <row r="565">
      <c r="L565" s="98"/>
      <c r="N565" s="99"/>
    </row>
    <row r="566">
      <c r="L566" s="98"/>
      <c r="N566" s="99"/>
    </row>
    <row r="567">
      <c r="L567" s="98"/>
      <c r="N567" s="99"/>
    </row>
    <row r="568">
      <c r="L568" s="98"/>
      <c r="N568" s="99"/>
    </row>
    <row r="569">
      <c r="L569" s="98"/>
      <c r="N569" s="99"/>
    </row>
    <row r="570">
      <c r="L570" s="98"/>
      <c r="N570" s="99"/>
    </row>
    <row r="571">
      <c r="L571" s="98"/>
      <c r="N571" s="99"/>
    </row>
    <row r="572">
      <c r="L572" s="98"/>
      <c r="N572" s="99"/>
    </row>
    <row r="573">
      <c r="L573" s="98"/>
      <c r="N573" s="99"/>
    </row>
    <row r="574">
      <c r="L574" s="98"/>
      <c r="N574" s="99"/>
    </row>
    <row r="575">
      <c r="L575" s="98"/>
      <c r="N575" s="99"/>
    </row>
    <row r="576">
      <c r="L576" s="98"/>
      <c r="N576" s="99"/>
    </row>
    <row r="577">
      <c r="L577" s="98"/>
      <c r="N577" s="99"/>
    </row>
    <row r="578">
      <c r="L578" s="98"/>
      <c r="N578" s="99"/>
    </row>
    <row r="579">
      <c r="L579" s="98"/>
      <c r="N579" s="99"/>
    </row>
    <row r="580">
      <c r="L580" s="98"/>
      <c r="N580" s="99"/>
    </row>
    <row r="581">
      <c r="L581" s="98"/>
      <c r="N581" s="99"/>
    </row>
    <row r="582">
      <c r="L582" s="98"/>
      <c r="N582" s="99"/>
    </row>
    <row r="583">
      <c r="L583" s="98"/>
      <c r="N583" s="99"/>
    </row>
    <row r="584">
      <c r="L584" s="98"/>
      <c r="N584" s="99"/>
    </row>
    <row r="585">
      <c r="L585" s="98"/>
      <c r="N585" s="99"/>
    </row>
    <row r="586">
      <c r="L586" s="98"/>
      <c r="N586" s="99"/>
    </row>
    <row r="587">
      <c r="L587" s="98"/>
      <c r="N587" s="99"/>
    </row>
    <row r="588">
      <c r="L588" s="98"/>
      <c r="N588" s="99"/>
    </row>
    <row r="589">
      <c r="L589" s="98"/>
      <c r="N589" s="99"/>
    </row>
    <row r="590">
      <c r="L590" s="98"/>
      <c r="N590" s="99"/>
    </row>
    <row r="591">
      <c r="L591" s="98"/>
      <c r="N591" s="99"/>
    </row>
    <row r="592">
      <c r="L592" s="98"/>
      <c r="N592" s="99"/>
    </row>
    <row r="593">
      <c r="L593" s="98"/>
      <c r="N593" s="99"/>
    </row>
    <row r="594">
      <c r="L594" s="98"/>
      <c r="N594" s="99"/>
    </row>
    <row r="595">
      <c r="L595" s="98"/>
      <c r="N595" s="99"/>
    </row>
    <row r="596">
      <c r="L596" s="98"/>
      <c r="N596" s="99"/>
    </row>
    <row r="597">
      <c r="L597" s="98"/>
      <c r="N597" s="99"/>
    </row>
    <row r="598">
      <c r="L598" s="98"/>
      <c r="N598" s="99"/>
    </row>
    <row r="599">
      <c r="L599" s="98"/>
      <c r="N599" s="99"/>
    </row>
    <row r="600">
      <c r="L600" s="98"/>
      <c r="N600" s="99"/>
    </row>
    <row r="601">
      <c r="L601" s="98"/>
      <c r="N601" s="99"/>
    </row>
    <row r="602">
      <c r="L602" s="98"/>
      <c r="N602" s="99"/>
    </row>
    <row r="603">
      <c r="L603" s="98"/>
      <c r="N603" s="99"/>
    </row>
    <row r="604">
      <c r="L604" s="98"/>
      <c r="N604" s="99"/>
    </row>
    <row r="605">
      <c r="L605" s="98"/>
      <c r="N605" s="99"/>
    </row>
    <row r="606">
      <c r="L606" s="98"/>
      <c r="N606" s="99"/>
    </row>
    <row r="607">
      <c r="L607" s="98"/>
      <c r="N607" s="99"/>
    </row>
    <row r="608">
      <c r="L608" s="98"/>
      <c r="N608" s="99"/>
    </row>
    <row r="609">
      <c r="L609" s="98"/>
      <c r="N609" s="99"/>
    </row>
    <row r="610">
      <c r="L610" s="98"/>
      <c r="N610" s="99"/>
    </row>
    <row r="611">
      <c r="L611" s="98"/>
      <c r="N611" s="99"/>
    </row>
    <row r="612">
      <c r="L612" s="98"/>
      <c r="N612" s="99"/>
    </row>
    <row r="613">
      <c r="L613" s="98"/>
      <c r="N613" s="99"/>
    </row>
    <row r="614">
      <c r="L614" s="98"/>
      <c r="N614" s="99"/>
    </row>
    <row r="615">
      <c r="L615" s="98"/>
      <c r="N615" s="99"/>
    </row>
    <row r="616">
      <c r="L616" s="98"/>
      <c r="N616" s="99"/>
    </row>
    <row r="617">
      <c r="L617" s="98"/>
      <c r="N617" s="99"/>
    </row>
    <row r="618">
      <c r="L618" s="98"/>
      <c r="N618" s="99"/>
    </row>
    <row r="619">
      <c r="L619" s="98"/>
      <c r="N619" s="99"/>
    </row>
    <row r="620">
      <c r="L620" s="98"/>
      <c r="N620" s="99"/>
    </row>
    <row r="621">
      <c r="L621" s="98"/>
      <c r="N621" s="99"/>
    </row>
    <row r="622">
      <c r="L622" s="98"/>
      <c r="N622" s="99"/>
    </row>
    <row r="623">
      <c r="L623" s="98"/>
      <c r="N623" s="99"/>
    </row>
    <row r="624">
      <c r="L624" s="98"/>
      <c r="N624" s="99"/>
    </row>
    <row r="625">
      <c r="L625" s="98"/>
      <c r="N625" s="99"/>
    </row>
    <row r="626">
      <c r="L626" s="98"/>
      <c r="N626" s="99"/>
    </row>
    <row r="627">
      <c r="L627" s="98"/>
      <c r="N627" s="99"/>
    </row>
    <row r="628">
      <c r="L628" s="98"/>
      <c r="N628" s="99"/>
    </row>
    <row r="629">
      <c r="L629" s="98"/>
      <c r="N629" s="99"/>
    </row>
    <row r="630">
      <c r="L630" s="98"/>
      <c r="N630" s="99"/>
    </row>
    <row r="631">
      <c r="L631" s="98"/>
      <c r="N631" s="99"/>
    </row>
    <row r="632">
      <c r="L632" s="98"/>
      <c r="N632" s="99"/>
    </row>
    <row r="633">
      <c r="L633" s="98"/>
      <c r="N633" s="99"/>
    </row>
    <row r="634">
      <c r="L634" s="98"/>
      <c r="N634" s="99"/>
    </row>
    <row r="635">
      <c r="L635" s="98"/>
      <c r="N635" s="99"/>
    </row>
    <row r="636">
      <c r="L636" s="98"/>
      <c r="N636" s="99"/>
    </row>
    <row r="637">
      <c r="L637" s="98"/>
      <c r="N637" s="99"/>
    </row>
    <row r="638">
      <c r="L638" s="98"/>
      <c r="N638" s="99"/>
    </row>
    <row r="639">
      <c r="L639" s="98"/>
      <c r="N639" s="99"/>
    </row>
    <row r="640">
      <c r="L640" s="98"/>
      <c r="N640" s="99"/>
    </row>
    <row r="641">
      <c r="L641" s="98"/>
      <c r="N641" s="99"/>
    </row>
    <row r="642">
      <c r="L642" s="98"/>
      <c r="N642" s="99"/>
    </row>
    <row r="643">
      <c r="L643" s="98"/>
      <c r="N643" s="99"/>
    </row>
    <row r="644">
      <c r="L644" s="98"/>
      <c r="N644" s="99"/>
    </row>
    <row r="645">
      <c r="L645" s="98"/>
      <c r="N645" s="99"/>
    </row>
    <row r="646">
      <c r="L646" s="98"/>
      <c r="N646" s="99"/>
    </row>
    <row r="647">
      <c r="L647" s="98"/>
      <c r="N647" s="99"/>
    </row>
    <row r="648">
      <c r="L648" s="98"/>
      <c r="N648" s="99"/>
    </row>
    <row r="649">
      <c r="L649" s="98"/>
      <c r="N649" s="99"/>
    </row>
    <row r="650">
      <c r="L650" s="98"/>
      <c r="N650" s="99"/>
    </row>
    <row r="651">
      <c r="L651" s="98"/>
      <c r="N651" s="99"/>
    </row>
    <row r="652">
      <c r="L652" s="98"/>
      <c r="N652" s="99"/>
    </row>
    <row r="653">
      <c r="L653" s="98"/>
      <c r="N653" s="99"/>
    </row>
    <row r="654">
      <c r="L654" s="98"/>
      <c r="N654" s="99"/>
    </row>
    <row r="655">
      <c r="L655" s="98"/>
      <c r="N655" s="99"/>
    </row>
    <row r="656">
      <c r="L656" s="98"/>
      <c r="N656" s="99"/>
    </row>
    <row r="657">
      <c r="L657" s="98"/>
      <c r="N657" s="99"/>
    </row>
    <row r="658">
      <c r="L658" s="98"/>
      <c r="N658" s="99"/>
    </row>
    <row r="659">
      <c r="L659" s="98"/>
      <c r="N659" s="99"/>
    </row>
    <row r="660">
      <c r="L660" s="98"/>
      <c r="N660" s="99"/>
    </row>
    <row r="661">
      <c r="L661" s="98"/>
      <c r="N661" s="99"/>
    </row>
    <row r="662">
      <c r="L662" s="98"/>
      <c r="N662" s="99"/>
    </row>
    <row r="663">
      <c r="L663" s="98"/>
      <c r="N663" s="99"/>
    </row>
    <row r="664">
      <c r="L664" s="98"/>
      <c r="N664" s="99"/>
    </row>
    <row r="665">
      <c r="L665" s="98"/>
      <c r="N665" s="99"/>
    </row>
    <row r="666">
      <c r="L666" s="98"/>
      <c r="N666" s="99"/>
    </row>
    <row r="667">
      <c r="L667" s="98"/>
      <c r="N667" s="99"/>
    </row>
    <row r="668">
      <c r="L668" s="98"/>
      <c r="N668" s="99"/>
    </row>
    <row r="669">
      <c r="L669" s="98"/>
      <c r="N669" s="99"/>
    </row>
    <row r="670">
      <c r="L670" s="98"/>
      <c r="N670" s="99"/>
    </row>
    <row r="671">
      <c r="L671" s="98"/>
      <c r="N671" s="99"/>
    </row>
    <row r="672">
      <c r="L672" s="98"/>
      <c r="N672" s="99"/>
    </row>
    <row r="673">
      <c r="L673" s="98"/>
      <c r="N673" s="99"/>
    </row>
    <row r="674">
      <c r="L674" s="98"/>
      <c r="N674" s="99"/>
    </row>
    <row r="675">
      <c r="L675" s="98"/>
      <c r="N675" s="99"/>
    </row>
    <row r="676">
      <c r="L676" s="98"/>
      <c r="N676" s="99"/>
    </row>
    <row r="677">
      <c r="L677" s="98"/>
      <c r="N677" s="99"/>
    </row>
    <row r="678">
      <c r="L678" s="98"/>
      <c r="N678" s="99"/>
    </row>
    <row r="679">
      <c r="L679" s="98"/>
      <c r="N679" s="99"/>
    </row>
    <row r="680">
      <c r="L680" s="98"/>
      <c r="N680" s="99"/>
    </row>
    <row r="681">
      <c r="L681" s="98"/>
      <c r="N681" s="99"/>
    </row>
    <row r="682">
      <c r="L682" s="98"/>
      <c r="N682" s="99"/>
    </row>
    <row r="683">
      <c r="L683" s="98"/>
      <c r="N683" s="99"/>
    </row>
    <row r="684">
      <c r="L684" s="98"/>
      <c r="N684" s="99"/>
    </row>
    <row r="685">
      <c r="L685" s="98"/>
      <c r="N685" s="99"/>
    </row>
    <row r="686">
      <c r="L686" s="98"/>
      <c r="N686" s="99"/>
    </row>
    <row r="687">
      <c r="L687" s="98"/>
      <c r="N687" s="99"/>
    </row>
    <row r="688">
      <c r="L688" s="98"/>
      <c r="N688" s="99"/>
    </row>
    <row r="689">
      <c r="L689" s="98"/>
      <c r="N689" s="99"/>
    </row>
    <row r="690">
      <c r="L690" s="98"/>
      <c r="N690" s="99"/>
    </row>
    <row r="691">
      <c r="L691" s="98"/>
      <c r="N691" s="99"/>
    </row>
    <row r="692">
      <c r="L692" s="98"/>
      <c r="N692" s="99"/>
    </row>
    <row r="693">
      <c r="L693" s="98"/>
      <c r="N693" s="99"/>
    </row>
    <row r="694">
      <c r="L694" s="98"/>
      <c r="N694" s="99"/>
    </row>
    <row r="695">
      <c r="L695" s="98"/>
      <c r="N695" s="99"/>
    </row>
    <row r="696">
      <c r="L696" s="98"/>
      <c r="N696" s="99"/>
    </row>
    <row r="697">
      <c r="L697" s="98"/>
      <c r="N697" s="99"/>
    </row>
    <row r="698">
      <c r="L698" s="98"/>
      <c r="N698" s="99"/>
    </row>
    <row r="699">
      <c r="L699" s="98"/>
      <c r="N699" s="99"/>
    </row>
    <row r="700">
      <c r="L700" s="98"/>
      <c r="N700" s="99"/>
    </row>
    <row r="701">
      <c r="L701" s="98"/>
      <c r="N701" s="99"/>
    </row>
    <row r="702">
      <c r="L702" s="98"/>
      <c r="N702" s="99"/>
    </row>
    <row r="703">
      <c r="L703" s="98"/>
      <c r="N703" s="99"/>
    </row>
    <row r="704">
      <c r="L704" s="98"/>
      <c r="N704" s="99"/>
    </row>
    <row r="705">
      <c r="L705" s="98"/>
      <c r="N705" s="99"/>
    </row>
    <row r="706">
      <c r="L706" s="98"/>
      <c r="N706" s="99"/>
    </row>
    <row r="707">
      <c r="L707" s="98"/>
      <c r="N707" s="99"/>
    </row>
    <row r="708">
      <c r="L708" s="98"/>
      <c r="N708" s="99"/>
    </row>
    <row r="709">
      <c r="L709" s="98"/>
      <c r="N709" s="99"/>
    </row>
    <row r="710">
      <c r="L710" s="98"/>
      <c r="N710" s="99"/>
    </row>
    <row r="711">
      <c r="L711" s="98"/>
      <c r="N711" s="99"/>
    </row>
    <row r="712">
      <c r="L712" s="98"/>
      <c r="N712" s="99"/>
    </row>
    <row r="713">
      <c r="L713" s="98"/>
      <c r="N713" s="99"/>
    </row>
    <row r="714">
      <c r="L714" s="98"/>
      <c r="N714" s="99"/>
    </row>
    <row r="715">
      <c r="L715" s="98"/>
      <c r="N715" s="99"/>
    </row>
    <row r="716">
      <c r="L716" s="98"/>
      <c r="N716" s="99"/>
    </row>
    <row r="717">
      <c r="L717" s="98"/>
      <c r="N717" s="99"/>
    </row>
    <row r="718">
      <c r="L718" s="98"/>
      <c r="N718" s="99"/>
    </row>
    <row r="719">
      <c r="L719" s="98"/>
      <c r="N719" s="99"/>
    </row>
    <row r="720">
      <c r="L720" s="98"/>
      <c r="N720" s="99"/>
    </row>
    <row r="721">
      <c r="L721" s="98"/>
      <c r="N721" s="99"/>
    </row>
    <row r="722">
      <c r="L722" s="98"/>
      <c r="N722" s="99"/>
    </row>
    <row r="723">
      <c r="L723" s="98"/>
      <c r="N723" s="99"/>
    </row>
    <row r="724">
      <c r="L724" s="98"/>
      <c r="N724" s="99"/>
    </row>
    <row r="725">
      <c r="L725" s="98"/>
      <c r="N725" s="99"/>
    </row>
    <row r="726">
      <c r="L726" s="98"/>
      <c r="N726" s="99"/>
    </row>
    <row r="727">
      <c r="L727" s="98"/>
      <c r="N727" s="99"/>
    </row>
    <row r="728">
      <c r="L728" s="98"/>
      <c r="N728" s="99"/>
    </row>
    <row r="729">
      <c r="L729" s="98"/>
      <c r="N729" s="99"/>
    </row>
    <row r="730">
      <c r="L730" s="98"/>
      <c r="N730" s="99"/>
    </row>
    <row r="731">
      <c r="L731" s="98"/>
      <c r="N731" s="99"/>
    </row>
    <row r="732">
      <c r="L732" s="98"/>
      <c r="N732" s="99"/>
    </row>
    <row r="733">
      <c r="L733" s="98"/>
      <c r="N733" s="99"/>
    </row>
    <row r="734">
      <c r="L734" s="98"/>
      <c r="N734" s="99"/>
    </row>
    <row r="735">
      <c r="L735" s="98"/>
      <c r="N735" s="99"/>
    </row>
    <row r="736">
      <c r="L736" s="98"/>
      <c r="N736" s="99"/>
    </row>
    <row r="737">
      <c r="L737" s="98"/>
      <c r="N737" s="99"/>
    </row>
    <row r="738">
      <c r="L738" s="98"/>
      <c r="N738" s="99"/>
    </row>
    <row r="739">
      <c r="L739" s="98"/>
      <c r="N739" s="99"/>
    </row>
    <row r="740">
      <c r="L740" s="98"/>
      <c r="N740" s="99"/>
    </row>
    <row r="741">
      <c r="L741" s="98"/>
      <c r="N741" s="99"/>
    </row>
    <row r="742">
      <c r="L742" s="98"/>
      <c r="N742" s="99"/>
    </row>
    <row r="743">
      <c r="L743" s="98"/>
      <c r="N743" s="99"/>
    </row>
    <row r="744">
      <c r="L744" s="98"/>
      <c r="N744" s="99"/>
    </row>
    <row r="745">
      <c r="L745" s="98"/>
      <c r="N745" s="99"/>
    </row>
    <row r="746">
      <c r="L746" s="98"/>
      <c r="N746" s="99"/>
    </row>
    <row r="747">
      <c r="L747" s="98"/>
      <c r="N747" s="99"/>
    </row>
    <row r="748">
      <c r="L748" s="98"/>
      <c r="N748" s="99"/>
    </row>
    <row r="749">
      <c r="L749" s="98"/>
      <c r="N749" s="99"/>
    </row>
    <row r="750">
      <c r="L750" s="98"/>
      <c r="N750" s="99"/>
    </row>
    <row r="751">
      <c r="L751" s="98"/>
      <c r="N751" s="99"/>
    </row>
    <row r="752">
      <c r="L752" s="98"/>
      <c r="N752" s="99"/>
    </row>
    <row r="753">
      <c r="L753" s="98"/>
      <c r="N753" s="99"/>
    </row>
    <row r="754">
      <c r="L754" s="98"/>
      <c r="N754" s="99"/>
    </row>
    <row r="755">
      <c r="L755" s="98"/>
      <c r="N755" s="99"/>
    </row>
    <row r="756">
      <c r="L756" s="98"/>
      <c r="N756" s="99"/>
    </row>
    <row r="757">
      <c r="L757" s="98"/>
      <c r="N757" s="99"/>
    </row>
    <row r="758">
      <c r="L758" s="98"/>
      <c r="N758" s="99"/>
    </row>
    <row r="759">
      <c r="L759" s="98"/>
      <c r="N759" s="99"/>
    </row>
    <row r="760">
      <c r="L760" s="98"/>
      <c r="N760" s="99"/>
    </row>
    <row r="761">
      <c r="L761" s="98"/>
      <c r="N761" s="99"/>
    </row>
    <row r="762">
      <c r="L762" s="98"/>
      <c r="N762" s="99"/>
    </row>
    <row r="763">
      <c r="L763" s="98"/>
      <c r="N763" s="99"/>
    </row>
    <row r="764">
      <c r="L764" s="98"/>
      <c r="N764" s="99"/>
    </row>
    <row r="765">
      <c r="L765" s="98"/>
      <c r="N765" s="99"/>
    </row>
    <row r="766">
      <c r="L766" s="98"/>
      <c r="N766" s="99"/>
    </row>
    <row r="767">
      <c r="L767" s="98"/>
      <c r="N767" s="99"/>
    </row>
    <row r="768">
      <c r="L768" s="98"/>
      <c r="N768" s="99"/>
    </row>
    <row r="769">
      <c r="L769" s="98"/>
      <c r="N769" s="99"/>
    </row>
    <row r="770">
      <c r="L770" s="98"/>
      <c r="N770" s="99"/>
    </row>
    <row r="771">
      <c r="L771" s="98"/>
      <c r="N771" s="99"/>
    </row>
    <row r="772">
      <c r="L772" s="98"/>
      <c r="N772" s="99"/>
    </row>
    <row r="773">
      <c r="L773" s="98"/>
      <c r="N773" s="99"/>
    </row>
    <row r="774">
      <c r="L774" s="98"/>
      <c r="N774" s="99"/>
    </row>
    <row r="775">
      <c r="L775" s="98"/>
      <c r="N775" s="99"/>
    </row>
    <row r="776">
      <c r="L776" s="98"/>
      <c r="N776" s="99"/>
    </row>
    <row r="777">
      <c r="L777" s="98"/>
      <c r="N777" s="99"/>
    </row>
    <row r="778">
      <c r="L778" s="98"/>
      <c r="N778" s="99"/>
    </row>
    <row r="779">
      <c r="L779" s="98"/>
      <c r="N779" s="99"/>
    </row>
    <row r="780">
      <c r="L780" s="98"/>
      <c r="N780" s="99"/>
    </row>
    <row r="781">
      <c r="L781" s="98"/>
      <c r="N781" s="99"/>
    </row>
    <row r="782">
      <c r="L782" s="98"/>
      <c r="N782" s="99"/>
    </row>
    <row r="783">
      <c r="L783" s="98"/>
      <c r="N783" s="99"/>
    </row>
    <row r="784">
      <c r="L784" s="98"/>
      <c r="N784" s="99"/>
    </row>
    <row r="785">
      <c r="L785" s="98"/>
      <c r="N785" s="99"/>
    </row>
    <row r="786">
      <c r="L786" s="98"/>
      <c r="N786" s="99"/>
    </row>
    <row r="787">
      <c r="L787" s="98"/>
      <c r="N787" s="99"/>
    </row>
    <row r="788">
      <c r="L788" s="98"/>
      <c r="N788" s="99"/>
    </row>
    <row r="789">
      <c r="L789" s="98"/>
      <c r="N789" s="99"/>
    </row>
    <row r="790">
      <c r="L790" s="98"/>
      <c r="N790" s="99"/>
    </row>
    <row r="791">
      <c r="L791" s="98"/>
      <c r="N791" s="99"/>
    </row>
    <row r="792">
      <c r="L792" s="98"/>
      <c r="N792" s="99"/>
    </row>
    <row r="793">
      <c r="L793" s="98"/>
      <c r="N793" s="99"/>
    </row>
    <row r="794">
      <c r="L794" s="98"/>
      <c r="N794" s="99"/>
    </row>
    <row r="795">
      <c r="L795" s="98"/>
      <c r="N795" s="99"/>
    </row>
    <row r="796">
      <c r="L796" s="98"/>
      <c r="N796" s="99"/>
    </row>
    <row r="797">
      <c r="L797" s="98"/>
      <c r="N797" s="99"/>
    </row>
    <row r="798">
      <c r="L798" s="98"/>
      <c r="N798" s="99"/>
    </row>
    <row r="799">
      <c r="L799" s="98"/>
      <c r="N799" s="99"/>
    </row>
    <row r="800">
      <c r="L800" s="98"/>
      <c r="N800" s="99"/>
    </row>
    <row r="801">
      <c r="L801" s="98"/>
      <c r="N801" s="99"/>
    </row>
    <row r="802">
      <c r="L802" s="98"/>
      <c r="N802" s="99"/>
    </row>
    <row r="803">
      <c r="L803" s="98"/>
      <c r="N803" s="99"/>
    </row>
    <row r="804">
      <c r="L804" s="98"/>
      <c r="N804" s="99"/>
    </row>
    <row r="805">
      <c r="L805" s="98"/>
      <c r="N805" s="99"/>
    </row>
    <row r="806">
      <c r="L806" s="98"/>
      <c r="N806" s="99"/>
    </row>
    <row r="807">
      <c r="L807" s="98"/>
      <c r="N807" s="99"/>
    </row>
    <row r="808">
      <c r="L808" s="98"/>
      <c r="N808" s="99"/>
    </row>
    <row r="809">
      <c r="L809" s="98"/>
      <c r="N809" s="99"/>
    </row>
    <row r="810">
      <c r="L810" s="98"/>
      <c r="N810" s="99"/>
    </row>
    <row r="811">
      <c r="L811" s="98"/>
      <c r="N811" s="99"/>
    </row>
    <row r="812">
      <c r="L812" s="98"/>
      <c r="N812" s="99"/>
    </row>
    <row r="813">
      <c r="L813" s="98"/>
      <c r="N813" s="99"/>
    </row>
    <row r="814">
      <c r="L814" s="98"/>
      <c r="N814" s="99"/>
    </row>
    <row r="815">
      <c r="L815" s="98"/>
      <c r="N815" s="99"/>
    </row>
    <row r="816">
      <c r="L816" s="98"/>
      <c r="N816" s="99"/>
    </row>
    <row r="817">
      <c r="L817" s="98"/>
      <c r="N817" s="99"/>
    </row>
    <row r="818">
      <c r="L818" s="98"/>
      <c r="N818" s="99"/>
    </row>
    <row r="819">
      <c r="L819" s="98"/>
      <c r="N819" s="99"/>
    </row>
    <row r="820">
      <c r="L820" s="98"/>
      <c r="N820" s="99"/>
    </row>
    <row r="821">
      <c r="L821" s="98"/>
      <c r="N821" s="99"/>
    </row>
    <row r="822">
      <c r="L822" s="98"/>
      <c r="N822" s="99"/>
    </row>
    <row r="823">
      <c r="L823" s="98"/>
      <c r="N823" s="99"/>
    </row>
    <row r="824">
      <c r="L824" s="98"/>
      <c r="N824" s="99"/>
    </row>
    <row r="825">
      <c r="L825" s="98"/>
      <c r="N825" s="99"/>
    </row>
    <row r="826">
      <c r="L826" s="98"/>
      <c r="N826" s="99"/>
    </row>
    <row r="827">
      <c r="L827" s="98"/>
      <c r="N827" s="99"/>
    </row>
    <row r="828">
      <c r="L828" s="98"/>
      <c r="N828" s="99"/>
    </row>
    <row r="829">
      <c r="L829" s="98"/>
      <c r="N829" s="99"/>
    </row>
    <row r="830">
      <c r="L830" s="98"/>
      <c r="N830" s="99"/>
    </row>
    <row r="831">
      <c r="L831" s="98"/>
      <c r="N831" s="99"/>
    </row>
    <row r="832">
      <c r="L832" s="98"/>
      <c r="N832" s="99"/>
    </row>
    <row r="833">
      <c r="L833" s="98"/>
      <c r="N833" s="99"/>
    </row>
    <row r="834">
      <c r="L834" s="98"/>
      <c r="N834" s="99"/>
    </row>
    <row r="835">
      <c r="L835" s="98"/>
      <c r="N835" s="99"/>
    </row>
    <row r="836">
      <c r="L836" s="98"/>
      <c r="N836" s="99"/>
    </row>
    <row r="837">
      <c r="L837" s="98"/>
      <c r="N837" s="99"/>
    </row>
    <row r="838">
      <c r="L838" s="98"/>
      <c r="N838" s="99"/>
    </row>
    <row r="839">
      <c r="L839" s="98"/>
      <c r="N839" s="99"/>
    </row>
    <row r="840">
      <c r="L840" s="98"/>
      <c r="N840" s="99"/>
    </row>
    <row r="841">
      <c r="L841" s="98"/>
      <c r="N841" s="99"/>
    </row>
    <row r="842">
      <c r="L842" s="98"/>
      <c r="N842" s="99"/>
    </row>
    <row r="843">
      <c r="L843" s="98"/>
      <c r="N843" s="99"/>
    </row>
    <row r="844">
      <c r="L844" s="98"/>
      <c r="N844" s="99"/>
    </row>
    <row r="845">
      <c r="L845" s="98"/>
      <c r="N845" s="99"/>
    </row>
    <row r="846">
      <c r="L846" s="98"/>
      <c r="N846" s="99"/>
    </row>
    <row r="847">
      <c r="L847" s="98"/>
      <c r="N847" s="99"/>
    </row>
    <row r="848">
      <c r="L848" s="98"/>
      <c r="N848" s="99"/>
    </row>
    <row r="849">
      <c r="L849" s="98"/>
      <c r="N849" s="99"/>
    </row>
    <row r="850">
      <c r="L850" s="98"/>
      <c r="N850" s="99"/>
    </row>
    <row r="851">
      <c r="L851" s="98"/>
      <c r="N851" s="99"/>
    </row>
    <row r="852">
      <c r="L852" s="98"/>
      <c r="N852" s="99"/>
    </row>
    <row r="853">
      <c r="L853" s="98"/>
      <c r="N853" s="99"/>
    </row>
    <row r="854">
      <c r="L854" s="98"/>
      <c r="N854" s="99"/>
    </row>
    <row r="855">
      <c r="L855" s="98"/>
      <c r="N855" s="99"/>
    </row>
    <row r="856">
      <c r="L856" s="98"/>
      <c r="N856" s="99"/>
    </row>
    <row r="857">
      <c r="L857" s="98"/>
      <c r="N857" s="99"/>
    </row>
    <row r="858">
      <c r="L858" s="98"/>
      <c r="N858" s="99"/>
    </row>
    <row r="859">
      <c r="L859" s="98"/>
      <c r="N859" s="99"/>
    </row>
    <row r="860">
      <c r="L860" s="98"/>
      <c r="N860" s="99"/>
    </row>
    <row r="861">
      <c r="L861" s="98"/>
      <c r="N861" s="99"/>
    </row>
    <row r="862">
      <c r="L862" s="98"/>
      <c r="N862" s="99"/>
    </row>
    <row r="863">
      <c r="L863" s="98"/>
      <c r="N863" s="99"/>
    </row>
    <row r="864">
      <c r="L864" s="98"/>
      <c r="N864" s="99"/>
    </row>
    <row r="865">
      <c r="L865" s="98"/>
      <c r="N865" s="99"/>
    </row>
    <row r="866">
      <c r="L866" s="98"/>
      <c r="N866" s="99"/>
    </row>
    <row r="867">
      <c r="L867" s="98"/>
      <c r="N867" s="99"/>
    </row>
    <row r="868">
      <c r="L868" s="98"/>
      <c r="N868" s="99"/>
    </row>
    <row r="869">
      <c r="L869" s="98"/>
      <c r="N869" s="99"/>
    </row>
    <row r="870">
      <c r="L870" s="98"/>
      <c r="N870" s="99"/>
    </row>
    <row r="871">
      <c r="L871" s="98"/>
      <c r="N871" s="99"/>
    </row>
    <row r="872">
      <c r="L872" s="98"/>
      <c r="N872" s="99"/>
    </row>
    <row r="873">
      <c r="L873" s="98"/>
      <c r="N873" s="99"/>
    </row>
    <row r="874">
      <c r="L874" s="98"/>
      <c r="N874" s="99"/>
    </row>
    <row r="875">
      <c r="L875" s="98"/>
      <c r="N875" s="99"/>
    </row>
    <row r="876">
      <c r="L876" s="98"/>
      <c r="N876" s="99"/>
    </row>
    <row r="877">
      <c r="L877" s="98"/>
      <c r="N877" s="99"/>
    </row>
    <row r="878">
      <c r="L878" s="98"/>
      <c r="N878" s="99"/>
    </row>
    <row r="879">
      <c r="L879" s="98"/>
      <c r="N879" s="99"/>
    </row>
    <row r="880">
      <c r="L880" s="98"/>
      <c r="N880" s="99"/>
    </row>
    <row r="881">
      <c r="L881" s="98"/>
      <c r="N881" s="99"/>
    </row>
    <row r="882">
      <c r="L882" s="98"/>
      <c r="N882" s="99"/>
    </row>
    <row r="883">
      <c r="L883" s="98"/>
      <c r="N883" s="99"/>
    </row>
    <row r="884">
      <c r="L884" s="98"/>
      <c r="N884" s="99"/>
    </row>
    <row r="885">
      <c r="L885" s="98"/>
      <c r="N885" s="99"/>
    </row>
    <row r="886">
      <c r="L886" s="98"/>
      <c r="N886" s="99"/>
    </row>
    <row r="887">
      <c r="L887" s="98"/>
      <c r="N887" s="99"/>
    </row>
    <row r="888">
      <c r="L888" s="98"/>
      <c r="N888" s="99"/>
    </row>
    <row r="889">
      <c r="L889" s="98"/>
      <c r="N889" s="99"/>
    </row>
    <row r="890">
      <c r="L890" s="98"/>
      <c r="N890" s="99"/>
    </row>
    <row r="891">
      <c r="L891" s="98"/>
      <c r="N891" s="99"/>
    </row>
    <row r="892">
      <c r="L892" s="98"/>
      <c r="N892" s="99"/>
    </row>
    <row r="893">
      <c r="L893" s="98"/>
      <c r="N893" s="99"/>
    </row>
    <row r="894">
      <c r="L894" s="98"/>
      <c r="N894" s="99"/>
    </row>
    <row r="895">
      <c r="L895" s="98"/>
      <c r="N895" s="99"/>
    </row>
    <row r="896">
      <c r="L896" s="98"/>
      <c r="N896" s="99"/>
    </row>
    <row r="897">
      <c r="L897" s="98"/>
      <c r="N897" s="99"/>
    </row>
    <row r="898">
      <c r="L898" s="98"/>
      <c r="N898" s="99"/>
    </row>
    <row r="899">
      <c r="L899" s="98"/>
      <c r="N899" s="99"/>
    </row>
    <row r="900">
      <c r="L900" s="98"/>
      <c r="N900" s="99"/>
    </row>
    <row r="901">
      <c r="L901" s="98"/>
      <c r="N901" s="99"/>
    </row>
    <row r="902">
      <c r="L902" s="98"/>
      <c r="N902" s="99"/>
    </row>
    <row r="903">
      <c r="L903" s="98"/>
      <c r="N903" s="99"/>
    </row>
    <row r="904">
      <c r="L904" s="98"/>
      <c r="N904" s="99"/>
    </row>
    <row r="905">
      <c r="L905" s="98"/>
      <c r="N905" s="99"/>
    </row>
    <row r="906">
      <c r="L906" s="98"/>
      <c r="N906" s="99"/>
    </row>
    <row r="907">
      <c r="L907" s="98"/>
      <c r="N907" s="99"/>
    </row>
    <row r="908">
      <c r="L908" s="98"/>
      <c r="N908" s="99"/>
    </row>
    <row r="909">
      <c r="L909" s="98"/>
      <c r="N909" s="99"/>
    </row>
    <row r="910">
      <c r="L910" s="98"/>
      <c r="N910" s="99"/>
    </row>
    <row r="911">
      <c r="L911" s="98"/>
      <c r="N911" s="99"/>
    </row>
    <row r="912">
      <c r="L912" s="98"/>
      <c r="N912" s="99"/>
    </row>
    <row r="913">
      <c r="L913" s="98"/>
      <c r="N913" s="99"/>
    </row>
    <row r="914">
      <c r="L914" s="98"/>
      <c r="N914" s="99"/>
    </row>
    <row r="915">
      <c r="L915" s="98"/>
      <c r="N915" s="99"/>
    </row>
    <row r="916">
      <c r="L916" s="98"/>
      <c r="N916" s="99"/>
    </row>
    <row r="917">
      <c r="L917" s="98"/>
      <c r="N917" s="99"/>
    </row>
    <row r="918">
      <c r="L918" s="98"/>
      <c r="N918" s="99"/>
    </row>
    <row r="919">
      <c r="L919" s="98"/>
      <c r="N919" s="99"/>
    </row>
    <row r="920">
      <c r="L920" s="98"/>
      <c r="N920" s="99"/>
    </row>
    <row r="921">
      <c r="L921" s="98"/>
      <c r="N921" s="99"/>
    </row>
    <row r="922">
      <c r="L922" s="98"/>
      <c r="N922" s="99"/>
    </row>
    <row r="923">
      <c r="L923" s="98"/>
      <c r="N923" s="99"/>
    </row>
    <row r="924">
      <c r="L924" s="98"/>
      <c r="N924" s="99"/>
    </row>
    <row r="925">
      <c r="L925" s="98"/>
      <c r="N925" s="99"/>
    </row>
    <row r="926">
      <c r="L926" s="98"/>
      <c r="N926" s="99"/>
    </row>
    <row r="927">
      <c r="L927" s="98"/>
      <c r="N927" s="99"/>
    </row>
    <row r="928">
      <c r="L928" s="98"/>
      <c r="N928" s="99"/>
    </row>
    <row r="929">
      <c r="L929" s="98"/>
      <c r="N929" s="99"/>
    </row>
    <row r="930">
      <c r="L930" s="98"/>
      <c r="N930" s="99"/>
    </row>
    <row r="931">
      <c r="L931" s="98"/>
      <c r="N931" s="99"/>
    </row>
    <row r="932">
      <c r="L932" s="98"/>
      <c r="N932" s="99"/>
    </row>
    <row r="933">
      <c r="L933" s="98"/>
      <c r="N933" s="99"/>
    </row>
    <row r="934">
      <c r="L934" s="98"/>
      <c r="N934" s="99"/>
    </row>
    <row r="935">
      <c r="L935" s="98"/>
      <c r="N935" s="99"/>
    </row>
    <row r="936">
      <c r="L936" s="98"/>
      <c r="N936" s="99"/>
    </row>
    <row r="937">
      <c r="L937" s="98"/>
      <c r="N937" s="99"/>
    </row>
    <row r="938">
      <c r="L938" s="98"/>
      <c r="N938" s="99"/>
    </row>
    <row r="939">
      <c r="L939" s="98"/>
      <c r="N939" s="99"/>
    </row>
    <row r="940">
      <c r="L940" s="98"/>
      <c r="N940" s="99"/>
    </row>
    <row r="941">
      <c r="L941" s="98"/>
      <c r="N941" s="99"/>
    </row>
    <row r="942">
      <c r="L942" s="98"/>
      <c r="N942" s="99"/>
    </row>
    <row r="943">
      <c r="L943" s="98"/>
      <c r="N943" s="99"/>
    </row>
    <row r="944">
      <c r="L944" s="98"/>
      <c r="N944" s="99"/>
    </row>
    <row r="945">
      <c r="L945" s="98"/>
      <c r="N945" s="99"/>
    </row>
    <row r="946">
      <c r="L946" s="98"/>
      <c r="N946" s="99"/>
    </row>
    <row r="947">
      <c r="L947" s="98"/>
      <c r="N947" s="99"/>
    </row>
    <row r="948">
      <c r="L948" s="98"/>
      <c r="N948" s="99"/>
    </row>
    <row r="949">
      <c r="L949" s="98"/>
      <c r="N949" s="99"/>
    </row>
    <row r="950">
      <c r="L950" s="98"/>
      <c r="N950" s="99"/>
    </row>
    <row r="951">
      <c r="L951" s="98"/>
      <c r="N951" s="99"/>
    </row>
    <row r="952">
      <c r="L952" s="98"/>
      <c r="N952" s="99"/>
    </row>
    <row r="953">
      <c r="L953" s="98"/>
      <c r="N953" s="99"/>
    </row>
    <row r="954">
      <c r="L954" s="98"/>
      <c r="N954" s="99"/>
    </row>
    <row r="955">
      <c r="L955" s="98"/>
      <c r="N955" s="99"/>
    </row>
    <row r="956">
      <c r="L956" s="98"/>
      <c r="N956" s="99"/>
    </row>
    <row r="957">
      <c r="L957" s="98"/>
      <c r="N957" s="99"/>
    </row>
    <row r="958">
      <c r="L958" s="98"/>
      <c r="N958" s="99"/>
    </row>
    <row r="959">
      <c r="L959" s="98"/>
      <c r="N959" s="99"/>
    </row>
    <row r="960">
      <c r="L960" s="98"/>
      <c r="N960" s="99"/>
    </row>
    <row r="961">
      <c r="L961" s="98"/>
      <c r="N961" s="99"/>
    </row>
    <row r="962">
      <c r="L962" s="98"/>
      <c r="N962" s="99"/>
    </row>
    <row r="963">
      <c r="L963" s="98"/>
      <c r="N963" s="99"/>
    </row>
    <row r="964">
      <c r="L964" s="98"/>
      <c r="N964" s="99"/>
    </row>
    <row r="965">
      <c r="L965" s="98"/>
      <c r="N965" s="99"/>
    </row>
    <row r="966">
      <c r="L966" s="98"/>
      <c r="N966" s="99"/>
    </row>
    <row r="967">
      <c r="L967" s="98"/>
      <c r="N967" s="99"/>
    </row>
    <row r="968">
      <c r="L968" s="98"/>
      <c r="N968" s="99"/>
    </row>
    <row r="969">
      <c r="L969" s="98"/>
      <c r="N969" s="99"/>
    </row>
    <row r="970">
      <c r="L970" s="98"/>
      <c r="N970" s="99"/>
    </row>
    <row r="971">
      <c r="L971" s="98"/>
      <c r="N971" s="99"/>
    </row>
    <row r="972">
      <c r="L972" s="98"/>
      <c r="N972" s="99"/>
    </row>
    <row r="973">
      <c r="L973" s="98"/>
      <c r="N973" s="99"/>
    </row>
    <row r="974">
      <c r="L974" s="98"/>
      <c r="N974" s="99"/>
    </row>
    <row r="975">
      <c r="L975" s="98"/>
      <c r="N975" s="9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7.29" defaultRowHeight="15.0"/>
  <cols>
    <col customWidth="1" min="4" max="4" width="26.14"/>
    <col customWidth="1" min="5" max="5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13</v>
      </c>
      <c r="C2" s="3" t="s">
        <v>14</v>
      </c>
      <c r="D2" s="5" t="s">
        <v>15</v>
      </c>
      <c r="E2" s="11" t="str">
        <f>HYPERLINK("mailto:kathryn.mg.meyer@gmail.com","kathryn.mg.meyer@gmail.com")</f>
        <v>kathryn.mg.meyer@gmail.com</v>
      </c>
      <c r="F2" s="13" t="s">
        <v>24</v>
      </c>
      <c r="G2" s="15"/>
      <c r="H2" s="16" t="s">
        <v>28</v>
      </c>
      <c r="I2" s="17">
        <v>41892.0</v>
      </c>
      <c r="J2" s="13" t="s">
        <v>29</v>
      </c>
      <c r="K2" s="19">
        <v>42438.0</v>
      </c>
      <c r="L2" s="3" t="s">
        <v>30</v>
      </c>
    </row>
    <row r="3">
      <c r="A3" s="10" t="s">
        <v>31</v>
      </c>
      <c r="B3" s="10" t="s">
        <v>32</v>
      </c>
      <c r="C3" s="10" t="s">
        <v>14</v>
      </c>
      <c r="D3" s="12" t="s">
        <v>33</v>
      </c>
      <c r="E3" s="27" t="str">
        <f>HYPERLINK("mailto:jessica.aveyard@gmail.com","jessica.aveyard@gmail.com")</f>
        <v>jessica.aveyard@gmail.com</v>
      </c>
      <c r="F3" s="29"/>
      <c r="G3" s="10"/>
      <c r="H3" s="29"/>
      <c r="I3" s="30"/>
      <c r="J3" s="29"/>
      <c r="K3" s="20">
        <v>42430.0</v>
      </c>
      <c r="L3" s="10" t="s">
        <v>30</v>
      </c>
    </row>
    <row r="4">
      <c r="A4" s="10" t="s">
        <v>51</v>
      </c>
      <c r="B4" s="10" t="s">
        <v>52</v>
      </c>
      <c r="C4" s="10" t="s">
        <v>14</v>
      </c>
      <c r="D4" s="31" t="s">
        <v>53</v>
      </c>
      <c r="E4" s="33" t="str">
        <f>HYPERLINK("mailto:michellesolt@yahoo.com","michellesolt@yahoo.com")</f>
        <v>michellesolt@yahoo.com</v>
      </c>
      <c r="F4" s="35" t="s">
        <v>63</v>
      </c>
      <c r="G4" s="10"/>
      <c r="H4" s="10" t="s">
        <v>66</v>
      </c>
      <c r="I4" s="34">
        <v>41375.0</v>
      </c>
      <c r="J4" s="10" t="s">
        <v>67</v>
      </c>
      <c r="K4" s="20">
        <v>41699.0</v>
      </c>
      <c r="L4" s="10" t="s">
        <v>30</v>
      </c>
    </row>
    <row r="5">
      <c r="A5" s="10" t="s">
        <v>68</v>
      </c>
      <c r="B5" s="10" t="s">
        <v>69</v>
      </c>
      <c r="C5" s="10" t="s">
        <v>14</v>
      </c>
      <c r="D5" s="31" t="s">
        <v>70</v>
      </c>
      <c r="E5" s="39" t="str">
        <f>HYPERLINK("mailto:amberstory@gmail.com","amberstory@gmail.com")</f>
        <v>amberstory@gmail.com</v>
      </c>
      <c r="F5" s="35" t="s">
        <v>75</v>
      </c>
      <c r="G5" s="41">
        <v>40984.0</v>
      </c>
      <c r="H5" s="10" t="s">
        <v>76</v>
      </c>
      <c r="I5" s="34">
        <v>40759.0</v>
      </c>
      <c r="J5" s="10" t="s">
        <v>77</v>
      </c>
      <c r="K5" s="20">
        <v>41000.0</v>
      </c>
      <c r="L5" s="10" t="s">
        <v>30</v>
      </c>
      <c r="M5" s="44" t="s">
        <v>30</v>
      </c>
      <c r="N5" s="46" t="s">
        <v>84</v>
      </c>
    </row>
    <row r="6">
      <c r="A6" s="10" t="s">
        <v>12</v>
      </c>
      <c r="B6" s="10" t="s">
        <v>86</v>
      </c>
      <c r="C6" s="10" t="s">
        <v>14</v>
      </c>
      <c r="D6" s="31" t="s">
        <v>87</v>
      </c>
      <c r="E6" s="48" t="str">
        <f>HYPERLINK("mailto:pazmeyer@gmail.com","pazmeyer@gmail.com")</f>
        <v>pazmeyer@gmail.com</v>
      </c>
      <c r="F6" s="51" t="s">
        <v>97</v>
      </c>
      <c r="G6" s="53">
        <v>42910.0</v>
      </c>
      <c r="H6" s="10" t="s">
        <v>111</v>
      </c>
      <c r="I6" s="34" t="s">
        <v>112</v>
      </c>
      <c r="J6" s="51" t="s">
        <v>113</v>
      </c>
      <c r="K6" s="20">
        <v>41000.0</v>
      </c>
      <c r="L6" s="10" t="s">
        <v>30</v>
      </c>
      <c r="M6" s="44" t="s">
        <v>30</v>
      </c>
      <c r="N6" s="46" t="s">
        <v>84</v>
      </c>
    </row>
    <row r="7">
      <c r="A7" s="55" t="s">
        <v>114</v>
      </c>
      <c r="B7" s="55" t="s">
        <v>115</v>
      </c>
      <c r="C7" s="36" t="s">
        <v>14</v>
      </c>
      <c r="D7" s="57" t="s">
        <v>116</v>
      </c>
      <c r="E7" s="59"/>
      <c r="F7" s="60" t="s">
        <v>131</v>
      </c>
      <c r="G7" s="62">
        <v>42906.0</v>
      </c>
      <c r="H7" s="10" t="s">
        <v>132</v>
      </c>
      <c r="I7" s="34">
        <v>41369.0</v>
      </c>
      <c r="J7" s="36" t="s">
        <v>133</v>
      </c>
      <c r="K7" s="42">
        <v>41496.0</v>
      </c>
      <c r="L7" s="64">
        <v>42973.0</v>
      </c>
      <c r="M7" s="36" t="s">
        <v>30</v>
      </c>
      <c r="N7" s="44" t="s">
        <v>37</v>
      </c>
    </row>
    <row r="8">
      <c r="A8" s="10" t="s">
        <v>142</v>
      </c>
      <c r="B8" s="10" t="s">
        <v>143</v>
      </c>
      <c r="C8" s="10" t="s">
        <v>14</v>
      </c>
      <c r="D8" s="24" t="s">
        <v>144</v>
      </c>
      <c r="E8" s="65" t="s">
        <v>145</v>
      </c>
      <c r="F8" s="67" t="s">
        <v>146</v>
      </c>
      <c r="G8" s="69">
        <v>42873.0</v>
      </c>
      <c r="H8" s="10" t="s">
        <v>154</v>
      </c>
      <c r="I8" s="10" t="s">
        <v>155</v>
      </c>
      <c r="J8" s="10" t="s">
        <v>156</v>
      </c>
      <c r="K8" s="20">
        <v>42751.0</v>
      </c>
      <c r="L8" s="20">
        <v>43232.0</v>
      </c>
      <c r="M8" s="10" t="s">
        <v>37</v>
      </c>
      <c r="N8" s="44" t="s">
        <v>37</v>
      </c>
      <c r="O8" s="46" t="s">
        <v>157</v>
      </c>
    </row>
    <row r="9">
      <c r="A9" s="32" t="s">
        <v>158</v>
      </c>
      <c r="B9" s="32" t="s">
        <v>159</v>
      </c>
      <c r="C9" s="10" t="s">
        <v>14</v>
      </c>
      <c r="D9" s="31" t="s">
        <v>160</v>
      </c>
      <c r="E9" s="33" t="str">
        <f>HYPERLINK("mailto:lindsay@cheatcc.com","lindsay@cheatcc.com")</f>
        <v>lindsay@cheatcc.com</v>
      </c>
      <c r="F9" s="35" t="s">
        <v>171</v>
      </c>
      <c r="G9" s="10"/>
      <c r="H9" s="10" t="s">
        <v>163</v>
      </c>
      <c r="I9" s="34">
        <v>41361.0</v>
      </c>
      <c r="J9" s="35" t="s">
        <v>163</v>
      </c>
      <c r="K9" s="20">
        <v>41821.0</v>
      </c>
      <c r="L9" s="22">
        <v>42963.0</v>
      </c>
      <c r="M9" s="10" t="s">
        <v>30</v>
      </c>
      <c r="N9" s="72" t="s">
        <v>37</v>
      </c>
    </row>
    <row r="10">
      <c r="A10" s="10" t="s">
        <v>176</v>
      </c>
      <c r="B10" s="10" t="s">
        <v>177</v>
      </c>
      <c r="C10" s="10" t="s">
        <v>14</v>
      </c>
      <c r="D10" s="12" t="s">
        <v>178</v>
      </c>
      <c r="E10" s="33" t="str">
        <f>HYPERLINK("mailto:amyebayard@gmail.com","amyebayard@gmail.com")</f>
        <v>amyebayard@gmail.com</v>
      </c>
      <c r="F10" s="29"/>
      <c r="G10" s="10"/>
      <c r="H10" s="10" t="s">
        <v>180</v>
      </c>
      <c r="I10" s="34" t="s">
        <v>181</v>
      </c>
      <c r="J10" s="29"/>
      <c r="K10" s="20">
        <v>42309.0</v>
      </c>
      <c r="L10" s="20">
        <v>43063.0</v>
      </c>
      <c r="M10" s="10" t="s">
        <v>30</v>
      </c>
      <c r="N10" s="44" t="s">
        <v>30</v>
      </c>
    </row>
    <row r="11">
      <c r="A11" s="10" t="s">
        <v>182</v>
      </c>
      <c r="B11" s="10" t="s">
        <v>183</v>
      </c>
      <c r="C11" s="10" t="s">
        <v>14</v>
      </c>
      <c r="D11" s="12" t="s">
        <v>184</v>
      </c>
      <c r="E11" s="27" t="str">
        <f>HYPERLINK("mailto:msbdevine@comcast.net","msbdevine@comcast.net")</f>
        <v>msbdevine@comcast.net</v>
      </c>
      <c r="F11" s="29"/>
      <c r="G11" s="10"/>
      <c r="H11" s="29"/>
      <c r="I11" s="30"/>
      <c r="J11" s="29"/>
      <c r="K11" s="20">
        <v>42370.0</v>
      </c>
      <c r="L11" s="20">
        <v>43130.0</v>
      </c>
      <c r="M11" s="10" t="s">
        <v>30</v>
      </c>
      <c r="N11" s="44" t="s">
        <v>30</v>
      </c>
      <c r="O11" s="46"/>
    </row>
    <row r="12">
      <c r="A12" s="10" t="s">
        <v>185</v>
      </c>
      <c r="B12" s="10" t="s">
        <v>186</v>
      </c>
      <c r="C12" s="10" t="s">
        <v>14</v>
      </c>
      <c r="D12" s="12" t="s">
        <v>187</v>
      </c>
      <c r="E12" s="27" t="str">
        <f>HYPERLINK("mailto:kara.polito@gmail.com","kara.polito@gmail.com")</f>
        <v>kara.polito@gmail.com</v>
      </c>
      <c r="F12" s="10" t="s">
        <v>189</v>
      </c>
      <c r="G12" s="21">
        <v>43019.0</v>
      </c>
      <c r="H12" s="10" t="s">
        <v>190</v>
      </c>
      <c r="I12" s="10" t="s">
        <v>191</v>
      </c>
      <c r="J12" s="10" t="s">
        <v>192</v>
      </c>
      <c r="K12" s="20">
        <v>42767.0</v>
      </c>
      <c r="L12" s="20">
        <v>43168.0</v>
      </c>
      <c r="M12" s="10" t="s">
        <v>30</v>
      </c>
      <c r="N12" s="78"/>
      <c r="O12" s="46"/>
    </row>
    <row r="13">
      <c r="A13" s="36" t="s">
        <v>194</v>
      </c>
      <c r="B13" s="36" t="s">
        <v>195</v>
      </c>
      <c r="C13" s="36" t="s">
        <v>14</v>
      </c>
      <c r="D13" s="80" t="s">
        <v>196</v>
      </c>
      <c r="E13" s="66" t="str">
        <f>HYPERLINK("mailto:caroline.fullmer@gmail.com","caroline.fullmer@gmail.com")</f>
        <v>caroline.fullmer@gmail.com</v>
      </c>
      <c r="F13" s="60" t="s">
        <v>202</v>
      </c>
      <c r="G13" s="36"/>
      <c r="H13" s="10" t="s">
        <v>203</v>
      </c>
      <c r="I13" s="34">
        <v>41787.0</v>
      </c>
      <c r="J13" s="36" t="s">
        <v>126</v>
      </c>
      <c r="K13" s="42">
        <v>42430.0</v>
      </c>
      <c r="L13" s="42">
        <v>43178.0</v>
      </c>
      <c r="M13" s="36" t="s">
        <v>30</v>
      </c>
      <c r="N13" s="44" t="s">
        <v>37</v>
      </c>
      <c r="O13" s="46"/>
    </row>
    <row r="14">
      <c r="A14" s="36" t="s">
        <v>204</v>
      </c>
      <c r="B14" s="36" t="s">
        <v>205</v>
      </c>
      <c r="C14" s="36" t="s">
        <v>14</v>
      </c>
      <c r="D14" s="37" t="s">
        <v>206</v>
      </c>
      <c r="E14" s="66"/>
      <c r="F14" s="38"/>
      <c r="G14" s="82"/>
      <c r="H14" s="10" t="s">
        <v>215</v>
      </c>
      <c r="I14" s="34"/>
      <c r="J14" s="36"/>
      <c r="K14" s="42">
        <v>42842.0</v>
      </c>
      <c r="L14" s="42">
        <v>43209.0</v>
      </c>
      <c r="M14" s="36" t="s">
        <v>30</v>
      </c>
      <c r="N14" s="78"/>
      <c r="O14" s="46" t="s">
        <v>216</v>
      </c>
    </row>
    <row r="15">
      <c r="A15" s="36" t="s">
        <v>217</v>
      </c>
      <c r="B15" s="36" t="s">
        <v>127</v>
      </c>
      <c r="C15" s="36" t="s">
        <v>14</v>
      </c>
      <c r="D15" s="37" t="s">
        <v>218</v>
      </c>
      <c r="E15" s="66" t="s">
        <v>219</v>
      </c>
      <c r="F15" s="38" t="s">
        <v>231</v>
      </c>
      <c r="G15" s="82"/>
      <c r="H15" s="10" t="s">
        <v>232</v>
      </c>
      <c r="I15" s="10" t="s">
        <v>233</v>
      </c>
      <c r="J15" s="36" t="s">
        <v>234</v>
      </c>
      <c r="K15" s="42">
        <v>42842.0</v>
      </c>
      <c r="L15" s="42">
        <v>43209.0</v>
      </c>
      <c r="M15" s="36" t="s">
        <v>30</v>
      </c>
      <c r="N15" s="72" t="s">
        <v>37</v>
      </c>
      <c r="O15" s="46"/>
    </row>
    <row r="16">
      <c r="A16" s="10" t="s">
        <v>235</v>
      </c>
      <c r="B16" s="10" t="s">
        <v>236</v>
      </c>
      <c r="C16" s="10" t="s">
        <v>14</v>
      </c>
      <c r="D16" s="24" t="s">
        <v>237</v>
      </c>
      <c r="E16" s="65" t="s">
        <v>238</v>
      </c>
      <c r="F16" s="67" t="s">
        <v>239</v>
      </c>
      <c r="G16" s="69">
        <v>42994.0</v>
      </c>
      <c r="H16" s="10" t="s">
        <v>240</v>
      </c>
      <c r="I16" s="58">
        <v>42735.0</v>
      </c>
      <c r="J16" s="10" t="s">
        <v>241</v>
      </c>
      <c r="K16" s="20">
        <v>42858.0</v>
      </c>
      <c r="L16" s="20">
        <v>43256.0</v>
      </c>
      <c r="M16" s="10" t="s">
        <v>30</v>
      </c>
      <c r="N16" s="72" t="s">
        <v>37</v>
      </c>
    </row>
    <row r="17">
      <c r="A17" s="36" t="s">
        <v>242</v>
      </c>
      <c r="B17" s="36" t="s">
        <v>86</v>
      </c>
      <c r="C17" s="36" t="s">
        <v>243</v>
      </c>
      <c r="D17" s="37" t="s">
        <v>244</v>
      </c>
      <c r="E17" s="66" t="str">
        <f>HYPERLINK("mailto:kelly.rink@gmail.com","kelly.rink@gmail.com")</f>
        <v>kelly.rink@gmail.com</v>
      </c>
      <c r="F17" s="60" t="s">
        <v>250</v>
      </c>
      <c r="G17" s="82">
        <v>42720.0</v>
      </c>
      <c r="H17" s="10" t="s">
        <v>251</v>
      </c>
      <c r="I17" s="10" t="s">
        <v>252</v>
      </c>
      <c r="J17" s="36" t="s">
        <v>253</v>
      </c>
      <c r="K17" s="42">
        <v>42870.0</v>
      </c>
      <c r="L17" s="42">
        <v>43253.0</v>
      </c>
      <c r="M17" s="36" t="s">
        <v>37</v>
      </c>
      <c r="N17" s="44" t="s">
        <v>37</v>
      </c>
    </row>
    <row r="18">
      <c r="A18" s="36" t="s">
        <v>254</v>
      </c>
      <c r="B18" s="36" t="s">
        <v>255</v>
      </c>
      <c r="C18" s="36" t="s">
        <v>14</v>
      </c>
      <c r="D18" s="57" t="s">
        <v>256</v>
      </c>
      <c r="E18" s="86"/>
      <c r="F18" s="86"/>
      <c r="G18" s="36"/>
      <c r="H18" s="29"/>
      <c r="I18" s="30"/>
      <c r="J18" s="86"/>
      <c r="K18" s="42">
        <v>42511.0</v>
      </c>
      <c r="L18" s="42">
        <v>43257.0</v>
      </c>
      <c r="M18" s="36" t="s">
        <v>30</v>
      </c>
      <c r="N18" s="44" t="s">
        <v>30</v>
      </c>
    </row>
    <row r="19">
      <c r="A19" s="36" t="s">
        <v>258</v>
      </c>
      <c r="B19" s="36" t="s">
        <v>259</v>
      </c>
      <c r="C19" s="36" t="s">
        <v>14</v>
      </c>
      <c r="D19" s="80" t="s">
        <v>260</v>
      </c>
      <c r="E19" s="66" t="str">
        <f>HYPERLINK("mailto:emilykbosio@outlook.com","emilykbosio@outlook.com")</f>
        <v>emilykbosio@outlook.com</v>
      </c>
      <c r="F19" s="60" t="s">
        <v>268</v>
      </c>
      <c r="G19" s="87">
        <v>43382.0</v>
      </c>
      <c r="H19" s="10" t="s">
        <v>275</v>
      </c>
      <c r="I19" s="34" t="s">
        <v>276</v>
      </c>
      <c r="J19" s="60" t="s">
        <v>277</v>
      </c>
      <c r="K19" s="42">
        <v>41852.0</v>
      </c>
      <c r="L19" s="42">
        <v>43327.0</v>
      </c>
      <c r="M19" s="36" t="s">
        <v>30</v>
      </c>
      <c r="N19" s="44" t="s">
        <v>30</v>
      </c>
    </row>
    <row r="20">
      <c r="A20" s="10" t="s">
        <v>278</v>
      </c>
      <c r="B20" s="10" t="s">
        <v>279</v>
      </c>
      <c r="C20" s="10" t="s">
        <v>280</v>
      </c>
      <c r="D20" s="31" t="s">
        <v>281</v>
      </c>
      <c r="E20" s="18" t="str">
        <f>HYPERLINK("mailto:amity.gleason@gmail.com","amity.gleason@gmail.com")</f>
        <v>amity.gleason@gmail.com</v>
      </c>
      <c r="F20" s="51" t="s">
        <v>283</v>
      </c>
      <c r="G20" s="89">
        <v>42723.0</v>
      </c>
      <c r="H20" s="10" t="s">
        <v>287</v>
      </c>
      <c r="I20" s="10" t="s">
        <v>289</v>
      </c>
      <c r="J20" s="10" t="s">
        <v>291</v>
      </c>
      <c r="K20" s="20">
        <v>42185.0</v>
      </c>
      <c r="L20" s="20">
        <v>43336.0</v>
      </c>
      <c r="M20" s="10" t="s">
        <v>30</v>
      </c>
      <c r="N20" s="44" t="s">
        <v>30</v>
      </c>
    </row>
    <row r="21">
      <c r="A21" s="36" t="s">
        <v>294</v>
      </c>
      <c r="B21" s="36" t="s">
        <v>295</v>
      </c>
      <c r="C21" s="36" t="s">
        <v>14</v>
      </c>
      <c r="D21" s="37" t="s">
        <v>296</v>
      </c>
      <c r="E21" s="54" t="s">
        <v>297</v>
      </c>
      <c r="F21" s="52" t="s">
        <v>298</v>
      </c>
      <c r="G21" s="56">
        <v>42900.0</v>
      </c>
      <c r="H21" s="10" t="s">
        <v>299</v>
      </c>
      <c r="I21" s="10" t="s">
        <v>300</v>
      </c>
      <c r="J21" s="36" t="s">
        <v>193</v>
      </c>
      <c r="K21" s="42">
        <v>42985.0</v>
      </c>
      <c r="L21" s="42">
        <v>43350.0</v>
      </c>
      <c r="M21" s="36" t="s">
        <v>30</v>
      </c>
      <c r="N21" s="44" t="s">
        <v>30</v>
      </c>
    </row>
    <row r="22">
      <c r="A22" s="10" t="s">
        <v>301</v>
      </c>
      <c r="B22" s="10" t="s">
        <v>302</v>
      </c>
      <c r="C22" s="10" t="s">
        <v>14</v>
      </c>
      <c r="D22" s="73" t="s">
        <v>303</v>
      </c>
      <c r="E22" s="74" t="str">
        <f>HYPERLINK("mailto:maholovach@gmail.com","maholovach@gmail.com")</f>
        <v>maholovach@gmail.com</v>
      </c>
      <c r="F22" s="23" t="s">
        <v>304</v>
      </c>
      <c r="G22" s="28">
        <v>42873.0</v>
      </c>
      <c r="H22" s="92" t="s">
        <v>305</v>
      </c>
      <c r="I22" s="10" t="s">
        <v>313</v>
      </c>
      <c r="J22" s="10" t="s">
        <v>36</v>
      </c>
      <c r="K22" s="20">
        <v>43010.0</v>
      </c>
      <c r="L22" s="20">
        <v>43375.0</v>
      </c>
      <c r="M22" s="10" t="s">
        <v>30</v>
      </c>
      <c r="N22" s="23" t="s">
        <v>37</v>
      </c>
      <c r="O22" s="46"/>
    </row>
    <row r="23">
      <c r="A23" s="23" t="s">
        <v>314</v>
      </c>
      <c r="B23" s="23" t="s">
        <v>315</v>
      </c>
      <c r="C23" s="23" t="s">
        <v>14</v>
      </c>
      <c r="D23" s="73" t="s">
        <v>316</v>
      </c>
      <c r="E23" s="74" t="str">
        <f>HYPERLINK("mailto:hollisoriano@hotmail.com","hollisoriano@hotmail.com")</f>
        <v>hollisoriano@hotmail.com</v>
      </c>
      <c r="F23" s="23" t="s">
        <v>323</v>
      </c>
      <c r="G23" s="93"/>
      <c r="H23" s="23" t="s">
        <v>324</v>
      </c>
      <c r="I23" s="23" t="s">
        <v>325</v>
      </c>
      <c r="J23" s="23" t="s">
        <v>326</v>
      </c>
      <c r="K23" s="75">
        <v>43149.0</v>
      </c>
      <c r="L23" s="75">
        <v>43178.0</v>
      </c>
      <c r="M23" s="23"/>
      <c r="N23" s="23" t="s">
        <v>37</v>
      </c>
      <c r="O23" s="46"/>
    </row>
    <row r="24">
      <c r="A24" s="23" t="s">
        <v>327</v>
      </c>
      <c r="B24" s="23" t="s">
        <v>328</v>
      </c>
      <c r="C24" s="23" t="s">
        <v>14</v>
      </c>
      <c r="D24" s="73" t="s">
        <v>329</v>
      </c>
      <c r="E24" s="94" t="str">
        <f>HYPERLINK("mailto:cblynn@gmail.com","cblynn@gmail.com")</f>
        <v>cblynn@gmail.com</v>
      </c>
      <c r="F24" s="23" t="s">
        <v>337</v>
      </c>
      <c r="G24" s="84"/>
      <c r="H24" s="23" t="s">
        <v>338</v>
      </c>
      <c r="I24" s="81">
        <v>41641.0</v>
      </c>
      <c r="J24" s="23" t="s">
        <v>339</v>
      </c>
      <c r="K24" s="75">
        <v>43149.0</v>
      </c>
      <c r="L24" s="75">
        <v>43178.0</v>
      </c>
      <c r="M24" s="23" t="s">
        <v>37</v>
      </c>
      <c r="N24" s="23" t="s">
        <v>37</v>
      </c>
      <c r="O24" s="97">
        <f>AVERAGE('Current Members'!P16:R16)</f>
        <v>43544</v>
      </c>
    </row>
    <row r="25">
      <c r="A25" s="23" t="s">
        <v>350</v>
      </c>
      <c r="B25" s="23" t="s">
        <v>351</v>
      </c>
      <c r="C25" s="23" t="s">
        <v>14</v>
      </c>
      <c r="D25" s="73" t="s">
        <v>352</v>
      </c>
      <c r="E25" s="74" t="str">
        <f>HYPERLINK("mailto:jill_615@hotmail.com","jill_615@hotmail.com")</f>
        <v>jill_615@hotmail.com</v>
      </c>
      <c r="F25" s="23" t="s">
        <v>353</v>
      </c>
      <c r="G25" s="76">
        <v>43275.0</v>
      </c>
      <c r="H25" s="23" t="s">
        <v>354</v>
      </c>
      <c r="I25" s="23" t="s">
        <v>355</v>
      </c>
      <c r="J25" s="23" t="s">
        <v>29</v>
      </c>
      <c r="K25" s="75">
        <v>43238.0</v>
      </c>
      <c r="L25" s="75">
        <v>43239.0</v>
      </c>
      <c r="M25" s="23" t="s">
        <v>37</v>
      </c>
      <c r="N25" s="23" t="s">
        <v>37</v>
      </c>
    </row>
    <row r="26">
      <c r="A26" s="36" t="s">
        <v>356</v>
      </c>
      <c r="B26" s="36" t="s">
        <v>357</v>
      </c>
      <c r="C26" s="36" t="s">
        <v>14</v>
      </c>
      <c r="D26" s="37" t="s">
        <v>358</v>
      </c>
      <c r="E26" s="40" t="s">
        <v>359</v>
      </c>
      <c r="F26" s="38" t="s">
        <v>360</v>
      </c>
      <c r="G26" s="43">
        <v>42814.0</v>
      </c>
      <c r="H26" s="10" t="s">
        <v>361</v>
      </c>
      <c r="I26" s="10" t="s">
        <v>362</v>
      </c>
      <c r="J26" s="36" t="s">
        <v>363</v>
      </c>
      <c r="K26" s="42">
        <v>42863.0</v>
      </c>
      <c r="L26" s="42">
        <v>43608.0</v>
      </c>
      <c r="M26" s="36" t="s">
        <v>37</v>
      </c>
      <c r="N26" s="23" t="s">
        <v>37</v>
      </c>
    </row>
    <row r="27">
      <c r="A27" s="23" t="s">
        <v>341</v>
      </c>
      <c r="B27" s="23" t="s">
        <v>340</v>
      </c>
      <c r="C27" s="23" t="s">
        <v>14</v>
      </c>
      <c r="D27" s="73" t="s">
        <v>364</v>
      </c>
      <c r="E27" s="74" t="str">
        <f>HYPERLINK("mailto:bilyeurm@gmail.com","bilyeurm@gmail.com")</f>
        <v>bilyeurm@gmail.com</v>
      </c>
      <c r="F27" s="23" t="s">
        <v>343</v>
      </c>
      <c r="G27" s="76">
        <v>43102.0</v>
      </c>
      <c r="H27" s="23" t="s">
        <v>344</v>
      </c>
      <c r="I27" s="23" t="s">
        <v>365</v>
      </c>
      <c r="J27" s="23" t="s">
        <v>366</v>
      </c>
      <c r="K27" s="75">
        <v>43177.0</v>
      </c>
      <c r="L27" s="75">
        <v>43178.0</v>
      </c>
      <c r="M27" s="23" t="s">
        <v>37</v>
      </c>
      <c r="N27" s="23" t="s">
        <v>37</v>
      </c>
      <c r="O27" s="46" t="s">
        <v>367</v>
      </c>
      <c r="R27" s="83"/>
    </row>
  </sheetData>
  <hyperlinks>
    <hyperlink r:id="rId1" ref="E1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