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MBER LIST 2023-2024" sheetId="1" r:id="rId4"/>
    <sheet state="visible" name="2023-2024" sheetId="2" r:id="rId5"/>
    <sheet state="visible" name="MEMBER LIST 2022-2023" sheetId="3" r:id="rId6"/>
    <sheet state="visible" name="2022-2023" sheetId="4" r:id="rId7"/>
    <sheet state="visible" name="MEMBER LIST 2021-2022" sheetId="5" r:id="rId8"/>
    <sheet state="visible" name="2021-2022" sheetId="6" r:id="rId9"/>
    <sheet state="visible" name="MEMBER LIST 2020-2021" sheetId="7" r:id="rId10"/>
    <sheet state="visible" name="2020-2021" sheetId="8" r:id="rId11"/>
    <sheet state="visible" name="Member List 2019.5.19" sheetId="9" r:id="rId12"/>
    <sheet state="visible" name="2019-2020" sheetId="10" r:id="rId13"/>
    <sheet state="visible" name="2018-2019" sheetId="11" r:id="rId14"/>
    <sheet state="visible" name="2017-2018" sheetId="12" r:id="rId15"/>
    <sheet state="visible" name="FEB 18" sheetId="13" r:id="rId16"/>
    <sheet state="visible" name="JAN 18" sheetId="14" r:id="rId17"/>
    <sheet state="visible" name="DEC 17" sheetId="15" r:id="rId18"/>
    <sheet state="visible" name="NOV 17" sheetId="16" r:id="rId19"/>
    <sheet state="visible" name="OCT 17" sheetId="17" r:id="rId20"/>
    <sheet state="visible" name="Sept 17" sheetId="18" r:id="rId21"/>
    <sheet state="visible" name="AUG 17" sheetId="19" r:id="rId22"/>
    <sheet state="visible" name="JUL 17" sheetId="20" r:id="rId23"/>
    <sheet state="visible" name="Member approved Annual budget" sheetId="21" r:id="rId24"/>
    <sheet state="visible" name="ANNUAL REPORT" sheetId="22" r:id="rId25"/>
  </sheets>
  <definedNames/>
  <calcPr/>
  <extLst>
    <ext uri="GoogleSheetsCustomDataVersion2">
      <go:sheetsCustomData xmlns:go="http://customooxmlschemas.google.com/" r:id="rId26" roundtripDataChecksum="PLzeIj++8rZg74KFFX+igSVeCo+QkrKr+5kfCPqpatI="/>
    </ext>
  </extLst>
</workbook>
</file>

<file path=xl/sharedStrings.xml><?xml version="1.0" encoding="utf-8"?>
<sst xmlns="http://schemas.openxmlformats.org/spreadsheetml/2006/main" count="5455" uniqueCount="1181">
  <si>
    <t>Rockwall MOMS CLUB Treasurer Form 2022-2023</t>
  </si>
  <si>
    <t>FIRST 
NAME</t>
  </si>
  <si>
    <t>LAST 
NAME</t>
  </si>
  <si>
    <t>ADDRESS</t>
  </si>
  <si>
    <t>CITY</t>
  </si>
  <si>
    <t>STATE</t>
  </si>
  <si>
    <t>ZIP</t>
  </si>
  <si>
    <t>PHONE</t>
  </si>
  <si>
    <t>EMAIL</t>
  </si>
  <si>
    <t>JOIN
 DATE</t>
  </si>
  <si>
    <t>Renewal
 Month</t>
  </si>
  <si>
    <t>Status</t>
  </si>
  <si>
    <t>How they 
Paid</t>
  </si>
  <si>
    <t>Month Money 
Deposited</t>
  </si>
  <si>
    <t>ON Meetup?</t>
  </si>
  <si>
    <t>On Secretary
List?</t>
  </si>
  <si>
    <t>Notes:</t>
  </si>
  <si>
    <t>Samantha</t>
  </si>
  <si>
    <t>Chockley</t>
  </si>
  <si>
    <t>2802 Lampasas Dr</t>
  </si>
  <si>
    <t>Royse City</t>
  </si>
  <si>
    <t>Texas</t>
  </si>
  <si>
    <t>336-213-0197</t>
  </si>
  <si>
    <t>Slk8788@yahoo.com</t>
  </si>
  <si>
    <t>July</t>
  </si>
  <si>
    <t>Paypal-sent from Dana</t>
  </si>
  <si>
    <t>Yes</t>
  </si>
  <si>
    <t>Jesica</t>
  </si>
  <si>
    <t>Workman</t>
  </si>
  <si>
    <t>102  Rose Marie Lane</t>
  </si>
  <si>
    <t>Rockwall</t>
  </si>
  <si>
    <t>972-904-2565</t>
  </si>
  <si>
    <t>markandjes@gmail.com</t>
  </si>
  <si>
    <t>Paypal</t>
  </si>
  <si>
    <t>Criseline</t>
  </si>
  <si>
    <t>Baker</t>
  </si>
  <si>
    <t>240-421-6038</t>
  </si>
  <si>
    <t>flowerspice@proton.me</t>
  </si>
  <si>
    <t>Brooke</t>
  </si>
  <si>
    <t>Carlson</t>
  </si>
  <si>
    <t>509-630-8158</t>
  </si>
  <si>
    <t>brooke.3412@gmail.com</t>
  </si>
  <si>
    <t>Allison</t>
  </si>
  <si>
    <t>Parkyn</t>
  </si>
  <si>
    <t>533 England Street</t>
  </si>
  <si>
    <t>Fate</t>
  </si>
  <si>
    <t>469-534-8135</t>
  </si>
  <si>
    <t>allisonparkyn@gmail.com</t>
  </si>
  <si>
    <t>August</t>
  </si>
  <si>
    <t>Amy</t>
  </si>
  <si>
    <t>Storms</t>
  </si>
  <si>
    <t>708 Agape Circle</t>
  </si>
  <si>
    <t>806-438-1460</t>
  </si>
  <si>
    <t>seeking_christ85@yahoo.com</t>
  </si>
  <si>
    <t>paypal</t>
  </si>
  <si>
    <t>Jennifer</t>
  </si>
  <si>
    <t>Key</t>
  </si>
  <si>
    <t>1260 Fairlakes Pointe Drive</t>
  </si>
  <si>
    <t xml:space="preserve">Texas </t>
  </si>
  <si>
    <t>jenniferkey2011@yahoo.com</t>
  </si>
  <si>
    <t>yes</t>
  </si>
  <si>
    <t>Shana</t>
  </si>
  <si>
    <t>Evans</t>
  </si>
  <si>
    <t>627 Southwestern Drive</t>
  </si>
  <si>
    <t>sscagnoli@gmail.com</t>
  </si>
  <si>
    <t>palpal</t>
  </si>
  <si>
    <t>Candace</t>
  </si>
  <si>
    <t>Tower</t>
  </si>
  <si>
    <t>2245 Shorecrest Dr.</t>
  </si>
  <si>
    <t>940-727-8292</t>
  </si>
  <si>
    <t>candaceetower@gmail.com</t>
  </si>
  <si>
    <t xml:space="preserve">Sept. </t>
  </si>
  <si>
    <t xml:space="preserve"> </t>
  </si>
  <si>
    <t xml:space="preserve">Angie </t>
  </si>
  <si>
    <t>Lloyd</t>
  </si>
  <si>
    <t>662 Featherstone Dr.</t>
  </si>
  <si>
    <t>970-391-3968</t>
  </si>
  <si>
    <t>justangie68@gmail.com</t>
  </si>
  <si>
    <t>Sept. 20</t>
  </si>
  <si>
    <t>Sept.</t>
  </si>
  <si>
    <t xml:space="preserve">yes </t>
  </si>
  <si>
    <t xml:space="preserve">Sophie </t>
  </si>
  <si>
    <t>Mueller</t>
  </si>
  <si>
    <t>779 Deverson Dr</t>
  </si>
  <si>
    <t>913-488-5937</t>
  </si>
  <si>
    <t>skm0331@yahoo.com</t>
  </si>
  <si>
    <t>October</t>
  </si>
  <si>
    <t>Katie</t>
  </si>
  <si>
    <t>Benson</t>
  </si>
  <si>
    <t>1539 Via Toscana Ln.</t>
  </si>
  <si>
    <t>513-658-1325</t>
  </si>
  <si>
    <t>kbenson212@gmail.com</t>
  </si>
  <si>
    <t>Oct. 20</t>
  </si>
  <si>
    <t>Rachel</t>
  </si>
  <si>
    <t>Torriero</t>
  </si>
  <si>
    <t>1950 Lake Forest DR</t>
  </si>
  <si>
    <t>773-396-6909</t>
  </si>
  <si>
    <t>racheltorriero@gmail.com</t>
  </si>
  <si>
    <t>Audrey</t>
  </si>
  <si>
    <t>Rosario</t>
  </si>
  <si>
    <t>140 Brookshore Dr</t>
  </si>
  <si>
    <t>972-748-1335</t>
  </si>
  <si>
    <t xml:space="preserve">audrey.rosario10@yahoo.com </t>
  </si>
  <si>
    <t>Jessica</t>
  </si>
  <si>
    <t>Graf</t>
  </si>
  <si>
    <t>434-987-4749</t>
  </si>
  <si>
    <t>jessica.montgomery84@gmail.com</t>
  </si>
  <si>
    <t>Brittany</t>
  </si>
  <si>
    <t>Christie</t>
  </si>
  <si>
    <t>806-420-1516</t>
  </si>
  <si>
    <t>brittany@christiehomes.net</t>
  </si>
  <si>
    <t>Caitlin</t>
  </si>
  <si>
    <t>Jaffer</t>
  </si>
  <si>
    <t>469-439-4996</t>
  </si>
  <si>
    <t>caitlinjaffer@gmail.com</t>
  </si>
  <si>
    <t>Shelly</t>
  </si>
  <si>
    <t>Nonus</t>
  </si>
  <si>
    <t>214-415-2574</t>
  </si>
  <si>
    <t>s.nonus1@gmail.com</t>
  </si>
  <si>
    <t>Chelsea</t>
  </si>
  <si>
    <t>Acree</t>
  </si>
  <si>
    <t>772 Kensington Dr.</t>
  </si>
  <si>
    <t>563-543-6402</t>
  </si>
  <si>
    <t>chelseakay3654@gmail.com</t>
  </si>
  <si>
    <t>Paid in Jan.</t>
  </si>
  <si>
    <t>Heidi</t>
  </si>
  <si>
    <t>Labrie</t>
  </si>
  <si>
    <t>1422 Silver Lake Dr</t>
  </si>
  <si>
    <t>469-434-7956</t>
  </si>
  <si>
    <t>heidilabrie@hotmail.com</t>
  </si>
  <si>
    <t>Oct. 21</t>
  </si>
  <si>
    <t>Carly</t>
  </si>
  <si>
    <t>Glarum</t>
  </si>
  <si>
    <t>711 Village Green Dr</t>
  </si>
  <si>
    <t>562-897-6087</t>
  </si>
  <si>
    <t>carlyglarum@hotmail.com</t>
  </si>
  <si>
    <t>Nov. 20</t>
  </si>
  <si>
    <t>November</t>
  </si>
  <si>
    <t>Stone</t>
  </si>
  <si>
    <t>106 Piatt Ct</t>
  </si>
  <si>
    <t>217-220-4055</t>
  </si>
  <si>
    <t>katies89@me.com</t>
  </si>
  <si>
    <t>check</t>
  </si>
  <si>
    <t>Elizabeth</t>
  </si>
  <si>
    <t>Valle</t>
  </si>
  <si>
    <t>305-965-0609</t>
  </si>
  <si>
    <t>edserrano17@gmail.com</t>
  </si>
  <si>
    <t>Alicia</t>
  </si>
  <si>
    <t>Laube</t>
  </si>
  <si>
    <t>PO Box 1285</t>
  </si>
  <si>
    <t>469-569-1085</t>
  </si>
  <si>
    <t>aliciamlaube@gmail.com</t>
  </si>
  <si>
    <t>paid in dec.</t>
  </si>
  <si>
    <t>Megan</t>
  </si>
  <si>
    <t>Ross</t>
  </si>
  <si>
    <t>281-507-7900</t>
  </si>
  <si>
    <t>megan.renee.ross@gmail.com</t>
  </si>
  <si>
    <t>Nov.22</t>
  </si>
  <si>
    <t xml:space="preserve">Katie </t>
  </si>
  <si>
    <t>Kirking</t>
  </si>
  <si>
    <t>817-946-5882</t>
  </si>
  <si>
    <t>katherine.kirking@gmail.com</t>
  </si>
  <si>
    <t>Melissa</t>
  </si>
  <si>
    <t>Schroeder</t>
  </si>
  <si>
    <t>253-343-3462</t>
  </si>
  <si>
    <t>melissaschroeder156@gmail.com</t>
  </si>
  <si>
    <t xml:space="preserve">Danielle </t>
  </si>
  <si>
    <t>Weber</t>
  </si>
  <si>
    <t>677 Hanoker Dr</t>
  </si>
  <si>
    <t>248-721-2565</t>
  </si>
  <si>
    <t>danielle.weber518@gmail.com</t>
  </si>
  <si>
    <t>December</t>
  </si>
  <si>
    <t>Kerry</t>
  </si>
  <si>
    <t>Brown</t>
  </si>
  <si>
    <t>401 Kings Landing</t>
  </si>
  <si>
    <t>Heath</t>
  </si>
  <si>
    <t>330-518-4099</t>
  </si>
  <si>
    <t>kerannbrown@gmail.com</t>
  </si>
  <si>
    <t>Dec. 21</t>
  </si>
  <si>
    <t>Sarine</t>
  </si>
  <si>
    <t>Ourfalian</t>
  </si>
  <si>
    <t>7 Sheffield Ct.</t>
  </si>
  <si>
    <t>818-445-8010</t>
  </si>
  <si>
    <t>sarineourfalian@gmail.com</t>
  </si>
  <si>
    <t>Jan. 21</t>
  </si>
  <si>
    <t>January</t>
  </si>
  <si>
    <t xml:space="preserve">Candice </t>
  </si>
  <si>
    <t>Palk</t>
  </si>
  <si>
    <t>1342 Arezzo Lane</t>
  </si>
  <si>
    <t>214-215-3907</t>
  </si>
  <si>
    <t>candice.n.palk@gmail.com</t>
  </si>
  <si>
    <t>Nikkei</t>
  </si>
  <si>
    <t>Hornback</t>
  </si>
  <si>
    <t>643 Stevenson Dr.</t>
  </si>
  <si>
    <t>530-635-2949</t>
  </si>
  <si>
    <t>nicole.hornback@hotmail.com</t>
  </si>
  <si>
    <t>Brandi</t>
  </si>
  <si>
    <t>Soileau</t>
  </si>
  <si>
    <t xml:space="preserve">3823 Laurel Crossing Dr. </t>
  </si>
  <si>
    <t>334-791-0059</t>
  </si>
  <si>
    <t>brandi.soileau@gmail.com</t>
  </si>
  <si>
    <t>February</t>
  </si>
  <si>
    <t>Blair</t>
  </si>
  <si>
    <t>Dorsey</t>
  </si>
  <si>
    <t>846 Providence Way</t>
  </si>
  <si>
    <t>949-633-3231</t>
  </si>
  <si>
    <t>blairkdorsey@gmail.com</t>
  </si>
  <si>
    <t>Feb. 21</t>
  </si>
  <si>
    <t xml:space="preserve">Chelsea </t>
  </si>
  <si>
    <t>Connelly</t>
  </si>
  <si>
    <t>2906 Preston Trl</t>
  </si>
  <si>
    <t>512-644-3118</t>
  </si>
  <si>
    <t>chelseaEConnelly@gmail.com</t>
  </si>
  <si>
    <t>Feb. 22</t>
  </si>
  <si>
    <t>Odem</t>
  </si>
  <si>
    <t>2360 Ambassador Ct.</t>
  </si>
  <si>
    <t>832-248-2068</t>
  </si>
  <si>
    <t>rachel.m.helmcamp@gmail.com</t>
  </si>
  <si>
    <t>Mar. 21</t>
  </si>
  <si>
    <t>March</t>
  </si>
  <si>
    <t>Check</t>
  </si>
  <si>
    <t>Sarah</t>
  </si>
  <si>
    <t>Chastain</t>
  </si>
  <si>
    <t>1960 Wind Hil Road</t>
  </si>
  <si>
    <t>214-499-4081</t>
  </si>
  <si>
    <t>sarahchastain36@gmail.com</t>
  </si>
  <si>
    <t>Glen</t>
  </si>
  <si>
    <t>720-498-6236</t>
  </si>
  <si>
    <t>katieglenn303@gmail.com</t>
  </si>
  <si>
    <t xml:space="preserve">Whitney </t>
  </si>
  <si>
    <t>Schlife</t>
  </si>
  <si>
    <t>858-722-0606</t>
  </si>
  <si>
    <t>Whitneyschlife@gmail.com</t>
  </si>
  <si>
    <t xml:space="preserve">Jade </t>
  </si>
  <si>
    <t>Davidson</t>
  </si>
  <si>
    <t>207-299-7558</t>
  </si>
  <si>
    <t>davidsonjade04@gmail.com</t>
  </si>
  <si>
    <t>Amberly</t>
  </si>
  <si>
    <t>Hall</t>
  </si>
  <si>
    <t>469-826-4879</t>
  </si>
  <si>
    <t>Amberlybhall@gmail.com</t>
  </si>
  <si>
    <t>Temitope</t>
  </si>
  <si>
    <t>Pool</t>
  </si>
  <si>
    <t>646-288-6088</t>
  </si>
  <si>
    <t>adebisitemitope23@gmail.com</t>
  </si>
  <si>
    <t>Emily</t>
  </si>
  <si>
    <t>Wilson</t>
  </si>
  <si>
    <t>1010 Hiltop Dr.</t>
  </si>
  <si>
    <t>Lavon</t>
  </si>
  <si>
    <t>214-240-0034</t>
  </si>
  <si>
    <t>ewilson91314@gmail.com</t>
  </si>
  <si>
    <t>Mar. 18</t>
  </si>
  <si>
    <t>venmo</t>
  </si>
  <si>
    <t>Alexandria</t>
  </si>
  <si>
    <t>Weaver</t>
  </si>
  <si>
    <t>2908 Saratoga Dr</t>
  </si>
  <si>
    <t>TX</t>
  </si>
  <si>
    <t>972-571-0073</t>
  </si>
  <si>
    <t>alexandriaweaver93@gmail.com</t>
  </si>
  <si>
    <t>April</t>
  </si>
  <si>
    <t>Dana</t>
  </si>
  <si>
    <t>Griffiths</t>
  </si>
  <si>
    <t>812 White Buffalo Lane</t>
  </si>
  <si>
    <t>562-999-6652</t>
  </si>
  <si>
    <t>danag861@yahoo.com</t>
  </si>
  <si>
    <t>Apr. 21</t>
  </si>
  <si>
    <t xml:space="preserve">Emma </t>
  </si>
  <si>
    <t>Kirk</t>
  </si>
  <si>
    <t>407 Kings Landing</t>
  </si>
  <si>
    <t>emma.breeden@gmail.com</t>
  </si>
  <si>
    <t xml:space="preserve">april </t>
  </si>
  <si>
    <t>Alice</t>
  </si>
  <si>
    <t>Beal-Harding</t>
  </si>
  <si>
    <t>416 Ronda Rd</t>
  </si>
  <si>
    <t>aliceontheiphone@gmail.com</t>
  </si>
  <si>
    <t>april</t>
  </si>
  <si>
    <t>Kristy</t>
  </si>
  <si>
    <t>Cardaci</t>
  </si>
  <si>
    <t>594 Amherst Drive</t>
  </si>
  <si>
    <t>kristycardaci@gmail.com</t>
  </si>
  <si>
    <t>Moore</t>
  </si>
  <si>
    <t>2406 Llano Drive</t>
  </si>
  <si>
    <t>Royce City</t>
  </si>
  <si>
    <t>carlysmith411@gmail.com</t>
  </si>
  <si>
    <t>Gina</t>
  </si>
  <si>
    <t>Callard</t>
  </si>
  <si>
    <t>1528 Lochness Ct</t>
  </si>
  <si>
    <t>gina37@sbcglobal.net</t>
  </si>
  <si>
    <t>Chandella</t>
  </si>
  <si>
    <t>Oleson</t>
  </si>
  <si>
    <t>Marisa</t>
  </si>
  <si>
    <t>Zitterich</t>
  </si>
  <si>
    <t>972-342-4091</t>
  </si>
  <si>
    <t>marissa@fzdentistry.com</t>
  </si>
  <si>
    <t>May</t>
  </si>
  <si>
    <t xml:space="preserve">Ellana </t>
  </si>
  <si>
    <t>Breder</t>
  </si>
  <si>
    <t>790 Miramar Dr</t>
  </si>
  <si>
    <t>917-939-9577</t>
  </si>
  <si>
    <t>ellana.breder@gmail.com</t>
  </si>
  <si>
    <t xml:space="preserve"> May</t>
  </si>
  <si>
    <t xml:space="preserve">Tracy </t>
  </si>
  <si>
    <t>Pena</t>
  </si>
  <si>
    <t>3903 Whitman Dr</t>
  </si>
  <si>
    <t>619-917-0799</t>
  </si>
  <si>
    <t>Ttallman17@gmail.com</t>
  </si>
  <si>
    <t>Fisher</t>
  </si>
  <si>
    <t>208 Rainbow Circle</t>
  </si>
  <si>
    <t>214-274-7256</t>
  </si>
  <si>
    <t>ckkyle@gmail.com</t>
  </si>
  <si>
    <t>Caroline</t>
  </si>
  <si>
    <t>Anderson</t>
  </si>
  <si>
    <t>7114 Odell Ave.</t>
  </si>
  <si>
    <t>469-766-7099</t>
  </si>
  <si>
    <t>Carolinejflorence@gmail.com</t>
  </si>
  <si>
    <t>Alison</t>
  </si>
  <si>
    <t>Birk</t>
  </si>
  <si>
    <t>2051 Glencoe Dr</t>
  </si>
  <si>
    <t>214-460-2656</t>
  </si>
  <si>
    <t>alisonbirk2@aol.com</t>
  </si>
  <si>
    <t>Mary</t>
  </si>
  <si>
    <t>Casey</t>
  </si>
  <si>
    <t>8 Hillside Dr.</t>
  </si>
  <si>
    <t>469-838-7109</t>
  </si>
  <si>
    <t>MEC7980@gmail.com</t>
  </si>
  <si>
    <t>June</t>
  </si>
  <si>
    <t>Nikki</t>
  </si>
  <si>
    <t>Kreger</t>
  </si>
  <si>
    <t>2291 w fm 550</t>
  </si>
  <si>
    <t>heath</t>
  </si>
  <si>
    <t>806-681-6657</t>
  </si>
  <si>
    <t>nikkikreger5@gmail.com</t>
  </si>
  <si>
    <t>Andrea</t>
  </si>
  <si>
    <t>Spillsbury</t>
  </si>
  <si>
    <t>1170 Waterwood Circle</t>
  </si>
  <si>
    <t>310-704-5095</t>
  </si>
  <si>
    <t>andrea.andes@gmail.com</t>
  </si>
  <si>
    <t>June. 21</t>
  </si>
  <si>
    <t>Paige</t>
  </si>
  <si>
    <t>DeRidder</t>
  </si>
  <si>
    <t>325 Knights Trail</t>
  </si>
  <si>
    <t>508-269-9860</t>
  </si>
  <si>
    <t>pccoleman10@gmail.com</t>
  </si>
  <si>
    <t>Dale</t>
  </si>
  <si>
    <t>7126 Holden Dr.</t>
  </si>
  <si>
    <t>469-653-8737</t>
  </si>
  <si>
    <t>brittany@cotswoldtoursandtravel.com</t>
  </si>
  <si>
    <t>venmo-paypal from Dana</t>
  </si>
  <si>
    <t>French</t>
  </si>
  <si>
    <t>3817 Juniper Hills Dr</t>
  </si>
  <si>
    <t>alli.lorant26@gmail.com</t>
  </si>
  <si>
    <t>Kimmi</t>
  </si>
  <si>
    <t>Davong</t>
  </si>
  <si>
    <t>9210 Waterr Lane</t>
  </si>
  <si>
    <t>Rowlett</t>
  </si>
  <si>
    <t>817-881-2329</t>
  </si>
  <si>
    <t>kimdavong1@gmail.com</t>
  </si>
  <si>
    <t>May. 19</t>
  </si>
  <si>
    <t>**deposited JUNE**</t>
  </si>
  <si>
    <t>Tina</t>
  </si>
  <si>
    <t>Smith</t>
  </si>
  <si>
    <t>103 Oakridge Dr.</t>
  </si>
  <si>
    <t>972-951-4177</t>
  </si>
  <si>
    <t>ptamazing@yahoo.com</t>
  </si>
  <si>
    <t>COLOR LEGEND:</t>
  </si>
  <si>
    <t>Paid &amp; up to date</t>
  </si>
  <si>
    <t>Due this Month</t>
  </si>
  <si>
    <t>Due next Month</t>
  </si>
  <si>
    <t>Already Paid</t>
  </si>
  <si>
    <t>Needs Attention - See Notes Section</t>
  </si>
  <si>
    <t>Non Renewals  July 2022- June 2023</t>
  </si>
  <si>
    <t>Thank You
Card Sent?</t>
  </si>
  <si>
    <t>Removed from
Meetup?</t>
  </si>
  <si>
    <t>Thank you
FB Post?</t>
  </si>
  <si>
    <t>Feedback/Reason for
leaving.</t>
  </si>
  <si>
    <t>Perkins</t>
  </si>
  <si>
    <t>1116 Squaw Valley</t>
  </si>
  <si>
    <t>214-908-3961</t>
  </si>
  <si>
    <t>amyperkins512@icloud.com</t>
  </si>
  <si>
    <t>Aug. 20</t>
  </si>
  <si>
    <t xml:space="preserve">Lauren </t>
  </si>
  <si>
    <t>NeSmith</t>
  </si>
  <si>
    <t>laurennesmith15@gmail.com</t>
  </si>
  <si>
    <t>Alex</t>
  </si>
  <si>
    <t>Saams</t>
  </si>
  <si>
    <t>604 Forest Trce</t>
  </si>
  <si>
    <t>501-620-7694</t>
  </si>
  <si>
    <t>alexandria.saams@gmail.com</t>
  </si>
  <si>
    <t xml:space="preserve">Kelsey </t>
  </si>
  <si>
    <t>Potts</t>
  </si>
  <si>
    <t>1270 Sanford Dr</t>
  </si>
  <si>
    <t>760-484-2724</t>
  </si>
  <si>
    <t>kelsey0527@gmail.com</t>
  </si>
  <si>
    <t>Ashley</t>
  </si>
  <si>
    <t>Orr</t>
  </si>
  <si>
    <t>1525 Hafner Dr.</t>
  </si>
  <si>
    <t>214-909-9854</t>
  </si>
  <si>
    <t>margueriteac@gmail.com</t>
  </si>
  <si>
    <t>Cindy</t>
  </si>
  <si>
    <t>Granados</t>
  </si>
  <si>
    <t>226 Churchill Dr</t>
  </si>
  <si>
    <t>808-896-1035</t>
  </si>
  <si>
    <t>cindygranados777@gmail.com</t>
  </si>
  <si>
    <t>Sept. 21</t>
  </si>
  <si>
    <t>Nicole</t>
  </si>
  <si>
    <t>Flander</t>
  </si>
  <si>
    <t>485 Centenary Ln</t>
  </si>
  <si>
    <t>913-449-7230</t>
  </si>
  <si>
    <t>nicoleflander@gmail.com</t>
  </si>
  <si>
    <t>Susan</t>
  </si>
  <si>
    <t>Tilley</t>
  </si>
  <si>
    <t>103 Waxberry Drive</t>
  </si>
  <si>
    <t>susandiane82@hotmail.com</t>
  </si>
  <si>
    <t>feb. 22</t>
  </si>
  <si>
    <t>Fahrney</t>
  </si>
  <si>
    <t xml:space="preserve">402 Nakoma Dr. </t>
  </si>
  <si>
    <t>972-897-9331</t>
  </si>
  <si>
    <t>samanthafahrney11@gmail.com</t>
  </si>
  <si>
    <t>Lain</t>
  </si>
  <si>
    <t>856 High Cotton Lane</t>
  </si>
  <si>
    <t>830-708-8134</t>
  </si>
  <si>
    <t>sarah.jean.lain@gmail.com</t>
  </si>
  <si>
    <t>Nelya</t>
  </si>
  <si>
    <t>Burdukov</t>
  </si>
  <si>
    <t>3522 Ridgecross Dr.</t>
  </si>
  <si>
    <t>716-440-9554</t>
  </si>
  <si>
    <t>nelyaa@live.com</t>
  </si>
  <si>
    <t xml:space="preserve">Brittney </t>
  </si>
  <si>
    <t>Rogers</t>
  </si>
  <si>
    <t>731 Geary Dr</t>
  </si>
  <si>
    <t>brittney.m.rogers@gmail.com</t>
  </si>
  <si>
    <t xml:space="preserve">Chelsie </t>
  </si>
  <si>
    <t>Dishongh</t>
  </si>
  <si>
    <t>2321 Graystone Dr</t>
  </si>
  <si>
    <t>830-469-2155</t>
  </si>
  <si>
    <t>cadishongh@gmail.com</t>
  </si>
  <si>
    <t xml:space="preserve">Axie </t>
  </si>
  <si>
    <t>Trahan</t>
  </si>
  <si>
    <t>Never submitted info!</t>
  </si>
  <si>
    <t>Santymire</t>
  </si>
  <si>
    <t>147 Colchester Dr</t>
  </si>
  <si>
    <t>bcsantymire@att.net</t>
  </si>
  <si>
    <t>Kelley</t>
  </si>
  <si>
    <t>Volpini</t>
  </si>
  <si>
    <t>1026 Foxhall Drive</t>
  </si>
  <si>
    <t>972-998-3931</t>
  </si>
  <si>
    <t>kac1007@hotmail.com</t>
  </si>
  <si>
    <t>Shoemaker</t>
  </si>
  <si>
    <t>405 Carriage Trail</t>
  </si>
  <si>
    <t>573-489-8274</t>
  </si>
  <si>
    <t>meganelizabethshoemaker@gmail.com</t>
  </si>
  <si>
    <t>2022-2023</t>
  </si>
  <si>
    <t>Budget</t>
  </si>
  <si>
    <t>Expenditures</t>
  </si>
  <si>
    <t>Actual 
Spent</t>
  </si>
  <si>
    <t>Remaining</t>
  </si>
  <si>
    <t>NOTES</t>
  </si>
  <si>
    <t>Monthly Meeting Expenses</t>
  </si>
  <si>
    <t>Paid babysitter, mandatory meeting room fees (we didn't use any last year)</t>
  </si>
  <si>
    <t>Service Projects</t>
  </si>
  <si>
    <t>Kindess Days and/or Large Fundraiser</t>
  </si>
  <si>
    <t>Holiday Parties</t>
  </si>
  <si>
    <t>Events that directly affect members (Can't be more than 15% of DUES)</t>
  </si>
  <si>
    <t>Office &amp; Operating Expenses</t>
  </si>
  <si>
    <t>Not including meetup  or paypal but they will be in same area on financial report</t>
  </si>
  <si>
    <t>Meet up website</t>
  </si>
  <si>
    <t>Goes under office &amp; Operating expenses at end of year report
Billed twice a year (June &amp; Dec- will be direct debited from visa - need to change debit card information in July)</t>
  </si>
  <si>
    <t>Paypal Fees</t>
  </si>
  <si>
    <t>Estimate $0.89 (Transaction fee for $20) X 55 members; goes under office and oerating expenses at end of year report</t>
  </si>
  <si>
    <t>Chapter Re-Registration</t>
  </si>
  <si>
    <t>$5/Member due in June (to include waived members). $5 online fee</t>
  </si>
  <si>
    <t>Thank you Board Gifts</t>
  </si>
  <si>
    <t>Open House/ Member Promotion 
Event</t>
  </si>
  <si>
    <t>Membership Pins</t>
  </si>
  <si>
    <t>The club has plenty</t>
  </si>
  <si>
    <t>Fundraiser Donation</t>
  </si>
  <si>
    <t>Total Expenditures</t>
  </si>
  <si>
    <t>Current Dues are $30.00/person</t>
  </si>
  <si>
    <t>Income</t>
  </si>
  <si>
    <t>Total
Members</t>
  </si>
  <si>
    <t>New 
Members</t>
  </si>
  <si>
    <t>Legacy
Members</t>
  </si>
  <si>
    <t>Moms Club Dues
 (60 Members)</t>
  </si>
  <si>
    <t>Other Income 
(Fundraisers or Donations)</t>
  </si>
  <si>
    <t>Can ask for monetary or item donations for your fundraiser</t>
  </si>
  <si>
    <t>Total Monthly  Income</t>
  </si>
  <si>
    <t/>
  </si>
  <si>
    <t>Beginning Month
 Balance</t>
  </si>
  <si>
    <t>Total Income</t>
  </si>
  <si>
    <t>Total Expenses</t>
  </si>
  <si>
    <t>Change</t>
  </si>
  <si>
    <t>Ending Month Balance</t>
  </si>
  <si>
    <t>Reconciled with Bank
 (Yes/No)</t>
  </si>
  <si>
    <t xml:space="preserve">  </t>
  </si>
  <si>
    <t>Members Paid this month
1</t>
  </si>
  <si>
    <t>Total Members for the month</t>
  </si>
  <si>
    <t>Dues were deposited in that month but due the month prior and counted in the previous month member numbers.</t>
  </si>
  <si>
    <t>** Means nonpaying members are added into total</t>
  </si>
  <si>
    <t>*= Legacy Members</t>
  </si>
  <si>
    <t>1819 Moscatel Ln.</t>
  </si>
  <si>
    <t>801-505-1382</t>
  </si>
  <si>
    <t>cbolesen@yahoo.com</t>
  </si>
  <si>
    <t>venmo-paypal from dana</t>
  </si>
  <si>
    <t>*extra 20</t>
  </si>
  <si>
    <t>**</t>
  </si>
  <si>
    <t>***see notes</t>
  </si>
  <si>
    <t>*Paid extra $20 (new memeber paid but never signed up)</t>
  </si>
  <si>
    <t>***November switched 9 and 1 when transferring (sent an extra 72 cents month prior)</t>
  </si>
  <si>
    <t>**$10 to help cover partial dues for a member</t>
  </si>
  <si>
    <t>June-one member was unable to pay dues so we covered it- 7 fully paid 8 including the one we covered</t>
  </si>
  <si>
    <t>Rockwall MOMS CLUB Treasurer Form</t>
  </si>
  <si>
    <t>PAYPAL no venmo</t>
  </si>
  <si>
    <t>Over Due</t>
  </si>
  <si>
    <t>Non Renewals  July 2020- June 2021</t>
  </si>
  <si>
    <t xml:space="preserve">Heather  </t>
  </si>
  <si>
    <t>Wegner</t>
  </si>
  <si>
    <t>492 Chandler Ct</t>
  </si>
  <si>
    <t>516-724-4085</t>
  </si>
  <si>
    <t>wirth.heather@gmail.com</t>
  </si>
  <si>
    <t>Nelson</t>
  </si>
  <si>
    <t>690 Northfork Rd.</t>
  </si>
  <si>
    <t>972-572-9192</t>
  </si>
  <si>
    <t>Mrselijahnelson@icloud.com</t>
  </si>
  <si>
    <t>Rachael</t>
  </si>
  <si>
    <t>Knodel</t>
  </si>
  <si>
    <t>607 Miramar Drive</t>
  </si>
  <si>
    <t>206-605-8389</t>
  </si>
  <si>
    <t>rachaelr2@gmail.com</t>
  </si>
  <si>
    <t xml:space="preserve">Stephanie </t>
  </si>
  <si>
    <t>Layton</t>
  </si>
  <si>
    <t>306 Rockbrook Dr.</t>
  </si>
  <si>
    <t>469-867-4605</t>
  </si>
  <si>
    <t>stevans14@gmail.com</t>
  </si>
  <si>
    <t>Melonie</t>
  </si>
  <si>
    <t>Flueckiger</t>
  </si>
  <si>
    <t>200 West St.</t>
  </si>
  <si>
    <t>Nevada</t>
  </si>
  <si>
    <t>214-725-0751</t>
  </si>
  <si>
    <t>melonie.dawn@me.com</t>
  </si>
  <si>
    <t>Oct.</t>
  </si>
  <si>
    <t>Erin</t>
  </si>
  <si>
    <t>Zett</t>
  </si>
  <si>
    <t>9514 Heartstone Ln</t>
  </si>
  <si>
    <t>903-312-9123</t>
  </si>
  <si>
    <t>smuerinh@gmail.com</t>
  </si>
  <si>
    <t>Tammeka</t>
  </si>
  <si>
    <t>Buford</t>
  </si>
  <si>
    <t>1650 John King Blvd. Apt. 1107</t>
  </si>
  <si>
    <t>469-395-8469</t>
  </si>
  <si>
    <t>tayshaylyric@yahoo.com</t>
  </si>
  <si>
    <t>Kate</t>
  </si>
  <si>
    <t>Hilden</t>
  </si>
  <si>
    <t>649 Fletcher Dr.</t>
  </si>
  <si>
    <t>618-830-6703</t>
  </si>
  <si>
    <t>kate.hilden@gmail.com</t>
  </si>
  <si>
    <t>had baby, taking a break</t>
  </si>
  <si>
    <t>Kristin</t>
  </si>
  <si>
    <t>Noriega</t>
  </si>
  <si>
    <t>532 Declaration Way</t>
  </si>
  <si>
    <t>903-217-7332</t>
  </si>
  <si>
    <t>kristin2008_1@yahoo.com</t>
  </si>
  <si>
    <t>McKee</t>
  </si>
  <si>
    <t>nmckee1869@gmail.com</t>
  </si>
  <si>
    <t xml:space="preserve">Tori </t>
  </si>
  <si>
    <t>402 Sugarberry Ln</t>
  </si>
  <si>
    <t>214-771-5095</t>
  </si>
  <si>
    <t>vkworkman@gmail.com</t>
  </si>
  <si>
    <t>Drewiske</t>
  </si>
  <si>
    <t>1404 Phelps Lake Dr</t>
  </si>
  <si>
    <t>515-205-4993</t>
  </si>
  <si>
    <t>lauren.drewiske@gmail.com</t>
  </si>
  <si>
    <t>moved</t>
  </si>
  <si>
    <t>Amber</t>
  </si>
  <si>
    <t>Hagerman</t>
  </si>
  <si>
    <t>341 Magnolia Dr.</t>
  </si>
  <si>
    <t>832-260-2565</t>
  </si>
  <si>
    <t>ambermariemyers@aol.com</t>
  </si>
  <si>
    <t>Maggio</t>
  </si>
  <si>
    <t>Hope</t>
  </si>
  <si>
    <t>Wallace</t>
  </si>
  <si>
    <t>1822 Emerald Bay Dr.</t>
  </si>
  <si>
    <t>214-601-0066</t>
  </si>
  <si>
    <t>hopeling9@gmail.com</t>
  </si>
  <si>
    <t>643 Stevenson Dr</t>
  </si>
  <si>
    <t>had baby, taking break</t>
  </si>
  <si>
    <t>Allie</t>
  </si>
  <si>
    <t>Edwards</t>
  </si>
  <si>
    <t>802 Ridge Road W</t>
  </si>
  <si>
    <t>703-346-1381</t>
  </si>
  <si>
    <t>alexandra.boone@gmail.com</t>
  </si>
  <si>
    <t>Hungyi</t>
  </si>
  <si>
    <t>Yeh</t>
  </si>
  <si>
    <t>1307 Ridge Rd. Apt. 4315</t>
  </si>
  <si>
    <t>903-461-9938</t>
  </si>
  <si>
    <t>bingyeh4091@hotmail.com</t>
  </si>
  <si>
    <t>Christina</t>
  </si>
  <si>
    <t>Blas</t>
  </si>
  <si>
    <t>513 Tripp Trail</t>
  </si>
  <si>
    <t>570-269-8608</t>
  </si>
  <si>
    <t>christina_marieblas@yahoo.com</t>
  </si>
  <si>
    <t xml:space="preserve">Leslie </t>
  </si>
  <si>
    <t>Riggs</t>
  </si>
  <si>
    <t>2678 Capstone Way</t>
  </si>
  <si>
    <t>469-974-4569</t>
  </si>
  <si>
    <t>Leslie.m.riggs@gmail.com</t>
  </si>
  <si>
    <t>Mimi</t>
  </si>
  <si>
    <t>Vitar</t>
  </si>
  <si>
    <t>3009 Fontanna Blvd</t>
  </si>
  <si>
    <t>214-682-6998</t>
  </si>
  <si>
    <t>irmac@smu.edu</t>
  </si>
  <si>
    <t>Rodolfo Vitar on Paypal</t>
  </si>
  <si>
    <t>Parvin</t>
  </si>
  <si>
    <t>455 Pleasant Hill Ln.</t>
  </si>
  <si>
    <t>817-781-0069</t>
  </si>
  <si>
    <t>mmmckinney14@gmail.com</t>
  </si>
  <si>
    <t>Hoover</t>
  </si>
  <si>
    <t>789 Hanover Dr.</t>
  </si>
  <si>
    <t>505-228-0939</t>
  </si>
  <si>
    <t>chelsea.witherspoon13@gmail.com</t>
  </si>
  <si>
    <t>Bosse</t>
  </si>
  <si>
    <t>9702 Garrett Drive</t>
  </si>
  <si>
    <t>303-999-5971</t>
  </si>
  <si>
    <t>rachael.bosse@gmail.com</t>
  </si>
  <si>
    <t>2021-2022</t>
  </si>
  <si>
    <t>Current Dues are $20.00/person</t>
  </si>
  <si>
    <t>Moms Club Dues
 (62 Members)</t>
  </si>
  <si>
    <t>Sarah Lain</t>
  </si>
  <si>
    <t>Kelley Volpini</t>
  </si>
  <si>
    <t>Alexandria Weaver</t>
  </si>
  <si>
    <t>Caroline Anderson</t>
  </si>
  <si>
    <t>Kimmi Davong</t>
  </si>
  <si>
    <t>Blair Dorsey</t>
  </si>
  <si>
    <t>Rachel Odem</t>
  </si>
  <si>
    <t>Brittany Santymire</t>
  </si>
  <si>
    <t>Christie Fisher</t>
  </si>
  <si>
    <t xml:space="preserve">Paige </t>
  </si>
  <si>
    <t>Sarah Chastain</t>
  </si>
  <si>
    <t>Megan Shoemaker</t>
  </si>
  <si>
    <t>Tracy Pena</t>
  </si>
  <si>
    <t>Tina Smith</t>
  </si>
  <si>
    <t>Samantha Fahrney</t>
  </si>
  <si>
    <t>Emily Wilson</t>
  </si>
  <si>
    <t>Dana Griffiths</t>
  </si>
  <si>
    <t>Alison Birk</t>
  </si>
  <si>
    <t>Brittany Dale</t>
  </si>
  <si>
    <t>Brittney Rogers</t>
  </si>
  <si>
    <t>Chelsie Dishongh</t>
  </si>
  <si>
    <t>Emma Kirk</t>
  </si>
  <si>
    <t>Allison French</t>
  </si>
  <si>
    <t>Susan Tilley</t>
  </si>
  <si>
    <t>Axie</t>
  </si>
  <si>
    <t>Carly Moore</t>
  </si>
  <si>
    <t>Ellana Breder</t>
  </si>
  <si>
    <t>Chelsea Connelly</t>
  </si>
  <si>
    <t>Gina Callard</t>
  </si>
  <si>
    <t>Kristy Cardaci</t>
  </si>
  <si>
    <t>Alice (paypal)</t>
  </si>
  <si>
    <t>Renewed</t>
  </si>
  <si>
    <t>Venmo</t>
  </si>
  <si>
    <t>Joined</t>
  </si>
  <si>
    <t>Unknown</t>
  </si>
  <si>
    <t>605 Emerson Dr.</t>
  </si>
  <si>
    <t>Nov.</t>
  </si>
  <si>
    <t>Dylong</t>
  </si>
  <si>
    <t>Dec.</t>
  </si>
  <si>
    <t>Jan.</t>
  </si>
  <si>
    <t>Feb.</t>
  </si>
  <si>
    <t>Alexendra Boone on Paypal</t>
  </si>
  <si>
    <t>Katie Vonn on PayPal</t>
  </si>
  <si>
    <t>4001 Lakeside</t>
  </si>
  <si>
    <t>Jenna</t>
  </si>
  <si>
    <t>Little</t>
  </si>
  <si>
    <t>1302 Crescent Cove Drive</t>
  </si>
  <si>
    <t>jennabeth14@yahoo.com</t>
  </si>
  <si>
    <t>618-977-4974</t>
  </si>
  <si>
    <t>Non-Renewal</t>
  </si>
  <si>
    <t>Veronica</t>
  </si>
  <si>
    <t>Gallegos</t>
  </si>
  <si>
    <t>1494 Madison Dr</t>
  </si>
  <si>
    <t>onica918@gmail.com</t>
  </si>
  <si>
    <t>469-931-9750</t>
  </si>
  <si>
    <t xml:space="preserve">Amy  </t>
  </si>
  <si>
    <t>Shippee</t>
  </si>
  <si>
    <t>203 Bradfield Lane</t>
  </si>
  <si>
    <t>Amy.Shippee@gmail.com</t>
  </si>
  <si>
    <t>214-517-7137</t>
  </si>
  <si>
    <t xml:space="preserve">Laura </t>
  </si>
  <si>
    <t>Gutner</t>
  </si>
  <si>
    <t>857 Layla Dr</t>
  </si>
  <si>
    <t>Gunter_laura@yahoo.com</t>
  </si>
  <si>
    <t>903-217-9009</t>
  </si>
  <si>
    <t xml:space="preserve">Jen </t>
  </si>
  <si>
    <t>Coble</t>
  </si>
  <si>
    <t>2621 Nova Park Ct</t>
  </si>
  <si>
    <t>Jenn.coble@gmail.com</t>
  </si>
  <si>
    <t>918-346-1224</t>
  </si>
  <si>
    <t>Record</t>
  </si>
  <si>
    <t>1236 Highbluff Ln</t>
  </si>
  <si>
    <t>recordce@gmail.com</t>
  </si>
  <si>
    <t>281-797-0312</t>
  </si>
  <si>
    <t>Kelly</t>
  </si>
  <si>
    <t>Palmer</t>
  </si>
  <si>
    <t>1345 Ridge Rd APT 224</t>
  </si>
  <si>
    <t>kellyrtharp@gmail.com</t>
  </si>
  <si>
    <t>66-752-6096</t>
  </si>
  <si>
    <t>Ann</t>
  </si>
  <si>
    <t>Chu</t>
  </si>
  <si>
    <t>3178 Market Center Dr</t>
  </si>
  <si>
    <t>chuminhngoc@gmail.com</t>
  </si>
  <si>
    <t>469-651-3328</t>
  </si>
  <si>
    <t xml:space="preserve">Luisa </t>
  </si>
  <si>
    <t>Alvarado</t>
  </si>
  <si>
    <t>2470 Daybreak DR</t>
  </si>
  <si>
    <t>luisaalvarado1785@gmail.com</t>
  </si>
  <si>
    <t>972-988-9809</t>
  </si>
  <si>
    <t>Bethany</t>
  </si>
  <si>
    <t>Bennett</t>
  </si>
  <si>
    <t>abennettadventure@gmail.com</t>
  </si>
  <si>
    <t>Autumn</t>
  </si>
  <si>
    <t>Black</t>
  </si>
  <si>
    <t>1410 S. Goliad</t>
  </si>
  <si>
    <t>autumncblackk@aol.com</t>
  </si>
  <si>
    <t>903-669-9834</t>
  </si>
  <si>
    <t>Alex Kenneyd on Paypal</t>
  </si>
  <si>
    <t>Hubner</t>
  </si>
  <si>
    <t>853 Redwood Trl</t>
  </si>
  <si>
    <t>hubner.ashley@yahoo.com</t>
  </si>
  <si>
    <t>903-521-6684</t>
  </si>
  <si>
    <t>Lena</t>
  </si>
  <si>
    <t>Beard</t>
  </si>
  <si>
    <t>167 Cameron Dr.</t>
  </si>
  <si>
    <t>lclena87@gmail.com</t>
  </si>
  <si>
    <t>469-203-5056</t>
  </si>
  <si>
    <t>Tori</t>
  </si>
  <si>
    <t>Blatt</t>
  </si>
  <si>
    <t>938 Lexington Dr.</t>
  </si>
  <si>
    <t>tori.mcdaid@gmail.com</t>
  </si>
  <si>
    <t>860-878-5106</t>
  </si>
  <si>
    <t xml:space="preserve">Sarah </t>
  </si>
  <si>
    <t>Miller</t>
  </si>
  <si>
    <t>241 Churchill Dr</t>
  </si>
  <si>
    <t>saranichole@msn.com</t>
  </si>
  <si>
    <t>720-375-5650</t>
  </si>
  <si>
    <t>Sarah Jackson on Paypal</t>
  </si>
  <si>
    <t>Temal</t>
  </si>
  <si>
    <t>628 England St.</t>
  </si>
  <si>
    <t>jwelch524@gmail.com</t>
  </si>
  <si>
    <t>240-204-2260</t>
  </si>
  <si>
    <t>Burress</t>
  </si>
  <si>
    <t>724 Monterey Dr</t>
  </si>
  <si>
    <t>burress.rachel@gmail.com</t>
  </si>
  <si>
    <t>214-783-8034</t>
  </si>
  <si>
    <t>Patricia</t>
  </si>
  <si>
    <t>Chumbley</t>
  </si>
  <si>
    <t>104 Pleasant Hill LN</t>
  </si>
  <si>
    <t>patricia.chumbley@yahoo.com</t>
  </si>
  <si>
    <t>972-322-8735</t>
  </si>
  <si>
    <t>Kristin Noriegi paid via paypal</t>
  </si>
  <si>
    <t>Kelsey</t>
  </si>
  <si>
    <t>O'Dell</t>
  </si>
  <si>
    <t>1750 Crest Hill Drive</t>
  </si>
  <si>
    <t>pookiepoo1823@yahoo.com</t>
  </si>
  <si>
    <t>806-407-7430</t>
  </si>
  <si>
    <t>Kim</t>
  </si>
  <si>
    <t>9210 Waters Lane</t>
  </si>
  <si>
    <t>Kim Bonsauvy on Paypal</t>
  </si>
  <si>
    <t>Perry</t>
  </si>
  <si>
    <t>1223 Hampton Bay Dr.</t>
  </si>
  <si>
    <t>txnmommylove2bugs@gmail.com</t>
  </si>
  <si>
    <t>469-834-6974</t>
  </si>
  <si>
    <t xml:space="preserve">Lindsey </t>
  </si>
  <si>
    <t>Fleck</t>
  </si>
  <si>
    <t>2011 Whitney Bay Dr.</t>
  </si>
  <si>
    <t>lindseyfleck@outlook.com</t>
  </si>
  <si>
    <t>707-499-2561</t>
  </si>
  <si>
    <t>Robinette</t>
  </si>
  <si>
    <t>5629 CR 120</t>
  </si>
  <si>
    <t>Wills Point</t>
  </si>
  <si>
    <t>ktvnn04@aol.com</t>
  </si>
  <si>
    <t>214-929-0877</t>
  </si>
  <si>
    <t>Rose</t>
  </si>
  <si>
    <t>129 Wilmington Dr.</t>
  </si>
  <si>
    <t>Kimberlyrose@outlook.com</t>
  </si>
  <si>
    <t>410-487-4825</t>
  </si>
  <si>
    <t xml:space="preserve">Nicole </t>
  </si>
  <si>
    <t>Grates</t>
  </si>
  <si>
    <t>591 Deverson Dr.</t>
  </si>
  <si>
    <t>nmgrates@yahoo.com</t>
  </si>
  <si>
    <t>813-325-9714</t>
  </si>
  <si>
    <t>Jones</t>
  </si>
  <si>
    <t>1274 Petaluma Dr</t>
  </si>
  <si>
    <t>joneziin78@yahoo.com</t>
  </si>
  <si>
    <t>305-205-7303</t>
  </si>
  <si>
    <t>Suzanne</t>
  </si>
  <si>
    <t>1140 Benton Woods Dr</t>
  </si>
  <si>
    <t>suzyg45@hotmail.com</t>
  </si>
  <si>
    <t>972-533-8874</t>
  </si>
  <si>
    <t>2020-2021</t>
  </si>
  <si>
    <t>Estimate $0.74 (Transaction fee for $20) X 55 members; goes under office and oerating expenses at end of year report</t>
  </si>
  <si>
    <t>Moms Club Dues
 (55 Members)</t>
  </si>
  <si>
    <t>*Heather Wegner</t>
  </si>
  <si>
    <t>*Stephanie Layton</t>
  </si>
  <si>
    <t>Kelsey Potts</t>
  </si>
  <si>
    <t>Melonie Flueckiger</t>
  </si>
  <si>
    <t>*Audrey Rosario</t>
  </si>
  <si>
    <t>*Tori Workman</t>
  </si>
  <si>
    <t>Sarine Ourfalian</t>
  </si>
  <si>
    <t>*Lauren Drewskie</t>
  </si>
  <si>
    <t>*Sarah Chastain</t>
  </si>
  <si>
    <t>*Caroline Anderson</t>
  </si>
  <si>
    <t>*Samantha Chockley</t>
  </si>
  <si>
    <t>*Candace Tower</t>
  </si>
  <si>
    <t>Angie Lloyd</t>
  </si>
  <si>
    <t>Katie Benson</t>
  </si>
  <si>
    <t>Kate Hilden</t>
  </si>
  <si>
    <t>*Danielle Weber</t>
  </si>
  <si>
    <t>*Samantha Fahrney</t>
  </si>
  <si>
    <t>*Kelley Volpini</t>
  </si>
  <si>
    <t>Hungyi Yeh</t>
  </si>
  <si>
    <t>*Christie Fisher</t>
  </si>
  <si>
    <t>*Jessica Workman</t>
  </si>
  <si>
    <t>*Allison Parkyn</t>
  </si>
  <si>
    <t>Ashley Orr</t>
  </si>
  <si>
    <t>*Erin Zett</t>
  </si>
  <si>
    <t>Nicole McKee</t>
  </si>
  <si>
    <t>*Kristin Noriega</t>
  </si>
  <si>
    <t>*Sarah Lain</t>
  </si>
  <si>
    <t>*Allie Edwards</t>
  </si>
  <si>
    <t>*Leslie Riggs</t>
  </si>
  <si>
    <t>Chelsea Hoover</t>
  </si>
  <si>
    <t>Amy Perkins</t>
  </si>
  <si>
    <t>Alex Saams</t>
  </si>
  <si>
    <t>*Nicole Flander</t>
  </si>
  <si>
    <t>Alicia Laube</t>
  </si>
  <si>
    <t>Nelya Burdukov</t>
  </si>
  <si>
    <t>*Emily Wilson</t>
  </si>
  <si>
    <t>Christina Blas</t>
  </si>
  <si>
    <t>*Alison Birk</t>
  </si>
  <si>
    <t>Andrea Spillsbury</t>
  </si>
  <si>
    <t>*Amy Storms</t>
  </si>
  <si>
    <t>*Rachel Torriero</t>
  </si>
  <si>
    <t>*Nicole Hornback</t>
  </si>
  <si>
    <t>Elizabeth Maggio</t>
  </si>
  <si>
    <t>*Rachael Knodel</t>
  </si>
  <si>
    <t>*Sophie Mueller</t>
  </si>
  <si>
    <t>Amber Hagerman</t>
  </si>
  <si>
    <t>*Tracy Pena</t>
  </si>
  <si>
    <t>Megan Parvin</t>
  </si>
  <si>
    <t>Sarah Nelson</t>
  </si>
  <si>
    <t>*Chelsea Acree</t>
  </si>
  <si>
    <t>Hope Wallace</t>
  </si>
  <si>
    <t>*Mimi Vitar</t>
  </si>
  <si>
    <t>Paige DeRidder</t>
  </si>
  <si>
    <t>Tammeka Buford</t>
  </si>
  <si>
    <t>Rachel Bosse</t>
  </si>
  <si>
    <t>PayPal</t>
  </si>
  <si>
    <t>Waived</t>
  </si>
  <si>
    <t>Recommend not waiving again. Did not participate.</t>
  </si>
  <si>
    <t>2801 Lampasas Dr</t>
  </si>
  <si>
    <t>New 2019</t>
  </si>
  <si>
    <t>Cash</t>
  </si>
  <si>
    <t>203 Parlinment Dr</t>
  </si>
  <si>
    <t>Wylie</t>
  </si>
  <si>
    <t>sterans14@gmail.com</t>
  </si>
  <si>
    <t>1348 Ventura Dr</t>
  </si>
  <si>
    <t>September</t>
  </si>
  <si>
    <t xml:space="preserve">Tharp </t>
  </si>
  <si>
    <t>214 Crestbrook Dr.</t>
  </si>
  <si>
    <t>Rock</t>
  </si>
  <si>
    <t>New 2020</t>
  </si>
  <si>
    <t>Feburary</t>
  </si>
  <si>
    <t>Christi</t>
  </si>
  <si>
    <t>Hornbeck</t>
  </si>
  <si>
    <t>Requested to pay in June</t>
  </si>
  <si>
    <t>Invoice sent May 10th, texted May 19th, emailed</t>
  </si>
  <si>
    <t>Tailflukes78@aol.com</t>
  </si>
  <si>
    <t>Non Renewals January 2019-June 2020</t>
  </si>
  <si>
    <t>Krista</t>
  </si>
  <si>
    <t>Boyd</t>
  </si>
  <si>
    <t>1335 Gold Coast Dr.</t>
  </si>
  <si>
    <t>terencenkrista@gmail.com</t>
  </si>
  <si>
    <t>214-909-0122</t>
  </si>
  <si>
    <t>N/A</t>
  </si>
  <si>
    <t>Holly</t>
  </si>
  <si>
    <t>Conrad</t>
  </si>
  <si>
    <t>517 Tatum Place</t>
  </si>
  <si>
    <t>hollydenise0085@gmail.com</t>
  </si>
  <si>
    <t>903-244-1306</t>
  </si>
  <si>
    <t>Kassie</t>
  </si>
  <si>
    <t>McFerrin</t>
  </si>
  <si>
    <t>713 Starlight Pass</t>
  </si>
  <si>
    <t>kassie.mcferrin@gmail.com</t>
  </si>
  <si>
    <t>402-213-1256</t>
  </si>
  <si>
    <t>Moved</t>
  </si>
  <si>
    <t>Theresa</t>
  </si>
  <si>
    <t>Brakstad</t>
  </si>
  <si>
    <t>665 Featherstone Dr</t>
  </si>
  <si>
    <t>bitta_s@yahoo.com</t>
  </si>
  <si>
    <t>602-573-9628</t>
  </si>
  <si>
    <t>Fox</t>
  </si>
  <si>
    <t>1375 Shores Circle</t>
  </si>
  <si>
    <t>nf.fox@live.com</t>
  </si>
  <si>
    <t>214-334-2109</t>
  </si>
  <si>
    <t>Natalie</t>
  </si>
  <si>
    <t>Shepherd</t>
  </si>
  <si>
    <t>1155 Potter Ave</t>
  </si>
  <si>
    <t>nshepherdlpc@gmail.com</t>
  </si>
  <si>
    <t>214-770-3029</t>
  </si>
  <si>
    <t>Kristi</t>
  </si>
  <si>
    <t>Brunette</t>
  </si>
  <si>
    <t>18 Dancing Waters</t>
  </si>
  <si>
    <t>kristi_brunette@yahoo.com</t>
  </si>
  <si>
    <t>432-599-9384</t>
  </si>
  <si>
    <t>Hunt</t>
  </si>
  <si>
    <t>1016 Mercury Dr.</t>
  </si>
  <si>
    <t>kmhunt6@gmail.com</t>
  </si>
  <si>
    <t>309-830-9963</t>
  </si>
  <si>
    <t>Moved.</t>
  </si>
  <si>
    <t>Kelli</t>
  </si>
  <si>
    <t>Nori</t>
  </si>
  <si>
    <t>4189 Lorion Drive</t>
  </si>
  <si>
    <t>kellianori@gmail.com</t>
  </si>
  <si>
    <t>612-644-3936</t>
  </si>
  <si>
    <t>Works full time.</t>
  </si>
  <si>
    <t>Naomi</t>
  </si>
  <si>
    <t>Shalit</t>
  </si>
  <si>
    <t>804 York Dr.</t>
  </si>
  <si>
    <t>naomi.shalit@gmail.com</t>
  </si>
  <si>
    <t>469-509-3183</t>
  </si>
  <si>
    <t>Went back to work.</t>
  </si>
  <si>
    <t>Janeth</t>
  </si>
  <si>
    <t>Gonzalez</t>
  </si>
  <si>
    <t>208 Trout Street</t>
  </si>
  <si>
    <t>saldana2202@hotmail.com</t>
  </si>
  <si>
    <t>469-999-4816</t>
  </si>
  <si>
    <t>Went back 
to work</t>
  </si>
  <si>
    <t>Oliver</t>
  </si>
  <si>
    <t>1581 Trowbridge Circle</t>
  </si>
  <si>
    <t>lauren.lain@gmail.com</t>
  </si>
  <si>
    <t>512-917-8093</t>
  </si>
  <si>
    <t>No feedback.</t>
  </si>
  <si>
    <t>Carlisto</t>
  </si>
  <si>
    <t>216 McCrummen</t>
  </si>
  <si>
    <t>bethany@carlisto.com</t>
  </si>
  <si>
    <t>949-292-0578</t>
  </si>
  <si>
    <t>Will maybe join 
again when
 youngest is older</t>
  </si>
  <si>
    <t>Laura</t>
  </si>
  <si>
    <t>Barrett</t>
  </si>
  <si>
    <t>516 Briar Oaks Dr</t>
  </si>
  <si>
    <t>lcenteno@hotmail.com</t>
  </si>
  <si>
    <t>708-307-4716</t>
  </si>
  <si>
    <t>Karen</t>
  </si>
  <si>
    <t>Windholz</t>
  </si>
  <si>
    <t>750 Turtle Cove Blvd</t>
  </si>
  <si>
    <t>kmargueta@yahoo.com</t>
  </si>
  <si>
    <t>571-212-6948</t>
  </si>
  <si>
    <t>5 Taber Lane</t>
  </si>
  <si>
    <t>615-308-9101</t>
  </si>
  <si>
    <t>Kennedy</t>
  </si>
  <si>
    <t>1640 Ashbourne Dr</t>
  </si>
  <si>
    <t>andreakennedy6@gmail.com</t>
  </si>
  <si>
    <t>217-778-1370</t>
  </si>
  <si>
    <t>Lindsey</t>
  </si>
  <si>
    <t>Hedge</t>
  </si>
  <si>
    <t>950 Corn Sil Dr</t>
  </si>
  <si>
    <t>lindseyhedge@ymail.com</t>
  </si>
  <si>
    <t>214-957-8651</t>
  </si>
  <si>
    <t>Said she didn't make 
connections. Offered to let her stay for December for free to meet new members. Did not respond.</t>
  </si>
  <si>
    <t>Corinna</t>
  </si>
  <si>
    <t>Slamons</t>
  </si>
  <si>
    <t>804 Amherst Dr</t>
  </si>
  <si>
    <t>Corinnaslamons@yahoo.com</t>
  </si>
  <si>
    <t>469-974-4663</t>
  </si>
  <si>
    <t xml:space="preserve">Kids are in school, was not very active in club. Told her 
about MOMS Day out events. </t>
  </si>
  <si>
    <t>Escalante</t>
  </si>
  <si>
    <t>180 Buffington Ave</t>
  </si>
  <si>
    <t>Mekkaone06@yahoo.com</t>
  </si>
  <si>
    <t>817-808-8935</t>
  </si>
  <si>
    <t>Never Responded to anything about renewal</t>
  </si>
  <si>
    <t>2019-2020</t>
  </si>
  <si>
    <t>Operating Supplies</t>
  </si>
  <si>
    <t>OCT- T-shirts; JUN- Police department kindess event</t>
  </si>
  <si>
    <t>Community Service</t>
  </si>
  <si>
    <t>CASA Fundraiser- FEB &amp; MAR; JUN- police department kindness event</t>
  </si>
  <si>
    <t>Thank you gifts (board):</t>
  </si>
  <si>
    <t>Donated $1.18 to Casa to make even $300 donation</t>
  </si>
  <si>
    <t>Moms Club Workshop</t>
  </si>
  <si>
    <t>Member Holiday Parties</t>
  </si>
  <si>
    <t>Parties can't be more than 15% of membership dues - Based off of 55 Members</t>
  </si>
  <si>
    <t>Member Promotion
 Event</t>
  </si>
  <si>
    <t>AUG- Open house by previous board; MAR- CASA Fundraiser</t>
  </si>
  <si>
    <t>Fundraiser donation</t>
  </si>
  <si>
    <t>Came from CASA Fundraiser Event</t>
  </si>
  <si>
    <t>Pins</t>
  </si>
  <si>
    <t>$3.00/pin - Currently have plenty</t>
  </si>
  <si>
    <t>MOMS Club Registration</t>
  </si>
  <si>
    <t>$5/member due in June (to include waived members). +$5 o nline payment fee</t>
  </si>
  <si>
    <t>PayPal Fees</t>
  </si>
  <si>
    <t>Estimate $0.74 (Transaction fee for $20) X 55 members</t>
  </si>
  <si>
    <t xml:space="preserve">Billed twice a year- will be debited directly from bank </t>
  </si>
  <si>
    <t xml:space="preserve">Money spent by previous board highlighted in yellow. </t>
  </si>
  <si>
    <t>Number to far left is total number of members for Jul19-Jun20</t>
  </si>
  <si>
    <t>Moms Club Dues
 (56 Members)</t>
  </si>
  <si>
    <t>Other Income 
(Fundraisers)</t>
  </si>
  <si>
    <t>**1 non
paying</t>
  </si>
  <si>
    <t xml:space="preserve">**We went over budget as we had to pay for previous year meetup </t>
  </si>
  <si>
    <t>*Jenna 
Little</t>
  </si>
  <si>
    <t>*Stephanie 
Layton</t>
  </si>
  <si>
    <t>Kelly 
Tharp</t>
  </si>
  <si>
    <t>*Nicole 
Flander</t>
  </si>
  <si>
    <t>*Kristin
Noriego</t>
  </si>
  <si>
    <t>Samantha
Fahrney</t>
  </si>
  <si>
    <t>Allie 
Boone</t>
  </si>
  <si>
    <t>*Sarah
Chastain</t>
  </si>
  <si>
    <t>*Caroline 
Anderson</t>
  </si>
  <si>
    <t>Heather
Jones</t>
  </si>
  <si>
    <t>CASA Fundraiser Event- 
$20 per person - .$0.74 per $20 for pay pal</t>
  </si>
  <si>
    <t>*Jesica 
Workman</t>
  </si>
  <si>
    <t>*Allison
Parkyn</t>
  </si>
  <si>
    <t>*Candace
Tower</t>
  </si>
  <si>
    <t>*Chelsea
Acree</t>
  </si>
  <si>
    <t xml:space="preserve">
*Danielle
Weber
</t>
  </si>
  <si>
    <t>*Lauren
Drewiske</t>
  </si>
  <si>
    <t>*Kim 
Rose</t>
  </si>
  <si>
    <t>*Mimi 
Vitar</t>
  </si>
  <si>
    <t>FEB</t>
  </si>
  <si>
    <r>
      <rPr>
        <rFont val="Calibri"/>
        <color theme="1"/>
        <sz val="8.0"/>
      </rPr>
      <t xml:space="preserve">Vee Glen**
</t>
    </r>
    <r>
      <rPr>
        <rFont val="Calibri"/>
        <color theme="1"/>
        <sz val="5.0"/>
      </rPr>
      <t>(Fees Waived)</t>
    </r>
  </si>
  <si>
    <t>Samantha
Chockley</t>
  </si>
  <si>
    <t>Sophie 
Mueller</t>
  </si>
  <si>
    <t>*Tori 
Workman</t>
  </si>
  <si>
    <t>*Sarah 
Lain</t>
  </si>
  <si>
    <t>*Christy
Fisher</t>
  </si>
  <si>
    <t>*Katie
Robinette</t>
  </si>
  <si>
    <t>Amy
Shippee</t>
  </si>
  <si>
    <t>Lena
Beard</t>
  </si>
  <si>
    <t>*April 
Perry</t>
  </si>
  <si>
    <t>*Kelley
Vopini</t>
  </si>
  <si>
    <t>*Nikkei
Hornback</t>
  </si>
  <si>
    <t>Jen 
Coble</t>
  </si>
  <si>
    <t>*Erin 
Zett</t>
  </si>
  <si>
    <t>Lindsey 
Fleck</t>
  </si>
  <si>
    <t>*Suzanne
Edwards</t>
  </si>
  <si>
    <t>*Emily
Wilson</t>
  </si>
  <si>
    <t>Heather
Wagner</t>
  </si>
  <si>
    <t>*Audrey
Rosario</t>
  </si>
  <si>
    <t>Nicole 
Grates</t>
  </si>
  <si>
    <t>*Alison
Birk</t>
  </si>
  <si>
    <t>Plus $1.18 from Thank you gift from previous board= $300</t>
  </si>
  <si>
    <t>Laura
Gutner</t>
  </si>
  <si>
    <t>*Ashley
Hubner</t>
  </si>
  <si>
    <t>*Leslie
Riggs</t>
  </si>
  <si>
    <t>*Emily
Record</t>
  </si>
  <si>
    <t>Patrica 
Chumbley</t>
  </si>
  <si>
    <t>*Tracy
Pena</t>
  </si>
  <si>
    <t>*Luisa
Alvardo</t>
  </si>
  <si>
    <t>Kelsey 
O'Dell</t>
  </si>
  <si>
    <t>Bethany 
Barrett</t>
  </si>
  <si>
    <t>Sarah
Miller</t>
  </si>
  <si>
    <t>*Rachel
Torrerio</t>
  </si>
  <si>
    <t>*Autumn Black</t>
  </si>
  <si>
    <t>Kim 
Davong</t>
  </si>
  <si>
    <t>Rachel Knodel</t>
  </si>
  <si>
    <t xml:space="preserve">*Jennifer 
Temal </t>
  </si>
  <si>
    <r>
      <rPr>
        <rFont val="Calibri"/>
        <color theme="1"/>
        <sz val="8.0"/>
      </rPr>
      <t xml:space="preserve">Ann Chu**
</t>
    </r>
    <r>
      <rPr>
        <rFont val="Calibri"/>
        <color theme="1"/>
        <sz val="5.0"/>
      </rPr>
      <t>(Fees Waived)</t>
    </r>
  </si>
  <si>
    <t>*Tori 
Blatt</t>
  </si>
  <si>
    <t>*Rachel 
Burress</t>
  </si>
  <si>
    <t>56 Paying members</t>
  </si>
  <si>
    <t>** Means nonpaying members is added into total</t>
  </si>
  <si>
    <t>2018-2019</t>
  </si>
  <si>
    <t>Actual Spent</t>
  </si>
  <si>
    <t>15% of Actual Dues</t>
  </si>
  <si>
    <t>Member holiday parties (44 members)</t>
  </si>
  <si>
    <t>15% of membership dues</t>
  </si>
  <si>
    <t>Member Promotion Event</t>
  </si>
  <si>
    <t>$3.00/pin x 6 new members each month</t>
  </si>
  <si>
    <t>Budgeted for 2/member; Raised to $5/member</t>
  </si>
  <si>
    <t>Current Dues</t>
  </si>
  <si>
    <t>New</t>
  </si>
  <si>
    <t>Legacy</t>
  </si>
  <si>
    <t>Moms Club Dues (44 Members)</t>
  </si>
  <si>
    <t>$5.00 per member paid to the organization</t>
  </si>
  <si>
    <t>Other Income</t>
  </si>
  <si>
    <t>Total:</t>
  </si>
  <si>
    <t>Bank Balance</t>
  </si>
  <si>
    <t>Beginning Month Balance</t>
  </si>
  <si>
    <t>Previous Year</t>
  </si>
  <si>
    <t>Reconciled with Bank</t>
  </si>
  <si>
    <t>OK</t>
  </si>
  <si>
    <t>*Workman, Jesica</t>
  </si>
  <si>
    <t>*Parkyn, Allison</t>
  </si>
  <si>
    <t>*Storms, Amy</t>
  </si>
  <si>
    <t>*Windholz, Karen</t>
  </si>
  <si>
    <t>Torriero, Rachel</t>
  </si>
  <si>
    <t>*Blatt, Tori</t>
  </si>
  <si>
    <t>*Lain, Sarah</t>
  </si>
  <si>
    <t>Vitar, Mimi</t>
  </si>
  <si>
    <t>Andrews, Carolyn</t>
  </si>
  <si>
    <t>Dues waived for Cindy Escalante as the winner of the raffle at Open house</t>
  </si>
  <si>
    <t>*Little, Jenna</t>
  </si>
  <si>
    <t>*Temail, Jennifer</t>
  </si>
  <si>
    <t>*Carlisto, Bethany</t>
  </si>
  <si>
    <t>*Rosario, Audrey</t>
  </si>
  <si>
    <t>Slammons, Corinna</t>
  </si>
  <si>
    <t>*Perry, April</t>
  </si>
  <si>
    <t>*Volpini, Kelly</t>
  </si>
  <si>
    <t>Fish, Christi</t>
  </si>
  <si>
    <t>R, Leslie</t>
  </si>
  <si>
    <t>*Shalit, Naomi</t>
  </si>
  <si>
    <t>Layton, Stephanie</t>
  </si>
  <si>
    <t>*Gonzalez, Janeth</t>
  </si>
  <si>
    <t>Weber, Danielle</t>
  </si>
  <si>
    <t>*Chastain, Sarah</t>
  </si>
  <si>
    <t>Rose, Kim</t>
  </si>
  <si>
    <t>Shoemaker, Megan</t>
  </si>
  <si>
    <t>Oliver, Lauren</t>
  </si>
  <si>
    <t>*Acree, Chelsea</t>
  </si>
  <si>
    <t>Workman, Tory</t>
  </si>
  <si>
    <t>*Wilson, Emily</t>
  </si>
  <si>
    <t>Pena, Tracy</t>
  </si>
  <si>
    <t>Alvarack, Luisa</t>
  </si>
  <si>
    <t>Santymire, B</t>
  </si>
  <si>
    <t>Hubs, Ashley</t>
  </si>
  <si>
    <t>*Drewiske, Lauren</t>
  </si>
  <si>
    <t>*Edwards, Suzanned</t>
  </si>
  <si>
    <t>Record, Emily</t>
  </si>
  <si>
    <t>Zett, Erin</t>
  </si>
  <si>
    <t>Noriega, Kristen</t>
  </si>
  <si>
    <t>*Robinette (Vonn), Katie</t>
  </si>
  <si>
    <t>Birk, Alison</t>
  </si>
  <si>
    <t>Hedge, Lindsey</t>
  </si>
  <si>
    <t>*Kennedy, Amanda</t>
  </si>
  <si>
    <t>Hornbeck, Nikki</t>
  </si>
  <si>
    <t>Tower, Candace</t>
  </si>
  <si>
    <t>Escalante, Cindy</t>
  </si>
  <si>
    <t>Flander, Nicole</t>
  </si>
  <si>
    <t>Buress, Rachel</t>
  </si>
  <si>
    <t>2017-2018</t>
  </si>
  <si>
    <t>Target Hit</t>
  </si>
  <si>
    <t>$2.00 per member paid to the organization</t>
  </si>
  <si>
    <t>Member Copy</t>
  </si>
  <si>
    <t>Lain, Sarah</t>
  </si>
  <si>
    <t>*Johnson, Mandy</t>
  </si>
  <si>
    <t>Wilson, Emily</t>
  </si>
  <si>
    <t>* Fox, Nicole</t>
  </si>
  <si>
    <t>*Shepard, Natalie</t>
  </si>
  <si>
    <t>Drewiske, Lauren</t>
  </si>
  <si>
    <t>Strifler, Sherri</t>
  </si>
  <si>
    <t>Hunt, Kelly</t>
  </si>
  <si>
    <t>*Edwards, Suzanne</t>
  </si>
  <si>
    <t>McFerrin, Kassie</t>
  </si>
  <si>
    <t>*Brakstad, Theresa</t>
  </si>
  <si>
    <t>Brunette, Kristi</t>
  </si>
  <si>
    <t>Black, Autumn</t>
  </si>
  <si>
    <t>*Lemon, Alexa</t>
  </si>
  <si>
    <t>Hitchcock, Kristen</t>
  </si>
  <si>
    <t>*Conrad, Holly</t>
  </si>
  <si>
    <t xml:space="preserve">* Check cleared from August </t>
  </si>
  <si>
    <t>FEB BUDGET</t>
  </si>
  <si>
    <t>Budget 2017-2018</t>
  </si>
  <si>
    <t>Actual</t>
  </si>
  <si>
    <t>CONVERTED TO NEW SPREADSHEET TEMPLATE</t>
  </si>
  <si>
    <t>JAN BUDGET</t>
  </si>
  <si>
    <t xml:space="preserve">Moms Club Dues </t>
  </si>
  <si>
    <t>DEC BUDGET</t>
  </si>
  <si>
    <t>NOV BUDGET</t>
  </si>
  <si>
    <t>OCT BUDGET</t>
  </si>
  <si>
    <t>SEPT BUDGET</t>
  </si>
  <si>
    <t>AUG BUDGET</t>
  </si>
  <si>
    <t xml:space="preserve">Member holiday parties </t>
  </si>
  <si>
    <t>July Budget</t>
  </si>
  <si>
    <t>Annual Budget 9/13/17</t>
  </si>
  <si>
    <t>Account Balance to date 9/13/17</t>
  </si>
  <si>
    <t>Surplus less budgeted expenses</t>
  </si>
  <si>
    <t>Date</t>
  </si>
  <si>
    <t>Description</t>
  </si>
  <si>
    <t>Comments</t>
  </si>
  <si>
    <t>Check Number</t>
  </si>
  <si>
    <t>Amount</t>
  </si>
  <si>
    <t>Balance</t>
  </si>
  <si>
    <t>CASHED CHECK</t>
  </si>
  <si>
    <t>INCLEARING CHECK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</si>
</sst>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&lt;=9999999]###\-####;\(###\)\ ###\-####"/>
    <numFmt numFmtId="165" formatCode="mmm. d"/>
    <numFmt numFmtId="166" formatCode="mmmm-d"/>
    <numFmt numFmtId="167" formatCode="[$-409]mmm\-yy"/>
    <numFmt numFmtId="168" formatCode="&quot;$&quot;#,##0.00"/>
    <numFmt numFmtId="169" formatCode="&quot;$&quot;#,##0.00_);[Red]\(&quot;$&quot;#,##0.00\)"/>
  </numFmts>
  <fonts count="48">
    <font>
      <sz val="11.0"/>
      <color theme="1"/>
      <name val="Calibri"/>
      <scheme val="minor"/>
    </font>
    <font>
      <b/>
      <sz val="18.0"/>
      <color theme="1"/>
      <name val="Arial"/>
    </font>
    <font/>
    <font>
      <b/>
      <sz val="10.0"/>
      <color theme="1"/>
      <name val="Arial"/>
    </font>
    <font>
      <b/>
      <sz val="10.0"/>
      <color rgb="FF000000"/>
      <name val="Arial"/>
    </font>
    <font>
      <sz val="10.0"/>
      <color theme="1"/>
      <name val="Arial"/>
    </font>
    <font>
      <color rgb="FF000000"/>
      <name val="Roboto"/>
    </font>
    <font>
      <color theme="1"/>
      <name val="Calibri"/>
    </font>
    <font>
      <sz val="10.0"/>
      <color rgb="FF000000"/>
      <name val="Arial"/>
    </font>
    <font>
      <u/>
      <sz val="11.0"/>
      <color theme="10"/>
      <name val="Calibri"/>
    </font>
    <font>
      <sz val="11.0"/>
      <color theme="1"/>
      <name val="Calibri"/>
    </font>
    <font>
      <u/>
      <sz val="11.0"/>
      <color theme="10"/>
      <name val="Calibri"/>
    </font>
    <font>
      <color theme="1"/>
      <name val="Arial"/>
    </font>
    <font>
      <u/>
      <sz val="11.0"/>
      <color theme="10"/>
      <name val="Calibri"/>
    </font>
    <font>
      <u/>
      <sz val="11.0"/>
      <color theme="10"/>
      <name val="Calibri"/>
    </font>
    <font>
      <sz val="11.0"/>
      <color rgb="FF0000FF"/>
      <name val="Calibri"/>
    </font>
    <font>
      <u/>
      <sz val="11.0"/>
      <color theme="10"/>
      <name val="Calibri"/>
    </font>
    <font>
      <sz val="11.0"/>
      <color theme="10"/>
      <name val="Calibri"/>
    </font>
    <font>
      <b/>
      <sz val="14.0"/>
      <color rgb="FF000000"/>
      <name val="Arial"/>
    </font>
    <font>
      <u/>
      <sz val="8.0"/>
      <color theme="1"/>
      <name val="Calibri"/>
    </font>
    <font>
      <sz val="8.0"/>
      <color theme="1"/>
      <name val="Calibri"/>
    </font>
    <font>
      <b/>
      <sz val="8.0"/>
      <color theme="1"/>
      <name val="Calibri"/>
    </font>
    <font>
      <b/>
      <sz val="8.0"/>
      <color rgb="FF000000"/>
      <name val="Calibri"/>
    </font>
    <font>
      <sz val="8.0"/>
      <color rgb="FFFF0000"/>
      <name val="Calibri"/>
    </font>
    <font>
      <sz val="9.0"/>
      <color rgb="FF000000"/>
      <name val="Arial"/>
    </font>
    <font>
      <sz val="6.0"/>
      <color theme="1"/>
      <name val="Calibri"/>
    </font>
    <font>
      <sz val="8.0"/>
      <color rgb="FF00B050"/>
      <name val="Calibri"/>
    </font>
    <font>
      <sz val="8.0"/>
      <color rgb="FF33CCCC"/>
      <name val="Calibri"/>
    </font>
    <font>
      <sz val="8.0"/>
      <color theme="8"/>
      <name val="Calibri"/>
    </font>
    <font>
      <sz val="10.0"/>
      <color theme="1"/>
      <name val="Calibri"/>
    </font>
    <font>
      <sz val="7.0"/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b/>
      <sz val="11.0"/>
      <color theme="1"/>
      <name val="Calibri"/>
    </font>
    <font>
      <u/>
      <sz val="11.0"/>
      <color theme="10"/>
      <name val="Calibri"/>
    </font>
    <font>
      <sz val="8.0"/>
      <color theme="1"/>
      <name val="Arial"/>
    </font>
    <font>
      <b/>
      <sz val="10.0"/>
      <color theme="1"/>
      <name val="Calibri"/>
    </font>
    <font>
      <sz val="11.0"/>
      <color theme="1"/>
      <name val="Arial"/>
    </font>
    <font>
      <sz val="8.0"/>
      <color rgb="FF000000"/>
      <name val="Calibri"/>
    </font>
    <font>
      <sz val="8.0"/>
      <color rgb="FF339966"/>
      <name val="Calibri"/>
    </font>
    <font>
      <b/>
      <sz val="8.0"/>
      <color rgb="FF339966"/>
      <name val="Calibri"/>
    </font>
    <font>
      <sz val="8.0"/>
      <color rgb="FF00B0F0"/>
      <name val="Calibri"/>
    </font>
    <font>
      <u/>
      <sz val="11.0"/>
      <color theme="1"/>
      <name val="Calibri"/>
    </font>
    <font>
      <b/>
      <sz val="11.0"/>
      <color rgb="FF000000"/>
      <name val="Calibri"/>
    </font>
    <font>
      <sz val="11.0"/>
      <color rgb="FFFF0000"/>
      <name val="Calibri"/>
    </font>
    <font>
      <sz val="11.0"/>
      <color rgb="FF339966"/>
      <name val="Calibri"/>
    </font>
    <font>
      <sz val="11.0"/>
      <color rgb="FF33CCCC"/>
      <name val="Calibri"/>
    </font>
    <font>
      <sz val="11.0"/>
      <color rgb="FF00B050"/>
      <name val="Calibri"/>
    </font>
  </fonts>
  <fills count="20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B6DDE8"/>
        <bgColor rgb="FFB6DDE8"/>
      </patternFill>
    </fill>
    <fill>
      <patternFill patternType="solid">
        <fgColor rgb="FFFF0000"/>
        <bgColor rgb="FFFF0000"/>
      </patternFill>
    </fill>
    <fill>
      <patternFill patternType="solid">
        <fgColor rgb="FFDDD9C3"/>
        <bgColor rgb="FFDDD9C3"/>
      </patternFill>
    </fill>
    <fill>
      <patternFill patternType="solid">
        <fgColor rgb="FF99CC00"/>
        <bgColor rgb="FF99CC00"/>
      </patternFill>
    </fill>
    <fill>
      <patternFill patternType="solid">
        <fgColor rgb="FFD5A6BD"/>
        <bgColor rgb="FFD5A6BD"/>
      </patternFill>
    </fill>
    <fill>
      <patternFill patternType="solid">
        <fgColor rgb="FF92D050"/>
        <bgColor rgb="FF92D050"/>
      </patternFill>
    </fill>
    <fill>
      <patternFill patternType="solid">
        <fgColor rgb="FFCCC0D9"/>
        <bgColor rgb="FFCCC0D9"/>
      </patternFill>
    </fill>
    <fill>
      <patternFill patternType="solid">
        <fgColor rgb="FF7030A0"/>
        <bgColor rgb="FF7030A0"/>
      </patternFill>
    </fill>
    <fill>
      <patternFill patternType="solid">
        <fgColor rgb="FFC6D9F0"/>
        <bgColor rgb="FFC6D9F0"/>
      </patternFill>
    </fill>
    <fill>
      <patternFill patternType="solid">
        <fgColor rgb="FF00CCFF"/>
        <bgColor rgb="FF00CCFF"/>
      </patternFill>
    </fill>
    <fill>
      <patternFill patternType="solid">
        <fgColor rgb="FFFFFF99"/>
        <bgColor rgb="FFFFFF99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20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vertical="center"/>
    </xf>
    <xf borderId="4" fillId="0" fontId="4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shrinkToFit="0" vertical="center" wrapText="1"/>
    </xf>
    <xf borderId="4" fillId="3" fontId="5" numFmtId="0" xfId="0" applyAlignment="1" applyBorder="1" applyFont="1">
      <alignment horizontal="center" vertical="center"/>
    </xf>
    <xf borderId="4" fillId="3" fontId="5" numFmtId="164" xfId="0" applyAlignment="1" applyBorder="1" applyFont="1" applyNumberFormat="1">
      <alignment horizontal="center" vertical="center"/>
    </xf>
    <xf borderId="4" fillId="3" fontId="5" numFmtId="17" xfId="0" applyAlignment="1" applyBorder="1" applyFont="1" applyNumberFormat="1">
      <alignment horizontal="center" vertical="center"/>
    </xf>
    <xf borderId="4" fillId="3" fontId="5" numFmtId="14" xfId="0" applyAlignment="1" applyBorder="1" applyFont="1" applyNumberFormat="1">
      <alignment horizontal="center" vertical="center"/>
    </xf>
    <xf borderId="0" fillId="4" fontId="6" numFmtId="164" xfId="0" applyFill="1" applyFont="1" applyNumberFormat="1"/>
    <xf borderId="0" fillId="0" fontId="6" numFmtId="0" xfId="0" applyFont="1"/>
    <xf borderId="0" fillId="3" fontId="7" numFmtId="0" xfId="0" applyFont="1"/>
    <xf borderId="4" fillId="3" fontId="8" numFmtId="0" xfId="0" applyAlignment="1" applyBorder="1" applyFont="1">
      <alignment horizontal="center" vertical="center"/>
    </xf>
    <xf borderId="4" fillId="3" fontId="8" numFmtId="164" xfId="0" applyAlignment="1" applyBorder="1" applyFont="1" applyNumberFormat="1">
      <alignment horizontal="center" vertical="center"/>
    </xf>
    <xf borderId="4" fillId="3" fontId="8" numFmtId="17" xfId="0" applyAlignment="1" applyBorder="1" applyFont="1" applyNumberFormat="1">
      <alignment horizontal="center" vertical="center"/>
    </xf>
    <xf borderId="4" fillId="3" fontId="9" numFmtId="0" xfId="0" applyAlignment="1" applyBorder="1" applyFont="1">
      <alignment horizontal="center" vertical="center"/>
    </xf>
    <xf borderId="4" fillId="3" fontId="10" numFmtId="0" xfId="0" applyAlignment="1" applyBorder="1" applyFont="1">
      <alignment horizontal="center" vertical="center"/>
    </xf>
    <xf borderId="0" fillId="3" fontId="10" numFmtId="0" xfId="0" applyFont="1"/>
    <xf borderId="4" fillId="3" fontId="5" numFmtId="0" xfId="0" applyAlignment="1" applyBorder="1" applyFont="1">
      <alignment horizontal="center"/>
    </xf>
    <xf borderId="4" fillId="3" fontId="11" numFmtId="0" xfId="0" applyAlignment="1" applyBorder="1" applyFont="1">
      <alignment horizontal="center"/>
    </xf>
    <xf borderId="0" fillId="4" fontId="12" numFmtId="0" xfId="0" applyAlignment="1" applyFont="1">
      <alignment horizontal="center"/>
    </xf>
    <xf borderId="4" fillId="4" fontId="8" numFmtId="0" xfId="0" applyAlignment="1" applyBorder="1" applyFont="1">
      <alignment horizontal="center" vertical="center"/>
    </xf>
    <xf borderId="4" fillId="4" fontId="5" numFmtId="0" xfId="0" applyAlignment="1" applyBorder="1" applyFont="1">
      <alignment horizontal="center" vertical="center"/>
    </xf>
    <xf borderId="4" fillId="4" fontId="8" numFmtId="17" xfId="0" applyAlignment="1" applyBorder="1" applyFont="1" applyNumberFormat="1">
      <alignment horizontal="center" vertical="center"/>
    </xf>
    <xf borderId="0" fillId="4" fontId="7" numFmtId="0" xfId="0" applyFont="1"/>
    <xf borderId="4" fillId="3" fontId="5" numFmtId="16" xfId="0" applyAlignment="1" applyBorder="1" applyFont="1" applyNumberFormat="1">
      <alignment horizontal="center" vertical="center"/>
    </xf>
    <xf borderId="0" fillId="4" fontId="6" numFmtId="0" xfId="0" applyFont="1"/>
    <xf borderId="4" fillId="4" fontId="13" numFmtId="0" xfId="0" applyAlignment="1" applyBorder="1" applyFont="1">
      <alignment horizontal="center" vertical="center"/>
    </xf>
    <xf borderId="1" fillId="4" fontId="5" numFmtId="0" xfId="0" applyAlignment="1" applyBorder="1" applyFont="1">
      <alignment horizontal="center" vertical="center"/>
    </xf>
    <xf borderId="4" fillId="4" fontId="5" numFmtId="165" xfId="0" applyAlignment="1" applyBorder="1" applyFont="1" applyNumberFormat="1">
      <alignment horizontal="center" vertical="center"/>
    </xf>
    <xf borderId="5" fillId="4" fontId="5" numFmtId="0" xfId="0" applyAlignment="1" applyBorder="1" applyFont="1">
      <alignment horizontal="center" vertical="center"/>
    </xf>
    <xf borderId="0" fillId="4" fontId="10" numFmtId="0" xfId="0" applyAlignment="1" applyFont="1">
      <alignment horizontal="center"/>
    </xf>
    <xf borderId="0" fillId="4" fontId="14" numFmtId="0" xfId="0" applyAlignment="1" applyFont="1">
      <alignment horizontal="center"/>
    </xf>
    <xf borderId="0" fillId="4" fontId="10" numFmtId="16" xfId="0" applyFont="1" applyNumberFormat="1"/>
    <xf borderId="4" fillId="4" fontId="5" numFmtId="16" xfId="0" applyAlignment="1" applyBorder="1" applyFont="1" applyNumberFormat="1">
      <alignment horizontal="center" vertical="center"/>
    </xf>
    <xf borderId="0" fillId="4" fontId="10" numFmtId="0" xfId="0" applyFont="1"/>
    <xf borderId="4" fillId="4" fontId="15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vertical="center"/>
    </xf>
    <xf borderId="4" fillId="0" fontId="16" numFmtId="0" xfId="0" applyAlignment="1" applyBorder="1" applyFont="1">
      <alignment horizontal="center" vertical="center"/>
    </xf>
    <xf borderId="4" fillId="0" fontId="5" numFmtId="16" xfId="0" applyAlignment="1" applyBorder="1" applyFont="1" applyNumberFormat="1">
      <alignment horizontal="center" vertical="center"/>
    </xf>
    <xf borderId="4" fillId="0" fontId="5" numFmtId="164" xfId="0" applyAlignment="1" applyBorder="1" applyFont="1" applyNumberFormat="1">
      <alignment horizontal="center" vertical="center"/>
    </xf>
    <xf borderId="4" fillId="0" fontId="5" numFmtId="17" xfId="0" applyAlignment="1" applyBorder="1" applyFont="1" applyNumberFormat="1">
      <alignment horizontal="center" vertical="center"/>
    </xf>
    <xf borderId="4" fillId="0" fontId="5" numFmtId="14" xfId="0" applyAlignment="1" applyBorder="1" applyFont="1" applyNumberFormat="1">
      <alignment horizontal="center" vertical="center"/>
    </xf>
    <xf borderId="1" fillId="3" fontId="5" numFmtId="0" xfId="0" applyAlignment="1" applyBorder="1" applyFont="1">
      <alignment horizontal="center" vertical="center"/>
    </xf>
    <xf borderId="0" fillId="0" fontId="7" numFmtId="0" xfId="0" applyFont="1"/>
    <xf borderId="4" fillId="0" fontId="5" numFmtId="166" xfId="0" applyAlignment="1" applyBorder="1" applyFont="1" applyNumberFormat="1">
      <alignment horizontal="center" vertical="center"/>
    </xf>
    <xf borderId="4" fillId="4" fontId="5" numFmtId="164" xfId="0" applyAlignment="1" applyBorder="1" applyFont="1" applyNumberFormat="1">
      <alignment horizontal="center" vertical="center"/>
    </xf>
    <xf borderId="4" fillId="4" fontId="5" numFmtId="17" xfId="0" applyAlignment="1" applyBorder="1" applyFont="1" applyNumberFormat="1">
      <alignment horizontal="center" vertical="center"/>
    </xf>
    <xf borderId="4" fillId="4" fontId="5" numFmtId="14" xfId="0" applyAlignment="1" applyBorder="1" applyFont="1" applyNumberFormat="1">
      <alignment horizontal="center" vertical="center"/>
    </xf>
    <xf borderId="4" fillId="4" fontId="5" numFmtId="0" xfId="0" applyAlignment="1" applyBorder="1" applyFont="1">
      <alignment horizontal="center" shrinkToFit="0" vertical="center" wrapText="1"/>
    </xf>
    <xf borderId="1" fillId="5" fontId="3" numFmtId="0" xfId="0" applyAlignment="1" applyBorder="1" applyFill="1" applyFont="1">
      <alignment horizontal="center" vertical="center"/>
    </xf>
    <xf borderId="4" fillId="0" fontId="8" numFmtId="0" xfId="0" applyAlignment="1" applyBorder="1" applyFont="1">
      <alignment horizontal="center" vertical="center"/>
    </xf>
    <xf borderId="4" fillId="4" fontId="17" numFmtId="0" xfId="0" applyAlignment="1" applyBorder="1" applyFont="1">
      <alignment horizontal="center" vertical="center"/>
    </xf>
    <xf borderId="6" fillId="5" fontId="3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4" fillId="0" fontId="8" numFmtId="17" xfId="0" applyAlignment="1" applyBorder="1" applyFont="1" applyNumberFormat="1">
      <alignment horizontal="center" vertical="center"/>
    </xf>
    <xf borderId="4" fillId="6" fontId="8" numFmtId="0" xfId="0" applyAlignment="1" applyBorder="1" applyFill="1" applyFont="1">
      <alignment horizontal="center" vertical="center"/>
    </xf>
    <xf borderId="4" fillId="7" fontId="8" numFmtId="0" xfId="0" applyAlignment="1" applyBorder="1" applyFill="1" applyFont="1">
      <alignment horizontal="center" vertical="center"/>
    </xf>
    <xf borderId="4" fillId="8" fontId="8" numFmtId="0" xfId="0" applyAlignment="1" applyBorder="1" applyFill="1" applyFont="1">
      <alignment horizontal="center" vertical="center"/>
    </xf>
    <xf borderId="4" fillId="9" fontId="8" numFmtId="0" xfId="0" applyAlignment="1" applyBorder="1" applyFill="1" applyFont="1">
      <alignment horizontal="center" vertical="center"/>
    </xf>
    <xf borderId="1" fillId="0" fontId="18" numFmtId="0" xfId="0" applyAlignment="1" applyBorder="1" applyFont="1">
      <alignment horizontal="center" vertical="center"/>
    </xf>
    <xf borderId="4" fillId="4" fontId="8" numFmtId="164" xfId="0" applyAlignment="1" applyBorder="1" applyFont="1" applyNumberFormat="1">
      <alignment horizontal="center" vertical="center"/>
    </xf>
    <xf borderId="4" fillId="4" fontId="5" numFmtId="0" xfId="0" applyAlignment="1" applyBorder="1" applyFont="1">
      <alignment horizontal="center"/>
    </xf>
    <xf borderId="4" fillId="0" fontId="8" numFmtId="0" xfId="0" applyAlignment="1" applyBorder="1" applyFont="1">
      <alignment horizontal="center" shrinkToFit="0" vertical="center" wrapText="1"/>
    </xf>
    <xf borderId="0" fillId="0" fontId="5" numFmtId="0" xfId="0" applyFont="1"/>
    <xf borderId="4" fillId="0" fontId="8" numFmtId="167" xfId="0" applyAlignment="1" applyBorder="1" applyFont="1" applyNumberFormat="1">
      <alignment horizontal="center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0" fillId="0" fontId="19" numFmtId="0" xfId="0" applyAlignment="1" applyFont="1">
      <alignment horizontal="center" vertical="center"/>
    </xf>
    <xf borderId="0" fillId="0" fontId="20" numFmtId="0" xfId="0" applyAlignment="1" applyFont="1">
      <alignment horizontal="center" vertical="center"/>
    </xf>
    <xf borderId="0" fillId="0" fontId="21" numFmtId="16" xfId="0" applyAlignment="1" applyFont="1" applyNumberFormat="1">
      <alignment horizontal="center" vertical="center"/>
    </xf>
    <xf borderId="0" fillId="0" fontId="20" numFmtId="0" xfId="0" applyFont="1"/>
    <xf borderId="7" fillId="10" fontId="22" numFmtId="0" xfId="0" applyAlignment="1" applyBorder="1" applyFill="1" applyFont="1">
      <alignment horizontal="center" vertical="center"/>
    </xf>
    <xf borderId="8" fillId="0" fontId="2" numFmtId="0" xfId="0" applyBorder="1" applyFont="1"/>
    <xf borderId="0" fillId="0" fontId="21" numFmtId="0" xfId="0" applyAlignment="1" applyFont="1">
      <alignment horizontal="center" shrinkToFit="0" vertical="center" wrapText="1"/>
    </xf>
    <xf borderId="0" fillId="0" fontId="21" numFmtId="0" xfId="0" applyAlignment="1" applyFont="1">
      <alignment horizontal="center" vertical="center"/>
    </xf>
    <xf borderId="4" fillId="5" fontId="21" numFmtId="0" xfId="0" applyAlignment="1" applyBorder="1" applyFont="1">
      <alignment horizontal="center" vertical="center"/>
    </xf>
    <xf borderId="4" fillId="0" fontId="21" numFmtId="0" xfId="0" applyAlignment="1" applyBorder="1" applyFont="1">
      <alignment horizontal="center" vertical="center"/>
    </xf>
    <xf borderId="4" fillId="0" fontId="20" numFmtId="168" xfId="0" applyAlignment="1" applyBorder="1" applyFont="1" applyNumberFormat="1">
      <alignment horizontal="center" vertical="center"/>
    </xf>
    <xf borderId="4" fillId="0" fontId="23" numFmtId="168" xfId="0" applyAlignment="1" applyBorder="1" applyFont="1" applyNumberFormat="1">
      <alignment horizontal="center" vertical="center"/>
    </xf>
    <xf borderId="4" fillId="0" fontId="20" numFmtId="0" xfId="0" applyAlignment="1" applyBorder="1" applyFont="1">
      <alignment horizontal="center" vertical="center"/>
    </xf>
    <xf borderId="4" fillId="3" fontId="20" numFmtId="168" xfId="0" applyAlignment="1" applyBorder="1" applyFont="1" applyNumberFormat="1">
      <alignment horizontal="center" vertical="center"/>
    </xf>
    <xf borderId="4" fillId="0" fontId="21" numFmtId="0" xfId="0" applyAlignment="1" applyBorder="1" applyFont="1">
      <alignment horizontal="center" shrinkToFit="0" vertical="center" wrapText="1"/>
    </xf>
    <xf borderId="4" fillId="0" fontId="20" numFmtId="0" xfId="0" applyAlignment="1" applyBorder="1" applyFont="1">
      <alignment horizontal="center" shrinkToFit="0" vertical="center" wrapText="1"/>
    </xf>
    <xf borderId="4" fillId="11" fontId="21" numFmtId="0" xfId="0" applyAlignment="1" applyBorder="1" applyFill="1" applyFont="1">
      <alignment horizontal="center" vertical="center"/>
    </xf>
    <xf borderId="4" fillId="11" fontId="20" numFmtId="168" xfId="0" applyAlignment="1" applyBorder="1" applyFont="1" applyNumberFormat="1">
      <alignment horizontal="center" vertical="center"/>
    </xf>
    <xf borderId="0" fillId="4" fontId="24" numFmtId="168" xfId="0" applyAlignment="1" applyFont="1" applyNumberFormat="1">
      <alignment horizontal="left"/>
    </xf>
    <xf borderId="0" fillId="0" fontId="20" numFmtId="168" xfId="0" applyAlignment="1" applyFont="1" applyNumberFormat="1">
      <alignment horizontal="center" vertical="center"/>
    </xf>
    <xf borderId="0" fillId="0" fontId="23" numFmtId="168" xfId="0" applyAlignment="1" applyFont="1" applyNumberFormat="1">
      <alignment horizontal="center" vertical="center"/>
    </xf>
    <xf borderId="1" fillId="12" fontId="22" numFmtId="168" xfId="0" applyAlignment="1" applyBorder="1" applyFill="1" applyFont="1" applyNumberFormat="1">
      <alignment horizontal="center" vertical="center"/>
    </xf>
    <xf borderId="0" fillId="0" fontId="20" numFmtId="168" xfId="0" applyAlignment="1" applyFont="1" applyNumberFormat="1">
      <alignment horizontal="center" shrinkToFit="0" vertical="center" wrapText="1"/>
    </xf>
    <xf borderId="4" fillId="0" fontId="25" numFmtId="0" xfId="0" applyAlignment="1" applyBorder="1" applyFont="1">
      <alignment horizontal="center" shrinkToFit="0" vertical="center" wrapText="1"/>
    </xf>
    <xf borderId="4" fillId="13" fontId="20" numFmtId="0" xfId="0" applyAlignment="1" applyBorder="1" applyFill="1" applyFont="1">
      <alignment horizontal="center" vertical="center"/>
    </xf>
    <xf borderId="4" fillId="0" fontId="26" numFmtId="168" xfId="0" applyAlignment="1" applyBorder="1" applyFont="1" applyNumberFormat="1">
      <alignment horizontal="center" vertical="center"/>
    </xf>
    <xf borderId="4" fillId="0" fontId="21" numFmtId="168" xfId="0" applyAlignment="1" applyBorder="1" applyFont="1" applyNumberFormat="1">
      <alignment horizontal="center" vertical="center"/>
    </xf>
    <xf borderId="4" fillId="0" fontId="20" numFmtId="168" xfId="0" applyAlignment="1" applyBorder="1" applyFont="1" applyNumberFormat="1">
      <alignment horizontal="center" shrinkToFit="0" vertical="center" wrapText="1"/>
    </xf>
    <xf quotePrefix="1" borderId="1" fillId="0" fontId="21" numFmtId="168" xfId="0" applyAlignment="1" applyBorder="1" applyFont="1" applyNumberFormat="1">
      <alignment horizontal="center" vertical="center"/>
    </xf>
    <xf borderId="4" fillId="14" fontId="21" numFmtId="0" xfId="0" applyAlignment="1" applyBorder="1" applyFill="1" applyFont="1">
      <alignment horizontal="center" vertical="center"/>
    </xf>
    <xf borderId="4" fillId="14" fontId="20" numFmtId="168" xfId="0" applyAlignment="1" applyBorder="1" applyFont="1" applyNumberFormat="1">
      <alignment horizontal="center" vertical="center"/>
    </xf>
    <xf borderId="4" fillId="10" fontId="21" numFmtId="0" xfId="0" applyAlignment="1" applyBorder="1" applyFont="1">
      <alignment horizontal="center" vertical="center"/>
    </xf>
    <xf borderId="4" fillId="10" fontId="20" numFmtId="168" xfId="0" applyAlignment="1" applyBorder="1" applyFont="1" applyNumberFormat="1">
      <alignment horizontal="center" vertical="center"/>
    </xf>
    <xf borderId="0" fillId="0" fontId="20" numFmtId="0" xfId="0" applyAlignment="1" applyFont="1">
      <alignment horizontal="center" shrinkToFit="0" vertical="center" wrapText="1"/>
    </xf>
    <xf borderId="0" fillId="0" fontId="27" numFmtId="0" xfId="0" applyAlignment="1" applyFont="1">
      <alignment horizontal="center" vertical="center"/>
    </xf>
    <xf borderId="0" fillId="0" fontId="28" numFmtId="0" xfId="0" applyAlignment="1" applyFont="1">
      <alignment horizontal="center" vertical="center"/>
    </xf>
    <xf borderId="0" fillId="0" fontId="20" numFmtId="0" xfId="0" applyAlignment="1" applyFont="1">
      <alignment horizontal="center"/>
    </xf>
    <xf borderId="4" fillId="0" fontId="20" numFmtId="0" xfId="0" applyBorder="1" applyFont="1"/>
    <xf borderId="4" fillId="0" fontId="29" numFmtId="0" xfId="0" applyBorder="1" applyFont="1"/>
    <xf borderId="0" fillId="0" fontId="30" numFmtId="0" xfId="0" applyAlignment="1" applyFont="1">
      <alignment horizontal="center" shrinkToFit="0" vertical="center" wrapText="1"/>
    </xf>
    <xf borderId="0" fillId="0" fontId="29" numFmtId="0" xfId="0" applyAlignment="1" applyFont="1">
      <alignment horizontal="center" vertical="center"/>
    </xf>
    <xf borderId="4" fillId="0" fontId="29" numFmtId="0" xfId="0" applyAlignment="1" applyBorder="1" applyFont="1">
      <alignment horizontal="center" vertical="center"/>
    </xf>
    <xf borderId="0" fillId="0" fontId="29" numFmtId="0" xfId="0" applyFont="1"/>
    <xf borderId="4" fillId="0" fontId="20" numFmtId="16" xfId="0" applyAlignment="1" applyBorder="1" applyFont="1" applyNumberFormat="1">
      <alignment horizontal="center" shrinkToFit="0" vertical="center" wrapText="1"/>
    </xf>
    <xf borderId="4" fillId="0" fontId="20" numFmtId="16" xfId="0" applyAlignment="1" applyBorder="1" applyFont="1" applyNumberFormat="1">
      <alignment horizontal="center" vertical="center"/>
    </xf>
    <xf borderId="4" fillId="0" fontId="29" numFmtId="16" xfId="0" applyAlignment="1" applyBorder="1" applyFont="1" applyNumberFormat="1">
      <alignment horizontal="center" vertical="center"/>
    </xf>
    <xf borderId="0" fillId="0" fontId="30" numFmtId="0" xfId="0" applyAlignment="1" applyFont="1">
      <alignment horizontal="center" vertical="center"/>
    </xf>
    <xf borderId="4" fillId="0" fontId="29" numFmtId="168" xfId="0" applyAlignment="1" applyBorder="1" applyFont="1" applyNumberFormat="1">
      <alignment horizontal="center" vertical="center"/>
    </xf>
    <xf borderId="4" fillId="0" fontId="20" numFmtId="168" xfId="0" applyBorder="1" applyFont="1" applyNumberFormat="1"/>
    <xf borderId="0" fillId="0" fontId="29" numFmtId="0" xfId="0" applyAlignment="1" applyFont="1">
      <alignment vertical="center"/>
    </xf>
    <xf borderId="0" fillId="0" fontId="29" numFmtId="0" xfId="0" applyAlignment="1" applyFont="1">
      <alignment horizontal="center" shrinkToFit="0" vertical="center" wrapText="1"/>
    </xf>
    <xf borderId="9" fillId="5" fontId="29" numFmtId="0" xfId="0" applyAlignment="1" applyBorder="1" applyFont="1">
      <alignment horizontal="center" vertical="center"/>
    </xf>
    <xf borderId="4" fillId="5" fontId="29" numFmtId="0" xfId="0" applyAlignment="1" applyBorder="1" applyFont="1">
      <alignment horizontal="center" vertical="center"/>
    </xf>
    <xf borderId="4" fillId="5" fontId="20" numFmtId="0" xfId="0" applyAlignment="1" applyBorder="1" applyFont="1">
      <alignment horizontal="center" shrinkToFit="0" vertical="center" wrapText="1"/>
    </xf>
    <xf borderId="0" fillId="0" fontId="29" numFmtId="0" xfId="0" applyAlignment="1" applyFont="1">
      <alignment horizontal="center"/>
    </xf>
    <xf borderId="9" fillId="15" fontId="29" numFmtId="0" xfId="0" applyBorder="1" applyFill="1" applyFont="1"/>
    <xf borderId="4" fillId="0" fontId="23" numFmtId="168" xfId="0" applyAlignment="1" applyBorder="1" applyFont="1" applyNumberFormat="1">
      <alignment horizontal="center" readingOrder="0" vertical="center"/>
    </xf>
    <xf borderId="4" fillId="0" fontId="20" numFmtId="0" xfId="0" applyAlignment="1" applyBorder="1" applyFont="1">
      <alignment horizontal="center" readingOrder="0" vertical="center"/>
    </xf>
    <xf borderId="4" fillId="0" fontId="29" numFmtId="0" xfId="0" applyAlignment="1" applyBorder="1" applyFont="1">
      <alignment readingOrder="0"/>
    </xf>
    <xf borderId="4" fillId="0" fontId="20" numFmtId="0" xfId="0" applyAlignment="1" applyBorder="1" applyFont="1">
      <alignment readingOrder="0"/>
    </xf>
    <xf borderId="1" fillId="0" fontId="1" numFmtId="0" xfId="0" applyAlignment="1" applyBorder="1" applyFont="1">
      <alignment horizontal="center" vertical="center"/>
    </xf>
    <xf borderId="4" fillId="0" fontId="8" numFmtId="164" xfId="0" applyAlignment="1" applyBorder="1" applyFont="1" applyNumberFormat="1">
      <alignment horizontal="center" vertical="center"/>
    </xf>
    <xf borderId="4" fillId="16" fontId="5" numFmtId="0" xfId="0" applyAlignment="1" applyBorder="1" applyFill="1" applyFont="1">
      <alignment horizontal="center" vertical="center"/>
    </xf>
    <xf borderId="4" fillId="0" fontId="10" numFmtId="0" xfId="0" applyAlignment="1" applyBorder="1" applyFont="1">
      <alignment horizontal="center" vertical="center"/>
    </xf>
    <xf borderId="0" fillId="0" fontId="10" numFmtId="0" xfId="0" applyFont="1"/>
    <xf borderId="4" fillId="0" fontId="5" numFmtId="0" xfId="0" applyAlignment="1" applyBorder="1" applyFont="1">
      <alignment horizontal="center"/>
    </xf>
    <xf borderId="4" fillId="0" fontId="31" numFmtId="0" xfId="0" applyAlignment="1" applyBorder="1" applyFont="1">
      <alignment horizontal="center"/>
    </xf>
    <xf borderId="5" fillId="0" fontId="5" numFmtId="0" xfId="0" applyAlignment="1" applyBorder="1" applyFont="1">
      <alignment horizontal="center" vertical="center"/>
    </xf>
    <xf borderId="0" fillId="0" fontId="10" numFmtId="0" xfId="0" applyAlignment="1" applyFont="1">
      <alignment horizontal="center"/>
    </xf>
    <xf borderId="0" fillId="0" fontId="32" numFmtId="0" xfId="0" applyAlignment="1" applyFont="1">
      <alignment horizontal="center"/>
    </xf>
    <xf borderId="0" fillId="0" fontId="10" numFmtId="16" xfId="0" applyFont="1" applyNumberFormat="1"/>
    <xf borderId="4" fillId="0" fontId="10" numFmtId="0" xfId="0" applyBorder="1" applyFont="1"/>
    <xf borderId="10" fillId="5" fontId="33" numFmtId="0" xfId="0" applyAlignment="1" applyBorder="1" applyFont="1">
      <alignment horizontal="center" vertical="center"/>
    </xf>
    <xf borderId="11" fillId="5" fontId="33" numFmtId="0" xfId="0" applyAlignment="1" applyBorder="1" applyFont="1">
      <alignment horizontal="center" vertical="center"/>
    </xf>
    <xf borderId="4" fillId="10" fontId="8" numFmtId="0" xfId="0" applyAlignment="1" applyBorder="1" applyFont="1">
      <alignment horizontal="center" vertical="center"/>
    </xf>
    <xf borderId="4" fillId="6" fontId="5" numFmtId="0" xfId="0" applyAlignment="1" applyBorder="1" applyFont="1">
      <alignment horizontal="center" vertical="center"/>
    </xf>
    <xf borderId="4" fillId="6" fontId="34" numFmtId="0" xfId="0" applyAlignment="1" applyBorder="1" applyFont="1">
      <alignment horizontal="center" vertical="center"/>
    </xf>
    <xf borderId="4" fillId="6" fontId="5" numFmtId="16" xfId="0" applyAlignment="1" applyBorder="1" applyFont="1" applyNumberFormat="1">
      <alignment horizontal="center" vertical="center"/>
    </xf>
    <xf borderId="4" fillId="6" fontId="8" numFmtId="17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 vertical="center"/>
    </xf>
    <xf borderId="4" fillId="0" fontId="4" numFmtId="17" xfId="0" applyAlignment="1" applyBorder="1" applyFont="1" applyNumberFormat="1">
      <alignment horizontal="center" vertical="center"/>
    </xf>
    <xf borderId="4" fillId="0" fontId="35" numFmtId="0" xfId="0" applyAlignment="1" applyBorder="1" applyFont="1">
      <alignment horizontal="center" shrinkToFit="0" vertical="center" wrapText="1"/>
    </xf>
    <xf borderId="0" fillId="0" fontId="29" numFmtId="169" xfId="0" applyAlignment="1" applyFont="1" applyNumberFormat="1">
      <alignment horizontal="center" vertical="center"/>
    </xf>
    <xf borderId="4" fillId="0" fontId="29" numFmtId="168" xfId="0" applyBorder="1" applyFont="1" applyNumberFormat="1"/>
    <xf borderId="0" fillId="0" fontId="36" numFmtId="169" xfId="0" applyAlignment="1" applyFont="1" applyNumberFormat="1">
      <alignment horizontal="center" vertical="center"/>
    </xf>
    <xf borderId="4" fillId="17" fontId="5" numFmtId="0" xfId="0" applyAlignment="1" applyBorder="1" applyFill="1" applyFont="1">
      <alignment horizontal="center" vertical="center"/>
    </xf>
    <xf borderId="4" fillId="0" fontId="37" numFmtId="0" xfId="0" applyAlignment="1" applyBorder="1" applyFont="1">
      <alignment horizontal="center" vertical="center"/>
    </xf>
    <xf borderId="4" fillId="6" fontId="23" numFmtId="168" xfId="0" applyAlignment="1" applyBorder="1" applyFont="1" applyNumberFormat="1">
      <alignment horizontal="center" vertical="center"/>
    </xf>
    <xf borderId="4" fillId="6" fontId="20" numFmtId="0" xfId="0" applyAlignment="1" applyBorder="1" applyFont="1">
      <alignment horizontal="center" vertical="center"/>
    </xf>
    <xf borderId="4" fillId="0" fontId="38" numFmtId="0" xfId="0" applyAlignment="1" applyBorder="1" applyFont="1">
      <alignment horizontal="center" vertical="center"/>
    </xf>
    <xf borderId="4" fillId="0" fontId="22" numFmtId="0" xfId="0" applyAlignment="1" applyBorder="1" applyFont="1">
      <alignment horizontal="center" vertical="center"/>
    </xf>
    <xf borderId="4" fillId="0" fontId="39" numFmtId="168" xfId="0" applyAlignment="1" applyBorder="1" applyFont="1" applyNumberFormat="1">
      <alignment horizontal="center" vertical="center"/>
    </xf>
    <xf borderId="4" fillId="14" fontId="40" numFmtId="168" xfId="0" applyAlignment="1" applyBorder="1" applyFont="1" applyNumberFormat="1">
      <alignment horizontal="center" vertical="center"/>
    </xf>
    <xf borderId="0" fillId="0" fontId="41" numFmtId="0" xfId="0" applyAlignment="1" applyFont="1">
      <alignment horizontal="center" vertical="center"/>
    </xf>
    <xf borderId="12" fillId="0" fontId="29" numFmtId="0" xfId="0" applyAlignment="1" applyBorder="1" applyFont="1">
      <alignment horizontal="center" shrinkToFit="0" vertical="center" wrapText="1"/>
    </xf>
    <xf borderId="12" fillId="0" fontId="2" numFmtId="0" xfId="0" applyBorder="1" applyFont="1"/>
    <xf borderId="4" fillId="15" fontId="20" numFmtId="0" xfId="0" applyAlignment="1" applyBorder="1" applyFont="1">
      <alignment horizontal="center" shrinkToFit="0" vertical="center" wrapText="1"/>
    </xf>
    <xf borderId="4" fillId="0" fontId="29" numFmtId="169" xfId="0" applyAlignment="1" applyBorder="1" applyFont="1" applyNumberFormat="1">
      <alignment horizontal="center" vertical="center"/>
    </xf>
    <xf borderId="4" fillId="15" fontId="20" numFmtId="16" xfId="0" applyAlignment="1" applyBorder="1" applyFont="1" applyNumberFormat="1">
      <alignment horizontal="center" shrinkToFit="0" vertical="center" wrapText="1"/>
    </xf>
    <xf borderId="4" fillId="15" fontId="20" numFmtId="168" xfId="0" applyAlignment="1" applyBorder="1" applyFont="1" applyNumberFormat="1">
      <alignment horizontal="center" shrinkToFit="0" vertical="center" wrapText="1"/>
    </xf>
    <xf borderId="4" fillId="0" fontId="20" numFmtId="0" xfId="0" applyAlignment="1" applyBorder="1" applyFont="1">
      <alignment shrinkToFit="0" wrapText="1"/>
    </xf>
    <xf borderId="4" fillId="0" fontId="36" numFmtId="169" xfId="0" applyAlignment="1" applyBorder="1" applyFont="1" applyNumberForma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42" numFmtId="0" xfId="0" applyFont="1"/>
    <xf borderId="0" fillId="0" fontId="10" numFmtId="16" xfId="0" applyAlignment="1" applyFont="1" applyNumberFormat="1">
      <alignment horizontal="center" vertical="center"/>
    </xf>
    <xf borderId="7" fillId="10" fontId="43" numFmtId="0" xfId="0" applyAlignment="1" applyBorder="1" applyFont="1">
      <alignment horizontal="center" vertical="center"/>
    </xf>
    <xf borderId="0" fillId="0" fontId="10" numFmtId="0" xfId="0" applyAlignment="1" applyFont="1">
      <alignment horizontal="right"/>
    </xf>
    <xf borderId="0" fillId="0" fontId="10" numFmtId="168" xfId="0" applyAlignment="1" applyFont="1" applyNumberFormat="1">
      <alignment horizontal="center" vertical="center"/>
    </xf>
    <xf borderId="0" fillId="0" fontId="44" numFmtId="168" xfId="0" applyAlignment="1" applyFont="1" applyNumberFormat="1">
      <alignment horizontal="center" vertical="center"/>
    </xf>
    <xf borderId="13" fillId="0" fontId="44" numFmtId="168" xfId="0" applyAlignment="1" applyBorder="1" applyFont="1" applyNumberFormat="1">
      <alignment horizontal="center" vertical="center"/>
    </xf>
    <xf borderId="7" fillId="12" fontId="43" numFmtId="168" xfId="0" applyAlignment="1" applyBorder="1" applyFont="1" applyNumberFormat="1">
      <alignment horizontal="center" vertical="center"/>
    </xf>
    <xf borderId="0" fillId="0" fontId="43" numFmtId="0" xfId="0" applyAlignment="1" applyFont="1">
      <alignment horizontal="center" vertical="center"/>
    </xf>
    <xf borderId="0" fillId="0" fontId="45" numFmtId="168" xfId="0" applyAlignment="1" applyFont="1" applyNumberFormat="1">
      <alignment horizontal="center" vertical="center"/>
    </xf>
    <xf borderId="0" fillId="0" fontId="10" numFmtId="2" xfId="0" applyAlignment="1" applyFont="1" applyNumberFormat="1">
      <alignment horizontal="center" vertical="center"/>
    </xf>
    <xf borderId="13" fillId="0" fontId="45" numFmtId="168" xfId="0" applyAlignment="1" applyBorder="1" applyFont="1" applyNumberFormat="1">
      <alignment horizontal="center" vertical="center"/>
    </xf>
    <xf borderId="7" fillId="18" fontId="33" numFmtId="168" xfId="0" applyAlignment="1" applyBorder="1" applyFill="1" applyFont="1" applyNumberFormat="1">
      <alignment horizontal="center" vertical="center"/>
    </xf>
    <xf borderId="9" fillId="19" fontId="10" numFmtId="0" xfId="0" applyAlignment="1" applyBorder="1" applyFill="1" applyFont="1">
      <alignment horizontal="center" vertical="center"/>
    </xf>
    <xf borderId="13" fillId="0" fontId="10" numFmtId="168" xfId="0" applyAlignment="1" applyBorder="1" applyFont="1" applyNumberFormat="1">
      <alignment horizontal="center" vertical="center"/>
    </xf>
    <xf borderId="0" fillId="0" fontId="46" numFmtId="0" xfId="0" applyAlignment="1" applyFont="1">
      <alignment horizontal="center"/>
    </xf>
    <xf borderId="0" fillId="0" fontId="10" numFmtId="168" xfId="0" applyFont="1" applyNumberFormat="1"/>
    <xf borderId="0" fillId="0" fontId="10" numFmtId="16" xfId="0" applyAlignment="1" applyFont="1" applyNumberFormat="1">
      <alignment horizontal="left" vertical="center"/>
    </xf>
    <xf borderId="0" fillId="0" fontId="10" numFmtId="0" xfId="0" applyAlignment="1" applyFont="1">
      <alignment horizontal="left" vertical="center"/>
    </xf>
    <xf borderId="4" fillId="0" fontId="10" numFmtId="168" xfId="0" applyBorder="1" applyFont="1" applyNumberFormat="1"/>
    <xf borderId="4" fillId="0" fontId="44" numFmtId="168" xfId="0" applyBorder="1" applyFont="1" applyNumberFormat="1"/>
    <xf borderId="4" fillId="0" fontId="47" numFmtId="168" xfId="0" applyBorder="1" applyFont="1" applyNumberFormat="1"/>
    <xf borderId="4" fillId="0" fontId="10" numFmtId="0" xfId="0" applyAlignment="1" applyBorder="1" applyFont="1">
      <alignment horizontal="right"/>
    </xf>
    <xf borderId="5" fillId="0" fontId="10" numFmtId="0" xfId="0" applyBorder="1" applyFont="1"/>
    <xf borderId="5" fillId="0" fontId="10" numFmtId="168" xfId="0" applyBorder="1" applyFont="1" applyNumberFormat="1"/>
    <xf borderId="0" fillId="0" fontId="44" numFmtId="168" xfId="0" applyFont="1" applyNumberFormat="1"/>
    <xf borderId="0" fillId="0" fontId="47" numFmtId="168" xfId="0" applyFont="1" applyNumberFormat="1"/>
    <xf borderId="0" fillId="0" fontId="29" numFmtId="14" xfId="0" applyFont="1" applyNumberFormat="1"/>
    <xf borderId="0" fillId="0" fontId="29" numFmtId="169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customschemas.google.com/relationships/workbookmetadata" Target="metadata"/><Relationship Id="rId25" Type="http://schemas.openxmlformats.org/officeDocument/2006/relationships/worksheet" Target="worksheets/sheet22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mailto:carlysmith411@gmail.com" TargetMode="External"/><Relationship Id="rId22" Type="http://schemas.openxmlformats.org/officeDocument/2006/relationships/hyperlink" Target="mailto:ellana.breder@gmail.com" TargetMode="External"/><Relationship Id="rId21" Type="http://schemas.openxmlformats.org/officeDocument/2006/relationships/hyperlink" Target="mailto:gina37@sbcglobal.net" TargetMode="External"/><Relationship Id="rId24" Type="http://schemas.openxmlformats.org/officeDocument/2006/relationships/hyperlink" Target="mailto:alli.lorant26@gmail.com" TargetMode="External"/><Relationship Id="rId23" Type="http://schemas.openxmlformats.org/officeDocument/2006/relationships/hyperlink" Target="mailto:brittany@cotswoldtoursandtravel.com" TargetMode="External"/><Relationship Id="rId1" Type="http://schemas.openxmlformats.org/officeDocument/2006/relationships/hyperlink" Target="mailto:jenniferkey2011@yahoo.com" TargetMode="External"/><Relationship Id="rId2" Type="http://schemas.openxmlformats.org/officeDocument/2006/relationships/hyperlink" Target="mailto:sscagnoli@gmail.com" TargetMode="External"/><Relationship Id="rId3" Type="http://schemas.openxmlformats.org/officeDocument/2006/relationships/hyperlink" Target="mailto:justangie68@gmail.com" TargetMode="External"/><Relationship Id="rId4" Type="http://schemas.openxmlformats.org/officeDocument/2006/relationships/hyperlink" Target="mailto:kbenson212@gmail.com" TargetMode="External"/><Relationship Id="rId9" Type="http://schemas.openxmlformats.org/officeDocument/2006/relationships/hyperlink" Target="mailto:aliciamlaube@gmail.com" TargetMode="External"/><Relationship Id="rId26" Type="http://schemas.openxmlformats.org/officeDocument/2006/relationships/hyperlink" Target="mailto:laurennesmith15@gmail.com" TargetMode="External"/><Relationship Id="rId25" Type="http://schemas.openxmlformats.org/officeDocument/2006/relationships/hyperlink" Target="mailto:amyperkins512@icloud.com" TargetMode="External"/><Relationship Id="rId28" Type="http://schemas.openxmlformats.org/officeDocument/2006/relationships/hyperlink" Target="mailto:kelsey0527@gmail.com" TargetMode="External"/><Relationship Id="rId27" Type="http://schemas.openxmlformats.org/officeDocument/2006/relationships/hyperlink" Target="mailto:alexandria.saams@gmail.com" TargetMode="External"/><Relationship Id="rId5" Type="http://schemas.openxmlformats.org/officeDocument/2006/relationships/hyperlink" Target="mailto:racheltorriero@gmail.com" TargetMode="External"/><Relationship Id="rId6" Type="http://schemas.openxmlformats.org/officeDocument/2006/relationships/hyperlink" Target="mailto:heidilabrie@hotmail.com" TargetMode="External"/><Relationship Id="rId29" Type="http://schemas.openxmlformats.org/officeDocument/2006/relationships/hyperlink" Target="mailto:margueriteac@gmail.com" TargetMode="External"/><Relationship Id="rId7" Type="http://schemas.openxmlformats.org/officeDocument/2006/relationships/hyperlink" Target="mailto:carlyglarum@hotmail.com" TargetMode="External"/><Relationship Id="rId8" Type="http://schemas.openxmlformats.org/officeDocument/2006/relationships/hyperlink" Target="mailto:katies89@me.com" TargetMode="External"/><Relationship Id="rId31" Type="http://schemas.openxmlformats.org/officeDocument/2006/relationships/hyperlink" Target="mailto:susandiane82@hotmail.com" TargetMode="External"/><Relationship Id="rId30" Type="http://schemas.openxmlformats.org/officeDocument/2006/relationships/hyperlink" Target="mailto:cindygranados777@gmail.com" TargetMode="External"/><Relationship Id="rId11" Type="http://schemas.openxmlformats.org/officeDocument/2006/relationships/hyperlink" Target="mailto:sarineourfalian@gmail.com" TargetMode="External"/><Relationship Id="rId33" Type="http://schemas.openxmlformats.org/officeDocument/2006/relationships/hyperlink" Target="mailto:brittney.m.rogers@gmail.com" TargetMode="External"/><Relationship Id="rId10" Type="http://schemas.openxmlformats.org/officeDocument/2006/relationships/hyperlink" Target="mailto:kerannbrown@gmail.com" TargetMode="External"/><Relationship Id="rId32" Type="http://schemas.openxmlformats.org/officeDocument/2006/relationships/hyperlink" Target="mailto:nelyaa@live.com" TargetMode="External"/><Relationship Id="rId13" Type="http://schemas.openxmlformats.org/officeDocument/2006/relationships/hyperlink" Target="mailto:chelseaEConnelly@gmail.com" TargetMode="External"/><Relationship Id="rId35" Type="http://schemas.openxmlformats.org/officeDocument/2006/relationships/hyperlink" Target="mailto:bcsantymire@att.net" TargetMode="External"/><Relationship Id="rId12" Type="http://schemas.openxmlformats.org/officeDocument/2006/relationships/hyperlink" Target="mailto:blairkdorsey@gmail.com" TargetMode="External"/><Relationship Id="rId34" Type="http://schemas.openxmlformats.org/officeDocument/2006/relationships/hyperlink" Target="mailto:cadishongh@gmail.com" TargetMode="External"/><Relationship Id="rId15" Type="http://schemas.openxmlformats.org/officeDocument/2006/relationships/hyperlink" Target="mailto:alexandriaweaver93@gmail.com" TargetMode="External"/><Relationship Id="rId37" Type="http://schemas.openxmlformats.org/officeDocument/2006/relationships/drawing" Target="../drawings/drawing1.xml"/><Relationship Id="rId14" Type="http://schemas.openxmlformats.org/officeDocument/2006/relationships/hyperlink" Target="mailto:rachel.m.helmcamp@gmail.com" TargetMode="External"/><Relationship Id="rId36" Type="http://schemas.openxmlformats.org/officeDocument/2006/relationships/hyperlink" Target="mailto:meganelizabethshoemaker@gmail.com" TargetMode="External"/><Relationship Id="rId17" Type="http://schemas.openxmlformats.org/officeDocument/2006/relationships/hyperlink" Target="mailto:emma.breeden@gmail.com" TargetMode="External"/><Relationship Id="rId16" Type="http://schemas.openxmlformats.org/officeDocument/2006/relationships/hyperlink" Target="mailto:danag861@yahoo.com" TargetMode="External"/><Relationship Id="rId19" Type="http://schemas.openxmlformats.org/officeDocument/2006/relationships/hyperlink" Target="mailto:kristycardaci@gmail.com" TargetMode="External"/><Relationship Id="rId18" Type="http://schemas.openxmlformats.org/officeDocument/2006/relationships/hyperlink" Target="mailto:aliceontheiphone@gmail.com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mailto:carlysmith411@gmail.com" TargetMode="External"/><Relationship Id="rId22" Type="http://schemas.openxmlformats.org/officeDocument/2006/relationships/hyperlink" Target="mailto:ellana.breder@gmail.com" TargetMode="External"/><Relationship Id="rId21" Type="http://schemas.openxmlformats.org/officeDocument/2006/relationships/hyperlink" Target="mailto:gina37@sbcglobal.net" TargetMode="External"/><Relationship Id="rId24" Type="http://schemas.openxmlformats.org/officeDocument/2006/relationships/hyperlink" Target="mailto:brittany@cotswoldtoursandtravel.com" TargetMode="External"/><Relationship Id="rId23" Type="http://schemas.openxmlformats.org/officeDocument/2006/relationships/hyperlink" Target="mailto:alli.lorant26@gmail.com" TargetMode="External"/><Relationship Id="rId1" Type="http://schemas.openxmlformats.org/officeDocument/2006/relationships/hyperlink" Target="mailto:jenniferkey2011@yahoo.com" TargetMode="External"/><Relationship Id="rId2" Type="http://schemas.openxmlformats.org/officeDocument/2006/relationships/hyperlink" Target="mailto:sscagnoli@gmail.com" TargetMode="External"/><Relationship Id="rId3" Type="http://schemas.openxmlformats.org/officeDocument/2006/relationships/hyperlink" Target="mailto:justangie68@gmail.com" TargetMode="External"/><Relationship Id="rId4" Type="http://schemas.openxmlformats.org/officeDocument/2006/relationships/hyperlink" Target="mailto:kbenson212@gmail.com" TargetMode="External"/><Relationship Id="rId9" Type="http://schemas.openxmlformats.org/officeDocument/2006/relationships/hyperlink" Target="mailto:aliciamlaube@gmail.com" TargetMode="External"/><Relationship Id="rId26" Type="http://schemas.openxmlformats.org/officeDocument/2006/relationships/hyperlink" Target="mailto:laurennesmith15@gmail.com" TargetMode="External"/><Relationship Id="rId25" Type="http://schemas.openxmlformats.org/officeDocument/2006/relationships/hyperlink" Target="mailto:amyperkins512@icloud.com" TargetMode="External"/><Relationship Id="rId28" Type="http://schemas.openxmlformats.org/officeDocument/2006/relationships/hyperlink" Target="mailto:kelsey0527@gmail.com" TargetMode="External"/><Relationship Id="rId27" Type="http://schemas.openxmlformats.org/officeDocument/2006/relationships/hyperlink" Target="mailto:alexandria.saams@gmail.com" TargetMode="External"/><Relationship Id="rId5" Type="http://schemas.openxmlformats.org/officeDocument/2006/relationships/hyperlink" Target="mailto:racheltorriero@gmail.com" TargetMode="External"/><Relationship Id="rId6" Type="http://schemas.openxmlformats.org/officeDocument/2006/relationships/hyperlink" Target="mailto:heidilabrie@hotmail.com" TargetMode="External"/><Relationship Id="rId29" Type="http://schemas.openxmlformats.org/officeDocument/2006/relationships/hyperlink" Target="mailto:margueriteac@gmail.com" TargetMode="External"/><Relationship Id="rId7" Type="http://schemas.openxmlformats.org/officeDocument/2006/relationships/hyperlink" Target="mailto:carlyglarum@hotmail.com" TargetMode="External"/><Relationship Id="rId8" Type="http://schemas.openxmlformats.org/officeDocument/2006/relationships/hyperlink" Target="mailto:katies89@me.com" TargetMode="External"/><Relationship Id="rId31" Type="http://schemas.openxmlformats.org/officeDocument/2006/relationships/hyperlink" Target="mailto:susandiane82@hotmail.com" TargetMode="External"/><Relationship Id="rId30" Type="http://schemas.openxmlformats.org/officeDocument/2006/relationships/hyperlink" Target="mailto:cindygranados777@gmail.com" TargetMode="External"/><Relationship Id="rId11" Type="http://schemas.openxmlformats.org/officeDocument/2006/relationships/hyperlink" Target="mailto:sarineourfalian@gmail.com" TargetMode="External"/><Relationship Id="rId33" Type="http://schemas.openxmlformats.org/officeDocument/2006/relationships/hyperlink" Target="mailto:brittney.m.rogers@gmail.com" TargetMode="External"/><Relationship Id="rId10" Type="http://schemas.openxmlformats.org/officeDocument/2006/relationships/hyperlink" Target="mailto:kerannbrown@gmail.com" TargetMode="External"/><Relationship Id="rId32" Type="http://schemas.openxmlformats.org/officeDocument/2006/relationships/hyperlink" Target="mailto:nelyaa@live.com" TargetMode="External"/><Relationship Id="rId13" Type="http://schemas.openxmlformats.org/officeDocument/2006/relationships/hyperlink" Target="mailto:chelseaEConnelly@gmail.com" TargetMode="External"/><Relationship Id="rId35" Type="http://schemas.openxmlformats.org/officeDocument/2006/relationships/hyperlink" Target="mailto:bcsantymire@att.net" TargetMode="External"/><Relationship Id="rId12" Type="http://schemas.openxmlformats.org/officeDocument/2006/relationships/hyperlink" Target="mailto:blairkdorsey@gmail.com" TargetMode="External"/><Relationship Id="rId34" Type="http://schemas.openxmlformats.org/officeDocument/2006/relationships/hyperlink" Target="mailto:cadishongh@gmail.com" TargetMode="External"/><Relationship Id="rId15" Type="http://schemas.openxmlformats.org/officeDocument/2006/relationships/hyperlink" Target="mailto:alexandriaweaver93@gmail.com" TargetMode="External"/><Relationship Id="rId37" Type="http://schemas.openxmlformats.org/officeDocument/2006/relationships/drawing" Target="../drawings/drawing3.xml"/><Relationship Id="rId14" Type="http://schemas.openxmlformats.org/officeDocument/2006/relationships/hyperlink" Target="mailto:rachel.m.helmcamp@gmail.com" TargetMode="External"/><Relationship Id="rId36" Type="http://schemas.openxmlformats.org/officeDocument/2006/relationships/hyperlink" Target="mailto:meganelizabethshoemaker@gmail.com" TargetMode="External"/><Relationship Id="rId17" Type="http://schemas.openxmlformats.org/officeDocument/2006/relationships/hyperlink" Target="mailto:emma.breeden@gmail.com" TargetMode="External"/><Relationship Id="rId16" Type="http://schemas.openxmlformats.org/officeDocument/2006/relationships/hyperlink" Target="mailto:danag861@yahoo.com" TargetMode="External"/><Relationship Id="rId19" Type="http://schemas.openxmlformats.org/officeDocument/2006/relationships/hyperlink" Target="mailto:kristycardaci@gmail.com" TargetMode="External"/><Relationship Id="rId18" Type="http://schemas.openxmlformats.org/officeDocument/2006/relationships/hyperlink" Target="mailto:aliceontheiphone@gmail.com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mailto:kimdavong1@gmail.com" TargetMode="External"/><Relationship Id="rId42" Type="http://schemas.openxmlformats.org/officeDocument/2006/relationships/hyperlink" Target="mailto:melonie.dawn@me.com" TargetMode="External"/><Relationship Id="rId41" Type="http://schemas.openxmlformats.org/officeDocument/2006/relationships/hyperlink" Target="mailto:Mrselijahnelson@icloud.com" TargetMode="External"/><Relationship Id="rId44" Type="http://schemas.openxmlformats.org/officeDocument/2006/relationships/hyperlink" Target="mailto:kate.hilden@gmail.com" TargetMode="External"/><Relationship Id="rId43" Type="http://schemas.openxmlformats.org/officeDocument/2006/relationships/hyperlink" Target="mailto:tayshaylyric@yahoo.com" TargetMode="External"/><Relationship Id="rId46" Type="http://schemas.openxmlformats.org/officeDocument/2006/relationships/hyperlink" Target="mailto:nmckee1869@gmail.com" TargetMode="External"/><Relationship Id="rId45" Type="http://schemas.openxmlformats.org/officeDocument/2006/relationships/hyperlink" Target="mailto:kristin2008_1@yahoo.com" TargetMode="External"/><Relationship Id="rId1" Type="http://schemas.openxmlformats.org/officeDocument/2006/relationships/hyperlink" Target="mailto:amyperkins512@icloud.com" TargetMode="External"/><Relationship Id="rId2" Type="http://schemas.openxmlformats.org/officeDocument/2006/relationships/hyperlink" Target="mailto:jenniferkey2011@yahoo.com" TargetMode="External"/><Relationship Id="rId3" Type="http://schemas.openxmlformats.org/officeDocument/2006/relationships/hyperlink" Target="mailto:laurennesmith15@gmail.com" TargetMode="External"/><Relationship Id="rId4" Type="http://schemas.openxmlformats.org/officeDocument/2006/relationships/hyperlink" Target="mailto:sscagnoli@gmail.com" TargetMode="External"/><Relationship Id="rId9" Type="http://schemas.openxmlformats.org/officeDocument/2006/relationships/hyperlink" Target="mailto:cindygranados777@gmail.com" TargetMode="External"/><Relationship Id="rId48" Type="http://schemas.openxmlformats.org/officeDocument/2006/relationships/hyperlink" Target="mailto:hopeling9@gmail.com" TargetMode="External"/><Relationship Id="rId47" Type="http://schemas.openxmlformats.org/officeDocument/2006/relationships/hyperlink" Target="mailto:ambermariemyers@aol.com" TargetMode="External"/><Relationship Id="rId49" Type="http://schemas.openxmlformats.org/officeDocument/2006/relationships/hyperlink" Target="mailto:bingyeh4091@hotmail.com" TargetMode="External"/><Relationship Id="rId5" Type="http://schemas.openxmlformats.org/officeDocument/2006/relationships/hyperlink" Target="mailto:kelsey0527@gmail.com" TargetMode="External"/><Relationship Id="rId6" Type="http://schemas.openxmlformats.org/officeDocument/2006/relationships/hyperlink" Target="mailto:alexandria.saams@gmail.com" TargetMode="External"/><Relationship Id="rId7" Type="http://schemas.openxmlformats.org/officeDocument/2006/relationships/hyperlink" Target="mailto:justangie68@gmail.com" TargetMode="External"/><Relationship Id="rId8" Type="http://schemas.openxmlformats.org/officeDocument/2006/relationships/hyperlink" Target="mailto:margueriteac@gmail.com" TargetMode="External"/><Relationship Id="rId31" Type="http://schemas.openxmlformats.org/officeDocument/2006/relationships/hyperlink" Target="mailto:carlysmith411@gmail.com" TargetMode="External"/><Relationship Id="rId30" Type="http://schemas.openxmlformats.org/officeDocument/2006/relationships/hyperlink" Target="mailto:aliceontheiphone@gmail.com" TargetMode="External"/><Relationship Id="rId33" Type="http://schemas.openxmlformats.org/officeDocument/2006/relationships/hyperlink" Target="mailto:kristycardaci@gmail.com" TargetMode="External"/><Relationship Id="rId32" Type="http://schemas.openxmlformats.org/officeDocument/2006/relationships/hyperlink" Target="mailto:gina37@sbcglobal.net" TargetMode="External"/><Relationship Id="rId35" Type="http://schemas.openxmlformats.org/officeDocument/2006/relationships/hyperlink" Target="mailto:alli.lorant26@gmail.com" TargetMode="External"/><Relationship Id="rId34" Type="http://schemas.openxmlformats.org/officeDocument/2006/relationships/hyperlink" Target="mailto:ellana.breder@gmail.com" TargetMode="External"/><Relationship Id="rId37" Type="http://schemas.openxmlformats.org/officeDocument/2006/relationships/hyperlink" Target="mailto:pccoleman10@gmail.com" TargetMode="External"/><Relationship Id="rId36" Type="http://schemas.openxmlformats.org/officeDocument/2006/relationships/hyperlink" Target="mailto:andrea.andes@gmail.com" TargetMode="External"/><Relationship Id="rId39" Type="http://schemas.openxmlformats.org/officeDocument/2006/relationships/hyperlink" Target="mailto:brittany@cotswoldtoursandtravel.com" TargetMode="External"/><Relationship Id="rId38" Type="http://schemas.openxmlformats.org/officeDocument/2006/relationships/hyperlink" Target="mailto:ptamazing@yahoo.com" TargetMode="External"/><Relationship Id="rId20" Type="http://schemas.openxmlformats.org/officeDocument/2006/relationships/hyperlink" Target="mailto:brittney.m.rogers@gmail.com" TargetMode="External"/><Relationship Id="rId22" Type="http://schemas.openxmlformats.org/officeDocument/2006/relationships/hyperlink" Target="mailto:chelseaEConnelly@gmail.com" TargetMode="External"/><Relationship Id="rId21" Type="http://schemas.openxmlformats.org/officeDocument/2006/relationships/hyperlink" Target="mailto:susandiane82@hotmail.com" TargetMode="External"/><Relationship Id="rId24" Type="http://schemas.openxmlformats.org/officeDocument/2006/relationships/hyperlink" Target="mailto:cadishongh@gmail.com" TargetMode="External"/><Relationship Id="rId23" Type="http://schemas.openxmlformats.org/officeDocument/2006/relationships/hyperlink" Target="mailto:rachel.m.helmcamp@gmail.com" TargetMode="External"/><Relationship Id="rId26" Type="http://schemas.openxmlformats.org/officeDocument/2006/relationships/hyperlink" Target="mailto:bcsantymire@att.net" TargetMode="External"/><Relationship Id="rId25" Type="http://schemas.openxmlformats.org/officeDocument/2006/relationships/hyperlink" Target="mailto:alexandriaweaver93@gmail.com" TargetMode="External"/><Relationship Id="rId28" Type="http://schemas.openxmlformats.org/officeDocument/2006/relationships/hyperlink" Target="mailto:danag861@yahoo.com" TargetMode="External"/><Relationship Id="rId27" Type="http://schemas.openxmlformats.org/officeDocument/2006/relationships/hyperlink" Target="mailto:meganelizabethshoemaker@gmail.com" TargetMode="External"/><Relationship Id="rId29" Type="http://schemas.openxmlformats.org/officeDocument/2006/relationships/hyperlink" Target="mailto:emma.breeden@gmail.com" TargetMode="External"/><Relationship Id="rId51" Type="http://schemas.openxmlformats.org/officeDocument/2006/relationships/hyperlink" Target="mailto:mmmckinney14@gmail.com" TargetMode="External"/><Relationship Id="rId50" Type="http://schemas.openxmlformats.org/officeDocument/2006/relationships/hyperlink" Target="mailto:christina_marieblas@yahoo.com" TargetMode="External"/><Relationship Id="rId53" Type="http://schemas.openxmlformats.org/officeDocument/2006/relationships/hyperlink" Target="mailto:rachael.bosse@gmail.com" TargetMode="External"/><Relationship Id="rId52" Type="http://schemas.openxmlformats.org/officeDocument/2006/relationships/hyperlink" Target="mailto:chelsea.witherspoon13@gmail.com" TargetMode="External"/><Relationship Id="rId11" Type="http://schemas.openxmlformats.org/officeDocument/2006/relationships/hyperlink" Target="mailto:racheltorriero@gmail.com" TargetMode="External"/><Relationship Id="rId10" Type="http://schemas.openxmlformats.org/officeDocument/2006/relationships/hyperlink" Target="mailto:kbenson212@gmail.com" TargetMode="External"/><Relationship Id="rId54" Type="http://schemas.openxmlformats.org/officeDocument/2006/relationships/drawing" Target="../drawings/drawing5.xml"/><Relationship Id="rId13" Type="http://schemas.openxmlformats.org/officeDocument/2006/relationships/hyperlink" Target="mailto:aliciamlaube@gmail.com" TargetMode="External"/><Relationship Id="rId12" Type="http://schemas.openxmlformats.org/officeDocument/2006/relationships/hyperlink" Target="mailto:heidilabrie@hotmail.com" TargetMode="External"/><Relationship Id="rId15" Type="http://schemas.openxmlformats.org/officeDocument/2006/relationships/hyperlink" Target="mailto:katies89@me.com" TargetMode="External"/><Relationship Id="rId14" Type="http://schemas.openxmlformats.org/officeDocument/2006/relationships/hyperlink" Target="mailto:carlyglarum@hotmail.com" TargetMode="External"/><Relationship Id="rId17" Type="http://schemas.openxmlformats.org/officeDocument/2006/relationships/hyperlink" Target="mailto:sarineourfalian@gmail.com" TargetMode="External"/><Relationship Id="rId16" Type="http://schemas.openxmlformats.org/officeDocument/2006/relationships/hyperlink" Target="mailto:kerannbrown@gmail.com" TargetMode="External"/><Relationship Id="rId19" Type="http://schemas.openxmlformats.org/officeDocument/2006/relationships/hyperlink" Target="mailto:nelyaa@live.com" TargetMode="External"/><Relationship Id="rId18" Type="http://schemas.openxmlformats.org/officeDocument/2006/relationships/hyperlink" Target="mailto:blairkdorsey@gmail.com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mailto:amyperkins512@icloud.com" TargetMode="External"/><Relationship Id="rId2" Type="http://schemas.openxmlformats.org/officeDocument/2006/relationships/hyperlink" Target="mailto:Mrselijahnelson@icloud.com" TargetMode="External"/><Relationship Id="rId3" Type="http://schemas.openxmlformats.org/officeDocument/2006/relationships/hyperlink" Target="mailto:kelsey0527@gmail.com" TargetMode="External"/><Relationship Id="rId4" Type="http://schemas.openxmlformats.org/officeDocument/2006/relationships/hyperlink" Target="mailto:justangie68@gmail.com" TargetMode="External"/><Relationship Id="rId9" Type="http://schemas.openxmlformats.org/officeDocument/2006/relationships/hyperlink" Target="mailto:racheltorriero@gmail.com" TargetMode="External"/><Relationship Id="rId5" Type="http://schemas.openxmlformats.org/officeDocument/2006/relationships/hyperlink" Target="mailto:alexandria.saams@gmail.com" TargetMode="External"/><Relationship Id="rId6" Type="http://schemas.openxmlformats.org/officeDocument/2006/relationships/hyperlink" Target="mailto:margueriteac@gmail.com" TargetMode="External"/><Relationship Id="rId7" Type="http://schemas.openxmlformats.org/officeDocument/2006/relationships/hyperlink" Target="mailto:melonie.dawn@me.com" TargetMode="External"/><Relationship Id="rId8" Type="http://schemas.openxmlformats.org/officeDocument/2006/relationships/hyperlink" Target="mailto:kbenson212@gmail.com" TargetMode="External"/><Relationship Id="rId30" Type="http://schemas.openxmlformats.org/officeDocument/2006/relationships/drawing" Target="../drawings/drawing7.xml"/><Relationship Id="rId20" Type="http://schemas.openxmlformats.org/officeDocument/2006/relationships/hyperlink" Target="mailto:rachel.m.helmcamp@gmail.com" TargetMode="External"/><Relationship Id="rId22" Type="http://schemas.openxmlformats.org/officeDocument/2006/relationships/hyperlink" Target="mailto:bingyeh4091@hotmail.com" TargetMode="External"/><Relationship Id="rId21" Type="http://schemas.openxmlformats.org/officeDocument/2006/relationships/hyperlink" Target="mailto:meganelizabethshoemaker@gmail.com" TargetMode="External"/><Relationship Id="rId24" Type="http://schemas.openxmlformats.org/officeDocument/2006/relationships/hyperlink" Target="mailto:christina_marieblas@yahoo.com" TargetMode="External"/><Relationship Id="rId23" Type="http://schemas.openxmlformats.org/officeDocument/2006/relationships/hyperlink" Target="mailto:danag861@yahoo.com" TargetMode="External"/><Relationship Id="rId26" Type="http://schemas.openxmlformats.org/officeDocument/2006/relationships/hyperlink" Target="mailto:chelsea.witherspoon13@gmail.com" TargetMode="External"/><Relationship Id="rId25" Type="http://schemas.openxmlformats.org/officeDocument/2006/relationships/hyperlink" Target="mailto:kimdavong1@gmail.com" TargetMode="External"/><Relationship Id="rId28" Type="http://schemas.openxmlformats.org/officeDocument/2006/relationships/hyperlink" Target="mailto:ptamazing@yahoo.com" TargetMode="External"/><Relationship Id="rId27" Type="http://schemas.openxmlformats.org/officeDocument/2006/relationships/hyperlink" Target="mailto:brittany@cotswoldtoursandtravel.com" TargetMode="External"/><Relationship Id="rId29" Type="http://schemas.openxmlformats.org/officeDocument/2006/relationships/hyperlink" Target="mailto:pccoleman10@gmail.com" TargetMode="External"/><Relationship Id="rId11" Type="http://schemas.openxmlformats.org/officeDocument/2006/relationships/hyperlink" Target="mailto:nmckee1869@gmail.com" TargetMode="External"/><Relationship Id="rId10" Type="http://schemas.openxmlformats.org/officeDocument/2006/relationships/hyperlink" Target="mailto:tayshaylyric@yahoo.com" TargetMode="External"/><Relationship Id="rId13" Type="http://schemas.openxmlformats.org/officeDocument/2006/relationships/hyperlink" Target="mailto:kate.hilden@gmail.com" TargetMode="External"/><Relationship Id="rId12" Type="http://schemas.openxmlformats.org/officeDocument/2006/relationships/hyperlink" Target="mailto:aliciamlaube@gmail.com" TargetMode="External"/><Relationship Id="rId15" Type="http://schemas.openxmlformats.org/officeDocument/2006/relationships/hyperlink" Target="mailto:sarineourfalian@gmail.com" TargetMode="External"/><Relationship Id="rId14" Type="http://schemas.openxmlformats.org/officeDocument/2006/relationships/hyperlink" Target="mailto:kristin2008_1@yahoo.com" TargetMode="External"/><Relationship Id="rId17" Type="http://schemas.openxmlformats.org/officeDocument/2006/relationships/hyperlink" Target="mailto:blairkdorsey@gmail.com" TargetMode="External"/><Relationship Id="rId16" Type="http://schemas.openxmlformats.org/officeDocument/2006/relationships/hyperlink" Target="mailto:nelyaa@live.com" TargetMode="External"/><Relationship Id="rId19" Type="http://schemas.openxmlformats.org/officeDocument/2006/relationships/hyperlink" Target="mailto:hopeling9@gmail.com" TargetMode="External"/><Relationship Id="rId18" Type="http://schemas.openxmlformats.org/officeDocument/2006/relationships/hyperlink" Target="mailto:ambermariemyers@aol.com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1.0"/>
    <col customWidth="1" min="3" max="3" width="8.86"/>
    <col customWidth="1" min="4" max="4" width="26.0"/>
    <col customWidth="1" min="5" max="7" width="8.86"/>
    <col customWidth="1" min="8" max="8" width="15.71"/>
    <col customWidth="1" min="9" max="9" width="33.29"/>
    <col customWidth="1" min="10" max="13" width="8.86"/>
    <col customWidth="1" min="14" max="14" width="9.86"/>
    <col customWidth="1" min="15" max="15" width="10.86"/>
    <col customWidth="1" min="16" max="26" width="8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ht="52.5" customHeight="1">
      <c r="A2" s="4"/>
      <c r="B2" s="5" t="s">
        <v>1</v>
      </c>
      <c r="C2" s="5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5" t="s">
        <v>9</v>
      </c>
      <c r="K2" s="5" t="s">
        <v>10</v>
      </c>
      <c r="L2" s="7" t="s">
        <v>11</v>
      </c>
      <c r="M2" s="8" t="s">
        <v>12</v>
      </c>
      <c r="N2" s="8" t="s">
        <v>13</v>
      </c>
      <c r="O2" s="7" t="s">
        <v>14</v>
      </c>
      <c r="P2" s="8" t="s">
        <v>15</v>
      </c>
      <c r="Q2" s="7" t="s">
        <v>16</v>
      </c>
    </row>
    <row r="3">
      <c r="A3" s="9">
        <v>1.0</v>
      </c>
      <c r="B3" s="9" t="s">
        <v>17</v>
      </c>
      <c r="C3" s="9" t="s">
        <v>18</v>
      </c>
      <c r="D3" s="9" t="s">
        <v>19</v>
      </c>
      <c r="E3" s="9" t="s">
        <v>20</v>
      </c>
      <c r="F3" s="9" t="s">
        <v>21</v>
      </c>
      <c r="G3" s="9">
        <v>75189.0</v>
      </c>
      <c r="H3" s="10" t="s">
        <v>22</v>
      </c>
      <c r="I3" s="9" t="s">
        <v>23</v>
      </c>
      <c r="J3" s="11">
        <v>43665.0</v>
      </c>
      <c r="K3" s="12" t="s">
        <v>24</v>
      </c>
      <c r="L3" s="9"/>
      <c r="M3" s="9" t="s">
        <v>25</v>
      </c>
      <c r="N3" s="9"/>
      <c r="O3" s="9" t="s">
        <v>26</v>
      </c>
      <c r="P3" s="9" t="s">
        <v>26</v>
      </c>
      <c r="Q3" s="9"/>
    </row>
    <row r="4">
      <c r="A4" s="9">
        <v>2.0</v>
      </c>
      <c r="B4" s="9" t="s">
        <v>27</v>
      </c>
      <c r="C4" s="9" t="s">
        <v>28</v>
      </c>
      <c r="D4" s="9" t="s">
        <v>29</v>
      </c>
      <c r="E4" s="9" t="s">
        <v>30</v>
      </c>
      <c r="F4" s="9" t="s">
        <v>21</v>
      </c>
      <c r="G4" s="9">
        <v>75032.0</v>
      </c>
      <c r="H4" s="10" t="s">
        <v>31</v>
      </c>
      <c r="I4" s="9" t="s">
        <v>32</v>
      </c>
      <c r="J4" s="11">
        <v>42933.0</v>
      </c>
      <c r="K4" s="12" t="s">
        <v>24</v>
      </c>
      <c r="L4" s="9"/>
      <c r="M4" s="9" t="s">
        <v>33</v>
      </c>
      <c r="N4" s="9"/>
      <c r="O4" s="9" t="s">
        <v>26</v>
      </c>
      <c r="P4" s="9" t="s">
        <v>26</v>
      </c>
      <c r="Q4" s="9"/>
    </row>
    <row r="5">
      <c r="A5" s="9">
        <v>3.0</v>
      </c>
      <c r="B5" s="9" t="s">
        <v>34</v>
      </c>
      <c r="C5" s="9" t="s">
        <v>35</v>
      </c>
      <c r="D5" s="9"/>
      <c r="E5" s="9"/>
      <c r="F5" s="9"/>
      <c r="G5" s="9"/>
      <c r="H5" s="13" t="s">
        <v>36</v>
      </c>
      <c r="I5" s="14" t="s">
        <v>37</v>
      </c>
      <c r="J5" s="11">
        <v>44757.0</v>
      </c>
      <c r="K5" s="9" t="s">
        <v>24</v>
      </c>
      <c r="L5" s="9"/>
      <c r="M5" s="9" t="s">
        <v>33</v>
      </c>
      <c r="N5" s="9"/>
      <c r="O5" s="9"/>
      <c r="P5" s="9"/>
      <c r="Q5" s="9"/>
    </row>
    <row r="6">
      <c r="A6" s="9">
        <v>4.0</v>
      </c>
      <c r="B6" s="9" t="s">
        <v>38</v>
      </c>
      <c r="C6" s="9" t="s">
        <v>39</v>
      </c>
      <c r="D6" s="9"/>
      <c r="E6" s="9"/>
      <c r="F6" s="9"/>
      <c r="G6" s="9"/>
      <c r="H6" s="13" t="s">
        <v>40</v>
      </c>
      <c r="I6" s="14" t="s">
        <v>41</v>
      </c>
      <c r="J6" s="11">
        <v>44755.0</v>
      </c>
      <c r="K6" s="9" t="s">
        <v>24</v>
      </c>
      <c r="L6" s="9"/>
      <c r="M6" s="9" t="s">
        <v>33</v>
      </c>
      <c r="N6" s="9"/>
      <c r="O6" s="9"/>
      <c r="P6" s="9"/>
      <c r="Q6" s="9"/>
    </row>
    <row r="7">
      <c r="A7" s="9">
        <v>5.0</v>
      </c>
      <c r="B7" s="9" t="s">
        <v>42</v>
      </c>
      <c r="C7" s="9" t="s">
        <v>43</v>
      </c>
      <c r="D7" s="9" t="s">
        <v>44</v>
      </c>
      <c r="E7" s="9" t="s">
        <v>45</v>
      </c>
      <c r="F7" s="9" t="s">
        <v>21</v>
      </c>
      <c r="G7" s="9">
        <v>75189.0</v>
      </c>
      <c r="H7" s="10" t="s">
        <v>46</v>
      </c>
      <c r="I7" s="9" t="s">
        <v>47</v>
      </c>
      <c r="J7" s="11">
        <v>42964.0</v>
      </c>
      <c r="K7" s="12" t="s">
        <v>48</v>
      </c>
      <c r="L7" s="9"/>
      <c r="M7" s="9" t="s">
        <v>33</v>
      </c>
      <c r="N7" s="9"/>
      <c r="O7" s="9" t="s">
        <v>26</v>
      </c>
      <c r="P7" s="9" t="s">
        <v>26</v>
      </c>
      <c r="Q7" s="9"/>
      <c r="R7" s="15"/>
      <c r="S7" s="15"/>
      <c r="T7" s="15"/>
      <c r="U7" s="15"/>
      <c r="V7" s="15"/>
      <c r="W7" s="15"/>
      <c r="X7" s="15"/>
      <c r="Y7" s="15"/>
      <c r="Z7" s="15"/>
    </row>
    <row r="8">
      <c r="A8" s="9">
        <v>6.0</v>
      </c>
      <c r="B8" s="16" t="s">
        <v>49</v>
      </c>
      <c r="C8" s="9" t="s">
        <v>50</v>
      </c>
      <c r="D8" s="9" t="s">
        <v>51</v>
      </c>
      <c r="E8" s="9" t="s">
        <v>30</v>
      </c>
      <c r="F8" s="9" t="s">
        <v>21</v>
      </c>
      <c r="G8" s="9">
        <v>75087.0</v>
      </c>
      <c r="H8" s="17" t="s">
        <v>52</v>
      </c>
      <c r="I8" s="9" t="s">
        <v>53</v>
      </c>
      <c r="J8" s="18">
        <v>42964.0</v>
      </c>
      <c r="K8" s="12" t="s">
        <v>48</v>
      </c>
      <c r="L8" s="9"/>
      <c r="M8" s="9" t="s">
        <v>54</v>
      </c>
      <c r="N8" s="9"/>
      <c r="O8" s="9" t="s">
        <v>26</v>
      </c>
      <c r="P8" s="9" t="s">
        <v>26</v>
      </c>
      <c r="Q8" s="9"/>
      <c r="R8" s="15"/>
      <c r="S8" s="15"/>
      <c r="T8" s="15"/>
      <c r="U8" s="15"/>
      <c r="V8" s="15"/>
      <c r="W8" s="15"/>
      <c r="X8" s="15"/>
      <c r="Y8" s="15"/>
      <c r="Z8" s="15"/>
    </row>
    <row r="9">
      <c r="A9" s="9">
        <v>7.0</v>
      </c>
      <c r="B9" s="16" t="s">
        <v>55</v>
      </c>
      <c r="C9" s="9" t="s">
        <v>56</v>
      </c>
      <c r="D9" s="9" t="s">
        <v>57</v>
      </c>
      <c r="E9" s="9" t="s">
        <v>30</v>
      </c>
      <c r="F9" s="9" t="s">
        <v>58</v>
      </c>
      <c r="G9" s="9">
        <v>75087.0</v>
      </c>
      <c r="H9" s="17">
        <v>8.178759798E9</v>
      </c>
      <c r="I9" s="19" t="s">
        <v>59</v>
      </c>
      <c r="J9" s="18">
        <v>44429.0</v>
      </c>
      <c r="K9" s="12" t="s">
        <v>48</v>
      </c>
      <c r="L9" s="9"/>
      <c r="M9" s="9" t="s">
        <v>54</v>
      </c>
      <c r="N9" s="9"/>
      <c r="O9" s="9"/>
      <c r="P9" s="9" t="s">
        <v>60</v>
      </c>
      <c r="Q9" s="9"/>
      <c r="R9" s="15"/>
      <c r="S9" s="15"/>
      <c r="T9" s="15"/>
      <c r="U9" s="15"/>
      <c r="V9" s="15"/>
      <c r="W9" s="15"/>
      <c r="X9" s="15"/>
      <c r="Y9" s="15"/>
      <c r="Z9" s="15"/>
    </row>
    <row r="10">
      <c r="A10" s="9">
        <v>8.0</v>
      </c>
      <c r="B10" s="16" t="s">
        <v>61</v>
      </c>
      <c r="C10" s="9" t="s">
        <v>62</v>
      </c>
      <c r="D10" s="9" t="s">
        <v>63</v>
      </c>
      <c r="E10" s="9" t="s">
        <v>30</v>
      </c>
      <c r="F10" s="9" t="s">
        <v>21</v>
      </c>
      <c r="G10" s="9">
        <v>75087.0</v>
      </c>
      <c r="H10" s="17">
        <v>7.658603647E9</v>
      </c>
      <c r="I10" s="19" t="s">
        <v>64</v>
      </c>
      <c r="J10" s="18">
        <v>44429.0</v>
      </c>
      <c r="K10" s="12" t="s">
        <v>48</v>
      </c>
      <c r="L10" s="9"/>
      <c r="M10" s="9" t="s">
        <v>65</v>
      </c>
      <c r="N10" s="9"/>
      <c r="O10" s="9"/>
      <c r="P10" s="9" t="s">
        <v>60</v>
      </c>
      <c r="Q10" s="9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9">
        <v>9.0</v>
      </c>
      <c r="B11" s="16" t="s">
        <v>66</v>
      </c>
      <c r="C11" s="9" t="s">
        <v>67</v>
      </c>
      <c r="D11" s="9" t="s">
        <v>68</v>
      </c>
      <c r="E11" s="9" t="s">
        <v>30</v>
      </c>
      <c r="F11" s="9" t="s">
        <v>21</v>
      </c>
      <c r="G11" s="16">
        <v>75087.0</v>
      </c>
      <c r="H11" s="17" t="s">
        <v>69</v>
      </c>
      <c r="I11" s="20" t="s">
        <v>70</v>
      </c>
      <c r="J11" s="18">
        <v>43366.0</v>
      </c>
      <c r="K11" s="12" t="s">
        <v>71</v>
      </c>
      <c r="L11" s="9"/>
      <c r="M11" s="9" t="s">
        <v>54</v>
      </c>
      <c r="N11" s="9"/>
      <c r="O11" s="9" t="s">
        <v>26</v>
      </c>
      <c r="P11" s="9" t="s">
        <v>26</v>
      </c>
      <c r="Q11" s="9" t="s">
        <v>72</v>
      </c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9">
        <v>10.0</v>
      </c>
      <c r="B12" s="9" t="s">
        <v>73</v>
      </c>
      <c r="C12" s="9" t="s">
        <v>74</v>
      </c>
      <c r="D12" s="9" t="s">
        <v>75</v>
      </c>
      <c r="E12" s="9" t="s">
        <v>30</v>
      </c>
      <c r="F12" s="9" t="s">
        <v>21</v>
      </c>
      <c r="G12" s="9">
        <v>75087.0</v>
      </c>
      <c r="H12" s="9" t="s">
        <v>76</v>
      </c>
      <c r="I12" s="19" t="s">
        <v>77</v>
      </c>
      <c r="J12" s="9" t="s">
        <v>78</v>
      </c>
      <c r="K12" s="9" t="s">
        <v>79</v>
      </c>
      <c r="L12" s="9"/>
      <c r="M12" s="9" t="s">
        <v>54</v>
      </c>
      <c r="N12" s="9"/>
      <c r="O12" s="9"/>
      <c r="P12" s="9" t="s">
        <v>80</v>
      </c>
      <c r="Q12" s="9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9">
        <v>11.0</v>
      </c>
      <c r="B13" s="16" t="s">
        <v>81</v>
      </c>
      <c r="C13" s="9" t="s">
        <v>82</v>
      </c>
      <c r="D13" s="9" t="s">
        <v>83</v>
      </c>
      <c r="E13" s="9" t="s">
        <v>30</v>
      </c>
      <c r="F13" s="9" t="s">
        <v>21</v>
      </c>
      <c r="G13" s="16">
        <v>75081.0</v>
      </c>
      <c r="H13" s="17" t="s">
        <v>84</v>
      </c>
      <c r="I13" s="22" t="s">
        <v>85</v>
      </c>
      <c r="J13" s="18">
        <v>43757.0</v>
      </c>
      <c r="K13" s="12" t="s">
        <v>86</v>
      </c>
      <c r="L13" s="9"/>
      <c r="M13" s="9" t="s">
        <v>33</v>
      </c>
      <c r="N13" s="9"/>
      <c r="O13" s="9" t="s">
        <v>26</v>
      </c>
      <c r="P13" s="9" t="s">
        <v>26</v>
      </c>
      <c r="Q13" s="9" t="s">
        <v>72</v>
      </c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9">
        <v>12.0</v>
      </c>
      <c r="B14" s="9" t="s">
        <v>87</v>
      </c>
      <c r="C14" s="9" t="s">
        <v>88</v>
      </c>
      <c r="D14" s="9" t="s">
        <v>89</v>
      </c>
      <c r="E14" s="9" t="s">
        <v>30</v>
      </c>
      <c r="F14" s="9" t="s">
        <v>21</v>
      </c>
      <c r="G14" s="9">
        <v>75032.0</v>
      </c>
      <c r="H14" s="9" t="s">
        <v>90</v>
      </c>
      <c r="I14" s="19" t="s">
        <v>91</v>
      </c>
      <c r="J14" s="9" t="s">
        <v>92</v>
      </c>
      <c r="K14" s="9" t="s">
        <v>86</v>
      </c>
      <c r="L14" s="9"/>
      <c r="M14" s="9" t="s">
        <v>33</v>
      </c>
      <c r="N14" s="9"/>
      <c r="O14" s="9"/>
      <c r="P14" s="9" t="s">
        <v>80</v>
      </c>
      <c r="Q14" s="9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9">
        <v>13.0</v>
      </c>
      <c r="B15" s="16" t="s">
        <v>93</v>
      </c>
      <c r="C15" s="9" t="s">
        <v>94</v>
      </c>
      <c r="D15" s="9" t="s">
        <v>95</v>
      </c>
      <c r="E15" s="9" t="s">
        <v>30</v>
      </c>
      <c r="F15" s="9" t="s">
        <v>21</v>
      </c>
      <c r="G15" s="16">
        <v>75087.0</v>
      </c>
      <c r="H15" s="17" t="s">
        <v>96</v>
      </c>
      <c r="I15" s="23" t="s">
        <v>97</v>
      </c>
      <c r="J15" s="18">
        <v>43393.0</v>
      </c>
      <c r="K15" s="12" t="s">
        <v>86</v>
      </c>
      <c r="L15" s="9"/>
      <c r="M15" s="9" t="s">
        <v>54</v>
      </c>
      <c r="N15" s="9"/>
      <c r="O15" s="9" t="s">
        <v>26</v>
      </c>
      <c r="P15" s="9" t="s">
        <v>26</v>
      </c>
      <c r="Q15" s="9" t="s">
        <v>72</v>
      </c>
      <c r="R15" s="15"/>
      <c r="S15" s="15"/>
      <c r="T15" s="15"/>
      <c r="U15" s="15"/>
      <c r="V15" s="15"/>
      <c r="W15" s="15"/>
      <c r="X15" s="15"/>
      <c r="Y15" s="15"/>
      <c r="Z15" s="15"/>
    </row>
    <row r="16" ht="15.75" customHeight="1">
      <c r="A16" s="9">
        <v>14.0</v>
      </c>
      <c r="B16" s="16" t="s">
        <v>98</v>
      </c>
      <c r="C16" s="9" t="s">
        <v>99</v>
      </c>
      <c r="D16" s="9" t="s">
        <v>100</v>
      </c>
      <c r="E16" s="9" t="s">
        <v>30</v>
      </c>
      <c r="F16" s="9" t="s">
        <v>21</v>
      </c>
      <c r="G16" s="9">
        <v>75032.0</v>
      </c>
      <c r="H16" s="17" t="s">
        <v>101</v>
      </c>
      <c r="I16" s="9" t="s">
        <v>102</v>
      </c>
      <c r="J16" s="18">
        <v>42644.0</v>
      </c>
      <c r="K16" s="12" t="s">
        <v>86</v>
      </c>
      <c r="L16" s="9"/>
      <c r="M16" s="9" t="s">
        <v>54</v>
      </c>
      <c r="N16" s="9"/>
      <c r="O16" s="9" t="s">
        <v>26</v>
      </c>
      <c r="P16" s="9" t="s">
        <v>26</v>
      </c>
      <c r="Q16" s="9" t="s">
        <v>72</v>
      </c>
      <c r="R16" s="15"/>
      <c r="S16" s="15"/>
      <c r="T16" s="15"/>
      <c r="U16" s="15"/>
      <c r="V16" s="15"/>
      <c r="W16" s="15"/>
      <c r="X16" s="15"/>
      <c r="Y16" s="15"/>
      <c r="Z16" s="15"/>
    </row>
    <row r="17" ht="15.75" customHeight="1">
      <c r="A17" s="9">
        <v>15.0</v>
      </c>
      <c r="B17" s="16" t="s">
        <v>103</v>
      </c>
      <c r="C17" s="9" t="s">
        <v>104</v>
      </c>
      <c r="D17" s="9"/>
      <c r="E17" s="9"/>
      <c r="F17" s="9"/>
      <c r="G17" s="9"/>
      <c r="H17" s="13" t="s">
        <v>105</v>
      </c>
      <c r="I17" s="14" t="s">
        <v>106</v>
      </c>
      <c r="J17" s="18">
        <v>44841.0</v>
      </c>
      <c r="K17" s="9" t="s">
        <v>86</v>
      </c>
      <c r="L17" s="9"/>
      <c r="M17" s="9" t="s">
        <v>33</v>
      </c>
      <c r="N17" s="9"/>
      <c r="O17" s="9"/>
      <c r="P17" s="9"/>
      <c r="Q17" s="9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>
      <c r="A18" s="9">
        <v>16.0</v>
      </c>
      <c r="B18" s="16" t="s">
        <v>107</v>
      </c>
      <c r="C18" s="9" t="s">
        <v>108</v>
      </c>
      <c r="D18" s="9"/>
      <c r="E18" s="9"/>
      <c r="F18" s="9"/>
      <c r="G18" s="9"/>
      <c r="H18" s="13" t="s">
        <v>109</v>
      </c>
      <c r="I18" s="14" t="s">
        <v>110</v>
      </c>
      <c r="J18" s="18">
        <v>44845.0</v>
      </c>
      <c r="K18" s="9" t="s">
        <v>86</v>
      </c>
      <c r="L18" s="9"/>
      <c r="M18" s="9" t="s">
        <v>33</v>
      </c>
      <c r="N18" s="9"/>
      <c r="O18" s="9"/>
      <c r="P18" s="9"/>
      <c r="Q18" s="9"/>
      <c r="R18" s="15"/>
      <c r="S18" s="15"/>
      <c r="T18" s="15"/>
      <c r="U18" s="15"/>
      <c r="V18" s="15"/>
      <c r="W18" s="15"/>
      <c r="X18" s="15"/>
      <c r="Y18" s="15"/>
      <c r="Z18" s="15"/>
    </row>
    <row r="19" ht="15.75" customHeight="1">
      <c r="A19" s="9">
        <v>17.0</v>
      </c>
      <c r="B19" s="16" t="s">
        <v>111</v>
      </c>
      <c r="C19" s="9" t="s">
        <v>112</v>
      </c>
      <c r="D19" s="9"/>
      <c r="E19" s="9"/>
      <c r="F19" s="9"/>
      <c r="G19" s="9"/>
      <c r="H19" s="13" t="s">
        <v>113</v>
      </c>
      <c r="I19" s="14" t="s">
        <v>114</v>
      </c>
      <c r="J19" s="18">
        <v>44854.0</v>
      </c>
      <c r="K19" s="9" t="s">
        <v>86</v>
      </c>
      <c r="L19" s="9"/>
      <c r="M19" s="9" t="s">
        <v>33</v>
      </c>
      <c r="N19" s="9"/>
      <c r="O19" s="9"/>
      <c r="P19" s="9"/>
      <c r="Q19" s="9"/>
      <c r="R19" s="15"/>
      <c r="S19" s="15"/>
      <c r="T19" s="15"/>
      <c r="U19" s="15"/>
      <c r="V19" s="15"/>
      <c r="W19" s="15"/>
      <c r="X19" s="15"/>
      <c r="Y19" s="15"/>
      <c r="Z19" s="15"/>
    </row>
    <row r="20" ht="15.75" customHeight="1">
      <c r="A20" s="9">
        <v>18.0</v>
      </c>
      <c r="B20" s="16" t="s">
        <v>115</v>
      </c>
      <c r="C20" s="9" t="s">
        <v>116</v>
      </c>
      <c r="D20" s="9"/>
      <c r="E20" s="9"/>
      <c r="F20" s="9"/>
      <c r="G20" s="9"/>
      <c r="H20" s="13" t="s">
        <v>117</v>
      </c>
      <c r="I20" s="14" t="s">
        <v>118</v>
      </c>
      <c r="J20" s="18">
        <v>44844.0</v>
      </c>
      <c r="K20" s="9" t="s">
        <v>86</v>
      </c>
      <c r="L20" s="9"/>
      <c r="M20" s="9" t="s">
        <v>33</v>
      </c>
      <c r="N20" s="9"/>
      <c r="O20" s="9"/>
      <c r="P20" s="9"/>
      <c r="Q20" s="9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24">
        <v>19.0</v>
      </c>
      <c r="B21" s="25" t="s">
        <v>119</v>
      </c>
      <c r="C21" s="25" t="s">
        <v>120</v>
      </c>
      <c r="D21" s="25" t="s">
        <v>121</v>
      </c>
      <c r="E21" s="25" t="s">
        <v>30</v>
      </c>
      <c r="F21" s="25" t="s">
        <v>21</v>
      </c>
      <c r="G21" s="25">
        <v>75032.0</v>
      </c>
      <c r="H21" s="25" t="s">
        <v>122</v>
      </c>
      <c r="I21" s="26" t="s">
        <v>123</v>
      </c>
      <c r="J21" s="27">
        <v>43009.0</v>
      </c>
      <c r="K21" s="25" t="s">
        <v>86</v>
      </c>
      <c r="L21" s="26"/>
      <c r="M21" s="26" t="s">
        <v>54</v>
      </c>
      <c r="N21" s="26" t="s">
        <v>124</v>
      </c>
      <c r="O21" s="26" t="s">
        <v>26</v>
      </c>
      <c r="P21" s="26" t="s">
        <v>26</v>
      </c>
      <c r="Q21" s="26"/>
      <c r="R21" s="28"/>
      <c r="S21" s="28"/>
      <c r="T21" s="28"/>
      <c r="U21" s="28"/>
      <c r="V21" s="28"/>
      <c r="W21" s="28"/>
      <c r="X21" s="28"/>
      <c r="Y21" s="28"/>
      <c r="Z21" s="28"/>
    </row>
    <row r="22" ht="15.75" customHeight="1">
      <c r="A22" s="9">
        <v>20.0</v>
      </c>
      <c r="B22" s="16" t="s">
        <v>125</v>
      </c>
      <c r="C22" s="9" t="s">
        <v>126</v>
      </c>
      <c r="D22" s="9" t="s">
        <v>127</v>
      </c>
      <c r="E22" s="9" t="s">
        <v>30</v>
      </c>
      <c r="F22" s="9" t="s">
        <v>21</v>
      </c>
      <c r="G22" s="9">
        <v>75087.0</v>
      </c>
      <c r="H22" s="17" t="s">
        <v>128</v>
      </c>
      <c r="I22" s="19" t="s">
        <v>129</v>
      </c>
      <c r="J22" s="18" t="s">
        <v>130</v>
      </c>
      <c r="K22" s="12" t="s">
        <v>86</v>
      </c>
      <c r="L22" s="9"/>
      <c r="M22" s="9" t="s">
        <v>54</v>
      </c>
      <c r="N22" s="9"/>
      <c r="O22" s="9"/>
      <c r="P22" s="9" t="s">
        <v>26</v>
      </c>
      <c r="Q22" s="9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9">
        <v>21.0</v>
      </c>
      <c r="B23" s="9" t="s">
        <v>131</v>
      </c>
      <c r="C23" s="9" t="s">
        <v>132</v>
      </c>
      <c r="D23" s="9" t="s">
        <v>133</v>
      </c>
      <c r="E23" s="9" t="s">
        <v>30</v>
      </c>
      <c r="F23" s="9" t="s">
        <v>21</v>
      </c>
      <c r="G23" s="9">
        <v>75087.0</v>
      </c>
      <c r="H23" s="9" t="s">
        <v>134</v>
      </c>
      <c r="I23" s="19" t="s">
        <v>135</v>
      </c>
      <c r="J23" s="9" t="s">
        <v>136</v>
      </c>
      <c r="K23" s="9" t="s">
        <v>137</v>
      </c>
      <c r="L23" s="9"/>
      <c r="M23" s="9" t="s">
        <v>54</v>
      </c>
      <c r="N23" s="9"/>
      <c r="O23" s="9"/>
      <c r="P23" s="9" t="s">
        <v>26</v>
      </c>
      <c r="Q23" s="9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9">
        <v>22.0</v>
      </c>
      <c r="B24" s="9" t="s">
        <v>87</v>
      </c>
      <c r="C24" s="9" t="s">
        <v>138</v>
      </c>
      <c r="D24" s="9" t="s">
        <v>139</v>
      </c>
      <c r="E24" s="9" t="s">
        <v>45</v>
      </c>
      <c r="F24" s="9" t="s">
        <v>21</v>
      </c>
      <c r="G24" s="9">
        <v>75087.0</v>
      </c>
      <c r="H24" s="9" t="s">
        <v>140</v>
      </c>
      <c r="I24" s="19" t="s">
        <v>141</v>
      </c>
      <c r="J24" s="29">
        <v>44521.0</v>
      </c>
      <c r="K24" s="9" t="s">
        <v>137</v>
      </c>
      <c r="L24" s="9"/>
      <c r="M24" s="9" t="s">
        <v>142</v>
      </c>
      <c r="N24" s="9"/>
      <c r="O24" s="9"/>
      <c r="P24" s="9" t="s">
        <v>26</v>
      </c>
      <c r="Q24" s="9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9">
        <v>23.0</v>
      </c>
      <c r="B25" s="9" t="s">
        <v>143</v>
      </c>
      <c r="C25" s="9" t="s">
        <v>144</v>
      </c>
      <c r="D25" s="9"/>
      <c r="E25" s="9"/>
      <c r="F25" s="9"/>
      <c r="G25" s="9"/>
      <c r="H25" s="30" t="s">
        <v>145</v>
      </c>
      <c r="I25" s="14" t="s">
        <v>146</v>
      </c>
      <c r="J25" s="29">
        <v>44866.0</v>
      </c>
      <c r="K25" s="9" t="s">
        <v>137</v>
      </c>
      <c r="L25" s="9"/>
      <c r="M25" s="9" t="s">
        <v>33</v>
      </c>
      <c r="N25" s="9"/>
      <c r="O25" s="9"/>
      <c r="P25" s="9"/>
      <c r="Q25" s="9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26">
        <v>24.0</v>
      </c>
      <c r="B26" s="26" t="s">
        <v>147</v>
      </c>
      <c r="C26" s="26" t="s">
        <v>148</v>
      </c>
      <c r="D26" s="26" t="s">
        <v>149</v>
      </c>
      <c r="E26" s="26" t="s">
        <v>30</v>
      </c>
      <c r="F26" s="26" t="s">
        <v>21</v>
      </c>
      <c r="G26" s="26">
        <v>75087.0</v>
      </c>
      <c r="H26" s="26" t="s">
        <v>150</v>
      </c>
      <c r="I26" s="31" t="s">
        <v>151</v>
      </c>
      <c r="J26" s="26" t="s">
        <v>136</v>
      </c>
      <c r="K26" s="26" t="s">
        <v>137</v>
      </c>
      <c r="L26" s="26"/>
      <c r="M26" s="26" t="s">
        <v>54</v>
      </c>
      <c r="N26" s="26" t="s">
        <v>152</v>
      </c>
      <c r="O26" s="26"/>
      <c r="P26" s="26" t="s">
        <v>26</v>
      </c>
      <c r="Q26" s="26"/>
      <c r="R26" s="28"/>
      <c r="S26" s="28"/>
      <c r="T26" s="28"/>
      <c r="U26" s="28"/>
      <c r="V26" s="28"/>
      <c r="W26" s="28"/>
      <c r="X26" s="28"/>
      <c r="Y26" s="28"/>
      <c r="Z26" s="28"/>
    </row>
    <row r="27" ht="15.75" customHeight="1">
      <c r="A27" s="32">
        <v>25.0</v>
      </c>
      <c r="B27" s="26" t="s">
        <v>153</v>
      </c>
      <c r="C27" s="26" t="s">
        <v>154</v>
      </c>
      <c r="D27" s="26"/>
      <c r="E27" s="26"/>
      <c r="F27" s="26"/>
      <c r="G27" s="26"/>
      <c r="H27" s="30" t="s">
        <v>155</v>
      </c>
      <c r="I27" s="30" t="s">
        <v>156</v>
      </c>
      <c r="J27" s="26" t="s">
        <v>157</v>
      </c>
      <c r="K27" s="26" t="s">
        <v>137</v>
      </c>
      <c r="L27" s="26"/>
      <c r="M27" s="26"/>
      <c r="N27" s="26"/>
      <c r="O27" s="26"/>
      <c r="P27" s="26"/>
      <c r="Q27" s="26"/>
      <c r="R27" s="28"/>
      <c r="S27" s="28"/>
      <c r="T27" s="28"/>
      <c r="U27" s="28"/>
      <c r="V27" s="28"/>
      <c r="W27" s="28"/>
      <c r="X27" s="28"/>
      <c r="Y27" s="28"/>
      <c r="Z27" s="28"/>
    </row>
    <row r="28" ht="15.75" customHeight="1">
      <c r="A28" s="32">
        <v>26.0</v>
      </c>
      <c r="B28" s="26" t="s">
        <v>158</v>
      </c>
      <c r="C28" s="26" t="s">
        <v>159</v>
      </c>
      <c r="D28" s="26"/>
      <c r="E28" s="26"/>
      <c r="F28" s="26"/>
      <c r="G28" s="26"/>
      <c r="H28" s="30" t="s">
        <v>160</v>
      </c>
      <c r="I28" s="30" t="s">
        <v>161</v>
      </c>
      <c r="J28" s="33">
        <v>45252.0</v>
      </c>
      <c r="K28" s="26" t="s">
        <v>137</v>
      </c>
      <c r="L28" s="26"/>
      <c r="M28" s="26"/>
      <c r="N28" s="26"/>
      <c r="O28" s="26"/>
      <c r="P28" s="26"/>
      <c r="Q28" s="26"/>
      <c r="R28" s="28"/>
      <c r="S28" s="28"/>
      <c r="T28" s="28"/>
      <c r="U28" s="28"/>
      <c r="V28" s="28"/>
      <c r="W28" s="28"/>
      <c r="X28" s="28"/>
      <c r="Y28" s="28"/>
      <c r="Z28" s="28"/>
    </row>
    <row r="29" ht="15.75" customHeight="1">
      <c r="A29" s="32">
        <v>27.0</v>
      </c>
      <c r="B29" s="26" t="s">
        <v>162</v>
      </c>
      <c r="C29" s="26" t="s">
        <v>163</v>
      </c>
      <c r="D29" s="26"/>
      <c r="E29" s="26"/>
      <c r="F29" s="26"/>
      <c r="G29" s="26"/>
      <c r="H29" s="30" t="s">
        <v>164</v>
      </c>
      <c r="I29" s="30" t="s">
        <v>165</v>
      </c>
      <c r="J29" s="33">
        <v>45252.0</v>
      </c>
      <c r="K29" s="26" t="s">
        <v>137</v>
      </c>
      <c r="L29" s="26"/>
      <c r="M29" s="26"/>
      <c r="N29" s="26"/>
      <c r="O29" s="26"/>
      <c r="P29" s="26"/>
      <c r="Q29" s="26"/>
      <c r="R29" s="28"/>
      <c r="S29" s="28"/>
      <c r="T29" s="28"/>
      <c r="U29" s="28"/>
      <c r="V29" s="28"/>
      <c r="W29" s="28"/>
      <c r="X29" s="28"/>
      <c r="Y29" s="28"/>
      <c r="Z29" s="28"/>
    </row>
    <row r="30" ht="15.75" customHeight="1">
      <c r="A30" s="9">
        <v>28.0</v>
      </c>
      <c r="B30" s="9" t="s">
        <v>166</v>
      </c>
      <c r="C30" s="9" t="s">
        <v>167</v>
      </c>
      <c r="D30" s="9" t="s">
        <v>168</v>
      </c>
      <c r="E30" s="9" t="s">
        <v>30</v>
      </c>
      <c r="F30" s="9" t="s">
        <v>21</v>
      </c>
      <c r="G30" s="9">
        <v>75087.0</v>
      </c>
      <c r="H30" s="10" t="s">
        <v>169</v>
      </c>
      <c r="I30" s="22" t="s">
        <v>170</v>
      </c>
      <c r="J30" s="11">
        <v>43409.0</v>
      </c>
      <c r="K30" s="12" t="s">
        <v>171</v>
      </c>
      <c r="L30" s="9"/>
      <c r="M30" s="9" t="s">
        <v>33</v>
      </c>
      <c r="N30" s="9"/>
      <c r="O30" s="9" t="s">
        <v>26</v>
      </c>
      <c r="P30" s="9" t="s">
        <v>26</v>
      </c>
      <c r="Q30" s="9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26">
        <v>29.0</v>
      </c>
      <c r="B31" s="34" t="s">
        <v>172</v>
      </c>
      <c r="C31" s="34" t="s">
        <v>173</v>
      </c>
      <c r="D31" s="34" t="s">
        <v>174</v>
      </c>
      <c r="E31" s="34" t="s">
        <v>175</v>
      </c>
      <c r="F31" s="34" t="s">
        <v>21</v>
      </c>
      <c r="G31" s="34">
        <v>75032.0</v>
      </c>
      <c r="H31" s="35" t="s">
        <v>176</v>
      </c>
      <c r="I31" s="36" t="s">
        <v>177</v>
      </c>
      <c r="J31" s="37" t="s">
        <v>178</v>
      </c>
      <c r="K31" s="34" t="s">
        <v>171</v>
      </c>
      <c r="L31" s="28"/>
      <c r="M31" s="34" t="s">
        <v>54</v>
      </c>
      <c r="N31" s="28"/>
      <c r="O31" s="28"/>
      <c r="P31" s="26" t="s">
        <v>26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5.75" customHeight="1">
      <c r="A32" s="26">
        <v>30.0</v>
      </c>
      <c r="B32" s="26" t="s">
        <v>179</v>
      </c>
      <c r="C32" s="26" t="s">
        <v>180</v>
      </c>
      <c r="D32" s="26" t="s">
        <v>181</v>
      </c>
      <c r="E32" s="26" t="s">
        <v>175</v>
      </c>
      <c r="F32" s="26" t="s">
        <v>21</v>
      </c>
      <c r="G32" s="26">
        <v>75032.0</v>
      </c>
      <c r="H32" s="26" t="s">
        <v>182</v>
      </c>
      <c r="I32" s="31" t="s">
        <v>183</v>
      </c>
      <c r="J32" s="38" t="s">
        <v>184</v>
      </c>
      <c r="K32" s="26" t="s">
        <v>185</v>
      </c>
      <c r="L32" s="26"/>
      <c r="M32" s="26" t="s">
        <v>54</v>
      </c>
      <c r="N32" s="26"/>
      <c r="O32" s="26"/>
      <c r="P32" s="26" t="s">
        <v>26</v>
      </c>
      <c r="Q32" s="26"/>
      <c r="R32" s="39"/>
      <c r="S32" s="39"/>
      <c r="T32" s="39"/>
      <c r="U32" s="39"/>
      <c r="V32" s="39"/>
      <c r="W32" s="39"/>
      <c r="X32" s="39"/>
      <c r="Y32" s="39"/>
      <c r="Z32" s="39"/>
    </row>
    <row r="33" ht="15.75" customHeight="1">
      <c r="A33" s="32">
        <v>31.0</v>
      </c>
      <c r="B33" s="26" t="s">
        <v>186</v>
      </c>
      <c r="C33" s="26" t="s">
        <v>187</v>
      </c>
      <c r="D33" s="26" t="s">
        <v>188</v>
      </c>
      <c r="E33" s="26" t="s">
        <v>30</v>
      </c>
      <c r="F33" s="26" t="s">
        <v>21</v>
      </c>
      <c r="G33" s="26">
        <v>75032.0</v>
      </c>
      <c r="H33" s="26" t="s">
        <v>189</v>
      </c>
      <c r="I33" s="40" t="s">
        <v>190</v>
      </c>
      <c r="J33" s="33">
        <v>44949.0</v>
      </c>
      <c r="K33" s="26" t="s">
        <v>185</v>
      </c>
      <c r="L33" s="26"/>
      <c r="M33" s="26" t="s">
        <v>54</v>
      </c>
      <c r="N33" s="26"/>
      <c r="O33" s="26"/>
      <c r="P33" s="26"/>
      <c r="Q33" s="26"/>
      <c r="R33" s="28"/>
      <c r="S33" s="28"/>
      <c r="T33" s="28"/>
      <c r="U33" s="28"/>
      <c r="V33" s="28"/>
      <c r="W33" s="28"/>
      <c r="X33" s="28"/>
      <c r="Y33" s="28"/>
      <c r="Z33" s="28"/>
    </row>
    <row r="34" ht="15.75" customHeight="1">
      <c r="A34" s="32">
        <v>32.0</v>
      </c>
      <c r="B34" s="26" t="s">
        <v>191</v>
      </c>
      <c r="C34" s="26" t="s">
        <v>192</v>
      </c>
      <c r="D34" s="26" t="s">
        <v>193</v>
      </c>
      <c r="E34" s="26" t="s">
        <v>45</v>
      </c>
      <c r="F34" s="26" t="s">
        <v>21</v>
      </c>
      <c r="G34" s="26">
        <v>75087.0</v>
      </c>
      <c r="H34" s="26" t="s">
        <v>194</v>
      </c>
      <c r="I34" s="40" t="s">
        <v>195</v>
      </c>
      <c r="J34" s="26" t="s">
        <v>185</v>
      </c>
      <c r="K34" s="26" t="s">
        <v>185</v>
      </c>
      <c r="L34" s="26"/>
      <c r="M34" s="26" t="s">
        <v>33</v>
      </c>
      <c r="N34" s="26"/>
      <c r="O34" s="26"/>
      <c r="P34" s="26"/>
      <c r="Q34" s="26"/>
      <c r="R34" s="28"/>
      <c r="S34" s="28"/>
      <c r="T34" s="28"/>
      <c r="U34" s="28"/>
      <c r="V34" s="28"/>
      <c r="W34" s="28"/>
      <c r="X34" s="28"/>
      <c r="Y34" s="28"/>
      <c r="Z34" s="28"/>
    </row>
    <row r="35" ht="15.75" customHeight="1">
      <c r="A35" s="32">
        <v>33.0</v>
      </c>
      <c r="B35" s="26" t="s">
        <v>196</v>
      </c>
      <c r="C35" s="26" t="s">
        <v>197</v>
      </c>
      <c r="D35" s="26" t="s">
        <v>198</v>
      </c>
      <c r="E35" s="26" t="s">
        <v>30</v>
      </c>
      <c r="F35" s="26" t="s">
        <v>21</v>
      </c>
      <c r="G35" s="26">
        <v>75032.0</v>
      </c>
      <c r="H35" s="26" t="s">
        <v>199</v>
      </c>
      <c r="I35" s="40" t="s">
        <v>200</v>
      </c>
      <c r="J35" s="26" t="s">
        <v>201</v>
      </c>
      <c r="K35" s="26" t="s">
        <v>201</v>
      </c>
      <c r="L35" s="26"/>
      <c r="M35" s="26" t="s">
        <v>33</v>
      </c>
      <c r="N35" s="26"/>
      <c r="O35" s="26"/>
      <c r="P35" s="26"/>
      <c r="Q35" s="26"/>
      <c r="R35" s="28"/>
      <c r="S35" s="28"/>
      <c r="T35" s="28"/>
      <c r="U35" s="28"/>
      <c r="V35" s="28"/>
      <c r="W35" s="28"/>
      <c r="X35" s="28"/>
      <c r="Y35" s="28"/>
      <c r="Z35" s="28"/>
    </row>
    <row r="36" ht="15.75" customHeight="1">
      <c r="A36" s="9">
        <v>34.0</v>
      </c>
      <c r="B36" s="41" t="s">
        <v>202</v>
      </c>
      <c r="C36" s="41" t="s">
        <v>203</v>
      </c>
      <c r="D36" s="41" t="s">
        <v>204</v>
      </c>
      <c r="E36" s="41" t="s">
        <v>175</v>
      </c>
      <c r="F36" s="41" t="s">
        <v>21</v>
      </c>
      <c r="G36" s="41">
        <v>75032.0</v>
      </c>
      <c r="H36" s="41" t="s">
        <v>205</v>
      </c>
      <c r="I36" s="42" t="s">
        <v>206</v>
      </c>
      <c r="J36" s="41" t="s">
        <v>207</v>
      </c>
      <c r="K36" s="41" t="s">
        <v>201</v>
      </c>
      <c r="L36" s="41"/>
      <c r="M36" s="41" t="s">
        <v>54</v>
      </c>
      <c r="N36" s="41"/>
      <c r="O36" s="41"/>
      <c r="P36" s="41" t="s">
        <v>26</v>
      </c>
      <c r="Q36" s="41"/>
    </row>
    <row r="37" ht="15.75" customHeight="1">
      <c r="A37" s="9">
        <v>35.0</v>
      </c>
      <c r="B37" s="41" t="s">
        <v>208</v>
      </c>
      <c r="C37" s="41" t="s">
        <v>209</v>
      </c>
      <c r="D37" s="41" t="s">
        <v>210</v>
      </c>
      <c r="E37" s="41" t="s">
        <v>30</v>
      </c>
      <c r="F37" s="41" t="s">
        <v>21</v>
      </c>
      <c r="G37" s="41">
        <v>75087.0</v>
      </c>
      <c r="H37" s="41" t="s">
        <v>211</v>
      </c>
      <c r="I37" s="42" t="s">
        <v>212</v>
      </c>
      <c r="J37" s="43" t="s">
        <v>213</v>
      </c>
      <c r="K37" s="41" t="s">
        <v>201</v>
      </c>
      <c r="L37" s="41"/>
      <c r="M37" s="41" t="s">
        <v>54</v>
      </c>
      <c r="N37" s="41"/>
      <c r="O37" s="41"/>
      <c r="P37" s="41"/>
      <c r="Q37" s="41"/>
    </row>
    <row r="38" ht="15.75" customHeight="1">
      <c r="A38" s="9">
        <v>36.0</v>
      </c>
      <c r="B38" s="41" t="s">
        <v>93</v>
      </c>
      <c r="C38" s="41" t="s">
        <v>214</v>
      </c>
      <c r="D38" s="41" t="s">
        <v>215</v>
      </c>
      <c r="E38" s="41" t="s">
        <v>175</v>
      </c>
      <c r="F38" s="41" t="s">
        <v>21</v>
      </c>
      <c r="G38" s="41">
        <v>75126.0</v>
      </c>
      <c r="H38" s="41" t="s">
        <v>216</v>
      </c>
      <c r="I38" s="42" t="s">
        <v>217</v>
      </c>
      <c r="J38" s="41" t="s">
        <v>218</v>
      </c>
      <c r="K38" s="41" t="s">
        <v>219</v>
      </c>
      <c r="L38" s="41"/>
      <c r="M38" s="41" t="s">
        <v>220</v>
      </c>
      <c r="N38" s="41"/>
      <c r="O38" s="41"/>
      <c r="P38" s="41" t="s">
        <v>60</v>
      </c>
      <c r="Q38" s="41"/>
    </row>
    <row r="39" ht="15.75" customHeight="1">
      <c r="A39" s="9">
        <v>37.0</v>
      </c>
      <c r="B39" s="41" t="s">
        <v>221</v>
      </c>
      <c r="C39" s="41" t="s">
        <v>222</v>
      </c>
      <c r="D39" s="41" t="s">
        <v>223</v>
      </c>
      <c r="E39" s="41" t="s">
        <v>30</v>
      </c>
      <c r="F39" s="41" t="s">
        <v>21</v>
      </c>
      <c r="G39" s="41">
        <v>75087.0</v>
      </c>
      <c r="H39" s="44" t="s">
        <v>224</v>
      </c>
      <c r="I39" s="41" t="s">
        <v>225</v>
      </c>
      <c r="J39" s="45">
        <v>43177.0</v>
      </c>
      <c r="K39" s="46" t="s">
        <v>219</v>
      </c>
      <c r="L39" s="41"/>
      <c r="M39" s="41" t="s">
        <v>54</v>
      </c>
      <c r="N39" s="41"/>
      <c r="O39" s="41" t="s">
        <v>26</v>
      </c>
      <c r="P39" s="41" t="s">
        <v>26</v>
      </c>
      <c r="Q39" s="41" t="s">
        <v>72</v>
      </c>
    </row>
    <row r="40" ht="15.75" customHeight="1">
      <c r="A40" s="47">
        <v>38.0</v>
      </c>
      <c r="B40" s="41" t="s">
        <v>87</v>
      </c>
      <c r="C40" s="41" t="s">
        <v>226</v>
      </c>
      <c r="D40" s="41"/>
      <c r="E40" s="41"/>
      <c r="F40" s="41"/>
      <c r="G40" s="41"/>
      <c r="H40" s="41" t="s">
        <v>227</v>
      </c>
      <c r="I40" s="48" t="s">
        <v>228</v>
      </c>
      <c r="J40" s="49">
        <v>45008.0</v>
      </c>
      <c r="K40" s="41" t="s">
        <v>219</v>
      </c>
      <c r="L40" s="41"/>
      <c r="M40" s="41" t="s">
        <v>54</v>
      </c>
      <c r="N40" s="41"/>
      <c r="O40" s="41"/>
      <c r="P40" s="41"/>
      <c r="Q40" s="41"/>
    </row>
    <row r="41" ht="15.75" customHeight="1">
      <c r="A41" s="47">
        <v>39.0</v>
      </c>
      <c r="B41" s="41" t="s">
        <v>229</v>
      </c>
      <c r="C41" s="41" t="s">
        <v>230</v>
      </c>
      <c r="D41" s="41"/>
      <c r="E41" s="41"/>
      <c r="F41" s="41"/>
      <c r="G41" s="41"/>
      <c r="H41" s="44" t="s">
        <v>231</v>
      </c>
      <c r="I41" s="41" t="s">
        <v>232</v>
      </c>
      <c r="J41" s="49">
        <v>45008.0</v>
      </c>
      <c r="K41" s="41" t="s">
        <v>219</v>
      </c>
      <c r="L41" s="41"/>
      <c r="M41" s="41" t="s">
        <v>54</v>
      </c>
      <c r="N41" s="41"/>
      <c r="O41" s="41"/>
      <c r="P41" s="41"/>
      <c r="Q41" s="41"/>
    </row>
    <row r="42" ht="15.75" customHeight="1">
      <c r="A42" s="47">
        <v>40.0</v>
      </c>
      <c r="B42" s="41" t="s">
        <v>233</v>
      </c>
      <c r="C42" s="41" t="s">
        <v>234</v>
      </c>
      <c r="D42" s="41"/>
      <c r="E42" s="41"/>
      <c r="F42" s="41"/>
      <c r="G42" s="41"/>
      <c r="H42" s="44" t="s">
        <v>235</v>
      </c>
      <c r="I42" s="41" t="s">
        <v>236</v>
      </c>
      <c r="J42" s="49">
        <v>45008.0</v>
      </c>
      <c r="K42" s="41" t="s">
        <v>219</v>
      </c>
      <c r="L42" s="41"/>
      <c r="M42" s="41" t="s">
        <v>54</v>
      </c>
      <c r="N42" s="41"/>
      <c r="O42" s="41"/>
      <c r="P42" s="41"/>
      <c r="Q42" s="41"/>
    </row>
    <row r="43" ht="15.75" customHeight="1">
      <c r="A43" s="47">
        <v>41.0</v>
      </c>
      <c r="B43" s="41" t="s">
        <v>237</v>
      </c>
      <c r="C43" s="41" t="s">
        <v>238</v>
      </c>
      <c r="D43" s="41"/>
      <c r="E43" s="41"/>
      <c r="F43" s="41"/>
      <c r="G43" s="41"/>
      <c r="H43" s="44" t="s">
        <v>239</v>
      </c>
      <c r="I43" s="41" t="s">
        <v>240</v>
      </c>
      <c r="J43" s="49">
        <v>45008.0</v>
      </c>
      <c r="K43" s="41" t="s">
        <v>219</v>
      </c>
      <c r="L43" s="41"/>
      <c r="M43" s="41" t="s">
        <v>54</v>
      </c>
      <c r="N43" s="41"/>
      <c r="O43" s="41"/>
      <c r="P43" s="41"/>
      <c r="Q43" s="41"/>
    </row>
    <row r="44" ht="15.75" customHeight="1">
      <c r="A44" s="47">
        <v>42.0</v>
      </c>
      <c r="B44" s="41" t="s">
        <v>241</v>
      </c>
      <c r="C44" s="41" t="s">
        <v>242</v>
      </c>
      <c r="D44" s="41"/>
      <c r="E44" s="41"/>
      <c r="F44" s="41"/>
      <c r="G44" s="41"/>
      <c r="H44" s="44" t="s">
        <v>243</v>
      </c>
      <c r="I44" s="41" t="s">
        <v>244</v>
      </c>
      <c r="J44" s="49">
        <v>45008.0</v>
      </c>
      <c r="K44" s="41" t="s">
        <v>219</v>
      </c>
      <c r="L44" s="41"/>
      <c r="M44" s="41" t="s">
        <v>54</v>
      </c>
      <c r="N44" s="41"/>
      <c r="O44" s="41"/>
      <c r="P44" s="41"/>
      <c r="Q44" s="41"/>
    </row>
    <row r="45" ht="16.5" customHeight="1">
      <c r="A45" s="26">
        <v>43.0</v>
      </c>
      <c r="B45" s="26" t="s">
        <v>245</v>
      </c>
      <c r="C45" s="26" t="s">
        <v>246</v>
      </c>
      <c r="D45" s="26" t="s">
        <v>247</v>
      </c>
      <c r="E45" s="26" t="s">
        <v>248</v>
      </c>
      <c r="F45" s="26" t="s">
        <v>21</v>
      </c>
      <c r="G45" s="26">
        <v>75166.0</v>
      </c>
      <c r="H45" s="50" t="s">
        <v>249</v>
      </c>
      <c r="I45" s="26" t="s">
        <v>250</v>
      </c>
      <c r="J45" s="51" t="s">
        <v>251</v>
      </c>
      <c r="K45" s="52" t="s">
        <v>219</v>
      </c>
      <c r="L45" s="26"/>
      <c r="M45" s="26" t="s">
        <v>252</v>
      </c>
      <c r="N45" s="26"/>
      <c r="O45" s="26" t="s">
        <v>26</v>
      </c>
      <c r="P45" s="26" t="s">
        <v>26</v>
      </c>
      <c r="Q45" s="26"/>
      <c r="R45" s="28"/>
      <c r="S45" s="28"/>
      <c r="T45" s="28"/>
      <c r="U45" s="28"/>
      <c r="V45" s="28"/>
      <c r="W45" s="28"/>
      <c r="X45" s="28"/>
      <c r="Y45" s="28"/>
      <c r="Z45" s="28"/>
    </row>
    <row r="46" ht="15.75" customHeight="1">
      <c r="A46" s="26">
        <v>44.0</v>
      </c>
      <c r="B46" s="26" t="s">
        <v>253</v>
      </c>
      <c r="C46" s="26" t="s">
        <v>254</v>
      </c>
      <c r="D46" s="26" t="s">
        <v>255</v>
      </c>
      <c r="E46" s="26" t="s">
        <v>30</v>
      </c>
      <c r="F46" s="26" t="s">
        <v>256</v>
      </c>
      <c r="G46" s="26">
        <v>75087.0</v>
      </c>
      <c r="H46" s="26" t="s">
        <v>257</v>
      </c>
      <c r="I46" s="31" t="s">
        <v>258</v>
      </c>
      <c r="J46" s="38">
        <v>44673.0</v>
      </c>
      <c r="K46" s="26" t="s">
        <v>259</v>
      </c>
      <c r="L46" s="26"/>
      <c r="M46" s="26" t="s">
        <v>54</v>
      </c>
      <c r="N46" s="26"/>
      <c r="O46" s="26"/>
      <c r="P46" s="26"/>
      <c r="Q46" s="26"/>
      <c r="R46" s="28"/>
      <c r="S46" s="28"/>
      <c r="T46" s="28"/>
      <c r="U46" s="28"/>
      <c r="V46" s="28"/>
      <c r="W46" s="28"/>
      <c r="X46" s="28"/>
      <c r="Y46" s="28"/>
      <c r="Z46" s="28"/>
    </row>
    <row r="47" ht="15.75" customHeight="1">
      <c r="A47" s="26">
        <v>45.0</v>
      </c>
      <c r="B47" s="26" t="s">
        <v>260</v>
      </c>
      <c r="C47" s="26" t="s">
        <v>261</v>
      </c>
      <c r="D47" s="26" t="s">
        <v>262</v>
      </c>
      <c r="E47" s="26" t="s">
        <v>175</v>
      </c>
      <c r="F47" s="26" t="s">
        <v>21</v>
      </c>
      <c r="G47" s="26">
        <v>75032.0</v>
      </c>
      <c r="H47" s="26" t="s">
        <v>263</v>
      </c>
      <c r="I47" s="31" t="s">
        <v>264</v>
      </c>
      <c r="J47" s="38" t="s">
        <v>265</v>
      </c>
      <c r="K47" s="26" t="s">
        <v>259</v>
      </c>
      <c r="L47" s="26"/>
      <c r="M47" s="26" t="s">
        <v>54</v>
      </c>
      <c r="N47" s="26"/>
      <c r="O47" s="26"/>
      <c r="P47" s="26" t="s">
        <v>60</v>
      </c>
      <c r="Q47" s="26"/>
      <c r="R47" s="39"/>
      <c r="S47" s="39"/>
      <c r="T47" s="39"/>
      <c r="U47" s="39"/>
      <c r="V47" s="39"/>
      <c r="W47" s="39"/>
      <c r="X47" s="39"/>
      <c r="Y47" s="39"/>
      <c r="Z47" s="39"/>
    </row>
    <row r="48" ht="15.75" customHeight="1">
      <c r="A48" s="26">
        <v>46.0</v>
      </c>
      <c r="B48" s="26" t="s">
        <v>266</v>
      </c>
      <c r="C48" s="26" t="s">
        <v>267</v>
      </c>
      <c r="D48" s="26" t="s">
        <v>268</v>
      </c>
      <c r="E48" s="26" t="s">
        <v>175</v>
      </c>
      <c r="F48" s="26" t="s">
        <v>21</v>
      </c>
      <c r="G48" s="26">
        <v>75032.0</v>
      </c>
      <c r="H48" s="26">
        <v>9.727686685E9</v>
      </c>
      <c r="I48" s="31" t="s">
        <v>269</v>
      </c>
      <c r="J48" s="38">
        <v>44673.0</v>
      </c>
      <c r="K48" s="26" t="s">
        <v>270</v>
      </c>
      <c r="L48" s="26"/>
      <c r="M48" s="26" t="s">
        <v>54</v>
      </c>
      <c r="N48" s="26"/>
      <c r="O48" s="26"/>
      <c r="P48" s="26"/>
      <c r="Q48" s="26"/>
      <c r="R48" s="28"/>
      <c r="S48" s="28"/>
      <c r="T48" s="28"/>
      <c r="U48" s="28"/>
      <c r="V48" s="28"/>
      <c r="W48" s="28"/>
      <c r="X48" s="28"/>
      <c r="Y48" s="28"/>
      <c r="Z48" s="28"/>
    </row>
    <row r="49" ht="15.75" customHeight="1">
      <c r="A49" s="26">
        <v>47.0</v>
      </c>
      <c r="B49" s="26" t="s">
        <v>271</v>
      </c>
      <c r="C49" s="26" t="s">
        <v>272</v>
      </c>
      <c r="D49" s="26" t="s">
        <v>273</v>
      </c>
      <c r="E49" s="26" t="s">
        <v>30</v>
      </c>
      <c r="F49" s="26" t="s">
        <v>21</v>
      </c>
      <c r="G49" s="26">
        <v>75087.0</v>
      </c>
      <c r="H49" s="26">
        <v>6.822848685E9</v>
      </c>
      <c r="I49" s="31" t="s">
        <v>274</v>
      </c>
      <c r="J49" s="38">
        <v>44673.0</v>
      </c>
      <c r="K49" s="26" t="s">
        <v>275</v>
      </c>
      <c r="L49" s="26"/>
      <c r="M49" s="26" t="s">
        <v>54</v>
      </c>
      <c r="N49" s="26"/>
      <c r="O49" s="26"/>
      <c r="P49" s="26"/>
      <c r="Q49" s="26"/>
      <c r="R49" s="28"/>
      <c r="S49" s="28"/>
      <c r="T49" s="28"/>
      <c r="U49" s="28"/>
      <c r="V49" s="28"/>
      <c r="W49" s="28"/>
      <c r="X49" s="28"/>
      <c r="Y49" s="28"/>
      <c r="Z49" s="28"/>
    </row>
    <row r="50" ht="15.75" customHeight="1">
      <c r="A50" s="26">
        <v>48.0</v>
      </c>
      <c r="B50" s="26" t="s">
        <v>276</v>
      </c>
      <c r="C50" s="26" t="s">
        <v>277</v>
      </c>
      <c r="D50" s="26" t="s">
        <v>278</v>
      </c>
      <c r="E50" s="26" t="s">
        <v>30</v>
      </c>
      <c r="F50" s="26" t="s">
        <v>21</v>
      </c>
      <c r="G50" s="26">
        <v>75087.0</v>
      </c>
      <c r="H50" s="26">
        <v>4.698189396E9</v>
      </c>
      <c r="I50" s="31" t="s">
        <v>279</v>
      </c>
      <c r="J50" s="38">
        <v>44673.0</v>
      </c>
      <c r="K50" s="26" t="s">
        <v>259</v>
      </c>
      <c r="L50" s="26"/>
      <c r="M50" s="26" t="s">
        <v>54</v>
      </c>
      <c r="N50" s="26"/>
      <c r="O50" s="26"/>
      <c r="P50" s="26"/>
      <c r="Q50" s="26"/>
      <c r="R50" s="28"/>
      <c r="S50" s="28"/>
      <c r="T50" s="28"/>
      <c r="U50" s="28"/>
      <c r="V50" s="28"/>
      <c r="W50" s="28"/>
      <c r="X50" s="28"/>
      <c r="Y50" s="28"/>
      <c r="Z50" s="28"/>
    </row>
    <row r="51" ht="15.75" customHeight="1">
      <c r="A51" s="26">
        <v>49.0</v>
      </c>
      <c r="B51" s="26" t="s">
        <v>131</v>
      </c>
      <c r="C51" s="26" t="s">
        <v>280</v>
      </c>
      <c r="D51" s="26" t="s">
        <v>281</v>
      </c>
      <c r="E51" s="26" t="s">
        <v>282</v>
      </c>
      <c r="F51" s="26" t="s">
        <v>21</v>
      </c>
      <c r="G51" s="26">
        <v>75189.0</v>
      </c>
      <c r="H51" s="26">
        <v>2.547153704E9</v>
      </c>
      <c r="I51" s="31" t="s">
        <v>283</v>
      </c>
      <c r="J51" s="38">
        <v>44673.0</v>
      </c>
      <c r="K51" s="26" t="s">
        <v>275</v>
      </c>
      <c r="L51" s="26"/>
      <c r="M51" s="26" t="s">
        <v>54</v>
      </c>
      <c r="N51" s="26"/>
      <c r="O51" s="26"/>
      <c r="P51" s="26"/>
      <c r="Q51" s="26"/>
      <c r="R51" s="28"/>
      <c r="S51" s="28"/>
      <c r="T51" s="28"/>
      <c r="U51" s="28"/>
      <c r="V51" s="28"/>
      <c r="W51" s="28"/>
      <c r="X51" s="28"/>
      <c r="Y51" s="28"/>
      <c r="Z51" s="28"/>
    </row>
    <row r="52" ht="15.75" customHeight="1">
      <c r="A52" s="26">
        <v>50.0</v>
      </c>
      <c r="B52" s="26" t="s">
        <v>284</v>
      </c>
      <c r="C52" s="26" t="s">
        <v>285</v>
      </c>
      <c r="D52" s="26" t="s">
        <v>286</v>
      </c>
      <c r="E52" s="26" t="s">
        <v>30</v>
      </c>
      <c r="F52" s="26" t="s">
        <v>21</v>
      </c>
      <c r="G52" s="26">
        <v>75087.0</v>
      </c>
      <c r="H52" s="26">
        <v>2.814689564E9</v>
      </c>
      <c r="I52" s="31" t="s">
        <v>287</v>
      </c>
      <c r="J52" s="38">
        <v>44673.0</v>
      </c>
      <c r="K52" s="26" t="s">
        <v>275</v>
      </c>
      <c r="L52" s="26"/>
      <c r="M52" s="26" t="s">
        <v>54</v>
      </c>
      <c r="N52" s="26"/>
      <c r="O52" s="26"/>
      <c r="P52" s="26"/>
      <c r="Q52" s="26"/>
      <c r="R52" s="28"/>
      <c r="S52" s="28"/>
      <c r="T52" s="28"/>
      <c r="U52" s="28"/>
      <c r="V52" s="28"/>
      <c r="W52" s="28"/>
      <c r="X52" s="28"/>
      <c r="Y52" s="28"/>
      <c r="Z52" s="28"/>
    </row>
    <row r="53" ht="15.75" customHeight="1">
      <c r="A53" s="32">
        <v>51.0</v>
      </c>
      <c r="B53" s="26" t="s">
        <v>288</v>
      </c>
      <c r="C53" s="26" t="s">
        <v>289</v>
      </c>
      <c r="D53" s="26"/>
      <c r="E53" s="26"/>
      <c r="F53" s="26"/>
      <c r="G53" s="26"/>
      <c r="H53" s="26"/>
      <c r="I53" s="40"/>
      <c r="J53" s="38"/>
      <c r="K53" s="26" t="s">
        <v>259</v>
      </c>
      <c r="L53" s="26"/>
      <c r="M53" s="26" t="s">
        <v>54</v>
      </c>
      <c r="N53" s="26"/>
      <c r="O53" s="26"/>
      <c r="P53" s="26"/>
      <c r="Q53" s="26"/>
      <c r="R53" s="28"/>
      <c r="S53" s="28"/>
      <c r="T53" s="28"/>
      <c r="U53" s="28"/>
      <c r="V53" s="28"/>
      <c r="W53" s="28"/>
      <c r="X53" s="28"/>
      <c r="Y53" s="28"/>
      <c r="Z53" s="28"/>
    </row>
    <row r="54" ht="15.75" customHeight="1">
      <c r="A54" s="32">
        <v>52.0</v>
      </c>
      <c r="B54" s="26" t="s">
        <v>290</v>
      </c>
      <c r="C54" s="26" t="s">
        <v>291</v>
      </c>
      <c r="D54" s="26"/>
      <c r="E54" s="26"/>
      <c r="F54" s="26"/>
      <c r="G54" s="26"/>
      <c r="H54" s="26" t="s">
        <v>292</v>
      </c>
      <c r="I54" s="40" t="s">
        <v>293</v>
      </c>
      <c r="J54" s="38"/>
      <c r="K54" s="26" t="s">
        <v>294</v>
      </c>
      <c r="L54" s="26"/>
      <c r="M54" s="26" t="s">
        <v>54</v>
      </c>
      <c r="N54" s="26"/>
      <c r="O54" s="26"/>
      <c r="P54" s="26"/>
      <c r="Q54" s="26"/>
      <c r="R54" s="28"/>
      <c r="S54" s="28"/>
      <c r="T54" s="28"/>
      <c r="U54" s="28"/>
      <c r="V54" s="28"/>
      <c r="W54" s="28"/>
      <c r="X54" s="28"/>
      <c r="Y54" s="28"/>
      <c r="Z54" s="28"/>
    </row>
    <row r="55" ht="15.75" customHeight="1">
      <c r="A55" s="26">
        <v>53.0</v>
      </c>
      <c r="B55" s="26" t="s">
        <v>295</v>
      </c>
      <c r="C55" s="26" t="s">
        <v>296</v>
      </c>
      <c r="D55" s="26" t="s">
        <v>297</v>
      </c>
      <c r="E55" s="26" t="s">
        <v>30</v>
      </c>
      <c r="F55" s="26" t="s">
        <v>21</v>
      </c>
      <c r="G55" s="26">
        <v>75087.0</v>
      </c>
      <c r="H55" s="26" t="s">
        <v>298</v>
      </c>
      <c r="I55" s="31" t="s">
        <v>299</v>
      </c>
      <c r="J55" s="38">
        <v>44703.0</v>
      </c>
      <c r="K55" s="26" t="s">
        <v>300</v>
      </c>
      <c r="L55" s="26"/>
      <c r="M55" s="26" t="s">
        <v>54</v>
      </c>
      <c r="N55" s="26"/>
      <c r="O55" s="26"/>
      <c r="P55" s="26"/>
      <c r="Q55" s="26"/>
      <c r="R55" s="28"/>
      <c r="S55" s="28"/>
      <c r="T55" s="28"/>
      <c r="U55" s="28"/>
      <c r="V55" s="28"/>
      <c r="W55" s="28"/>
      <c r="X55" s="28"/>
      <c r="Y55" s="28"/>
      <c r="Z55" s="28"/>
    </row>
    <row r="56" ht="15.75" customHeight="1">
      <c r="A56" s="26">
        <v>54.0</v>
      </c>
      <c r="B56" s="26" t="s">
        <v>301</v>
      </c>
      <c r="C56" s="26" t="s">
        <v>302</v>
      </c>
      <c r="D56" s="26" t="s">
        <v>303</v>
      </c>
      <c r="E56" s="26" t="s">
        <v>30</v>
      </c>
      <c r="F56" s="26" t="s">
        <v>21</v>
      </c>
      <c r="G56" s="26">
        <v>75087.0</v>
      </c>
      <c r="H56" s="26" t="s">
        <v>304</v>
      </c>
      <c r="I56" s="26" t="s">
        <v>305</v>
      </c>
      <c r="J56" s="51">
        <v>43604.0</v>
      </c>
      <c r="K56" s="52" t="s">
        <v>294</v>
      </c>
      <c r="L56" s="26"/>
      <c r="M56" s="26" t="s">
        <v>54</v>
      </c>
      <c r="N56" s="26"/>
      <c r="O56" s="26" t="s">
        <v>26</v>
      </c>
      <c r="P56" s="26" t="s">
        <v>26</v>
      </c>
      <c r="Q56" s="26" t="s">
        <v>72</v>
      </c>
      <c r="R56" s="39"/>
      <c r="S56" s="39"/>
      <c r="T56" s="39"/>
      <c r="U56" s="39"/>
      <c r="V56" s="39"/>
      <c r="W56" s="39"/>
      <c r="X56" s="39"/>
      <c r="Y56" s="39"/>
      <c r="Z56" s="39"/>
    </row>
    <row r="57" ht="15.75" customHeight="1">
      <c r="A57" s="26">
        <v>55.0</v>
      </c>
      <c r="B57" s="26" t="s">
        <v>108</v>
      </c>
      <c r="C57" s="26" t="s">
        <v>306</v>
      </c>
      <c r="D57" s="26" t="s">
        <v>307</v>
      </c>
      <c r="E57" s="26" t="s">
        <v>30</v>
      </c>
      <c r="F57" s="26" t="s">
        <v>21</v>
      </c>
      <c r="G57" s="26">
        <v>75032.0</v>
      </c>
      <c r="H57" s="26" t="s">
        <v>308</v>
      </c>
      <c r="I57" s="26" t="s">
        <v>309</v>
      </c>
      <c r="J57" s="51">
        <v>43604.0</v>
      </c>
      <c r="K57" s="52" t="s">
        <v>294</v>
      </c>
      <c r="L57" s="26"/>
      <c r="M57" s="26" t="s">
        <v>54</v>
      </c>
      <c r="N57" s="26"/>
      <c r="O57" s="26" t="s">
        <v>26</v>
      </c>
      <c r="P57" s="26" t="s">
        <v>26</v>
      </c>
      <c r="Q57" s="26" t="s">
        <v>72</v>
      </c>
      <c r="R57" s="39"/>
      <c r="S57" s="39"/>
      <c r="T57" s="39"/>
      <c r="U57" s="39"/>
      <c r="V57" s="39"/>
      <c r="W57" s="39"/>
      <c r="X57" s="39"/>
      <c r="Y57" s="39"/>
      <c r="Z57" s="39"/>
    </row>
    <row r="58" ht="15.75" customHeight="1">
      <c r="A58" s="26">
        <v>56.0</v>
      </c>
      <c r="B58" s="26" t="s">
        <v>310</v>
      </c>
      <c r="C58" s="53" t="s">
        <v>311</v>
      </c>
      <c r="D58" s="26" t="s">
        <v>312</v>
      </c>
      <c r="E58" s="26" t="s">
        <v>30</v>
      </c>
      <c r="F58" s="26" t="s">
        <v>21</v>
      </c>
      <c r="G58" s="26">
        <v>75087.0</v>
      </c>
      <c r="H58" s="26" t="s">
        <v>313</v>
      </c>
      <c r="I58" s="26" t="s">
        <v>314</v>
      </c>
      <c r="J58" s="51">
        <v>43604.0</v>
      </c>
      <c r="K58" s="52" t="s">
        <v>294</v>
      </c>
      <c r="L58" s="26"/>
      <c r="M58" s="26" t="s">
        <v>54</v>
      </c>
      <c r="N58" s="26"/>
      <c r="O58" s="26" t="s">
        <v>26</v>
      </c>
      <c r="P58" s="26" t="s">
        <v>26</v>
      </c>
      <c r="Q58" s="26" t="s">
        <v>72</v>
      </c>
      <c r="R58" s="39"/>
      <c r="S58" s="39"/>
      <c r="T58" s="39"/>
      <c r="U58" s="39"/>
      <c r="V58" s="39"/>
      <c r="W58" s="39"/>
      <c r="X58" s="39"/>
      <c r="Y58" s="39"/>
      <c r="Z58" s="39"/>
    </row>
    <row r="59" ht="15.75" customHeight="1">
      <c r="A59" s="26">
        <v>57.0</v>
      </c>
      <c r="B59" s="26" t="s">
        <v>315</v>
      </c>
      <c r="C59" s="26" t="s">
        <v>316</v>
      </c>
      <c r="D59" s="26" t="s">
        <v>317</v>
      </c>
      <c r="E59" s="26" t="s">
        <v>30</v>
      </c>
      <c r="F59" s="26" t="s">
        <v>21</v>
      </c>
      <c r="G59" s="26">
        <v>75087.0</v>
      </c>
      <c r="H59" s="26" t="s">
        <v>318</v>
      </c>
      <c r="I59" s="26" t="s">
        <v>319</v>
      </c>
      <c r="J59" s="51">
        <v>43604.0</v>
      </c>
      <c r="K59" s="52" t="s">
        <v>294</v>
      </c>
      <c r="L59" s="26"/>
      <c r="M59" s="26" t="s">
        <v>54</v>
      </c>
      <c r="N59" s="26"/>
      <c r="O59" s="26" t="s">
        <v>26</v>
      </c>
      <c r="P59" s="26" t="s">
        <v>26</v>
      </c>
      <c r="Q59" s="26"/>
      <c r="R59" s="39"/>
      <c r="S59" s="39"/>
      <c r="T59" s="39"/>
      <c r="U59" s="39"/>
      <c r="V59" s="39"/>
      <c r="W59" s="39"/>
      <c r="X59" s="39"/>
      <c r="Y59" s="39"/>
      <c r="Z59" s="39"/>
    </row>
    <row r="60" ht="15.75" customHeight="1">
      <c r="A60" s="32">
        <v>58.0</v>
      </c>
      <c r="B60" s="26" t="s">
        <v>320</v>
      </c>
      <c r="C60" s="26" t="s">
        <v>321</v>
      </c>
      <c r="D60" s="26" t="s">
        <v>322</v>
      </c>
      <c r="E60" s="26" t="s">
        <v>30</v>
      </c>
      <c r="F60" s="26" t="s">
        <v>21</v>
      </c>
      <c r="G60" s="26">
        <v>75087.0</v>
      </c>
      <c r="H60" s="26" t="s">
        <v>323</v>
      </c>
      <c r="I60" s="40" t="s">
        <v>324</v>
      </c>
      <c r="J60" s="38">
        <v>45100.0</v>
      </c>
      <c r="K60" s="26" t="s">
        <v>325</v>
      </c>
      <c r="L60" s="26"/>
      <c r="M60" s="26" t="s">
        <v>54</v>
      </c>
      <c r="N60" s="26"/>
      <c r="O60" s="26"/>
      <c r="P60" s="26"/>
      <c r="Q60" s="26"/>
      <c r="R60" s="28"/>
      <c r="S60" s="28"/>
      <c r="T60" s="28"/>
      <c r="U60" s="28"/>
      <c r="V60" s="28"/>
      <c r="W60" s="28"/>
      <c r="X60" s="28"/>
      <c r="Y60" s="28"/>
      <c r="Z60" s="28"/>
    </row>
    <row r="61" ht="15.75" customHeight="1">
      <c r="A61" s="32">
        <v>59.0</v>
      </c>
      <c r="B61" s="26" t="s">
        <v>326</v>
      </c>
      <c r="C61" s="26" t="s">
        <v>327</v>
      </c>
      <c r="D61" s="26" t="s">
        <v>328</v>
      </c>
      <c r="E61" s="26" t="s">
        <v>329</v>
      </c>
      <c r="F61" s="26" t="s">
        <v>256</v>
      </c>
      <c r="G61" s="26"/>
      <c r="H61" s="26" t="s">
        <v>330</v>
      </c>
      <c r="I61" s="40" t="s">
        <v>331</v>
      </c>
      <c r="J61" s="38">
        <v>45100.0</v>
      </c>
      <c r="K61" s="26" t="s">
        <v>325</v>
      </c>
      <c r="L61" s="26"/>
      <c r="M61" s="26" t="s">
        <v>54</v>
      </c>
      <c r="N61" s="26"/>
      <c r="O61" s="26"/>
      <c r="P61" s="26"/>
      <c r="Q61" s="26"/>
      <c r="R61" s="28"/>
      <c r="S61" s="28"/>
      <c r="T61" s="28"/>
      <c r="U61" s="28"/>
      <c r="V61" s="28"/>
      <c r="W61" s="28"/>
      <c r="X61" s="28"/>
      <c r="Y61" s="28"/>
      <c r="Z61" s="28"/>
    </row>
    <row r="62" ht="15.75" customHeight="1">
      <c r="A62" s="54">
        <v>60.0</v>
      </c>
      <c r="B62" s="55" t="s">
        <v>332</v>
      </c>
      <c r="C62" s="41" t="s">
        <v>333</v>
      </c>
      <c r="D62" s="41" t="s">
        <v>334</v>
      </c>
      <c r="E62" s="55" t="s">
        <v>30</v>
      </c>
      <c r="F62" s="55" t="s">
        <v>21</v>
      </c>
      <c r="G62" s="55">
        <v>75087.0</v>
      </c>
      <c r="H62" s="55" t="s">
        <v>335</v>
      </c>
      <c r="I62" s="41" t="s">
        <v>336</v>
      </c>
      <c r="J62" s="55" t="s">
        <v>337</v>
      </c>
      <c r="K62" s="41" t="s">
        <v>325</v>
      </c>
      <c r="L62" s="41"/>
      <c r="M62" s="41" t="s">
        <v>54</v>
      </c>
      <c r="N62" s="41"/>
      <c r="O62" s="41"/>
      <c r="P62" s="41" t="s">
        <v>26</v>
      </c>
      <c r="Q62" s="41"/>
    </row>
    <row r="63" ht="15.75" customHeight="1">
      <c r="A63" s="54">
        <v>61.0</v>
      </c>
      <c r="B63" s="55" t="s">
        <v>338</v>
      </c>
      <c r="C63" s="41" t="s">
        <v>339</v>
      </c>
      <c r="D63" s="41" t="s">
        <v>340</v>
      </c>
      <c r="E63" s="55" t="s">
        <v>175</v>
      </c>
      <c r="F63" s="55" t="s">
        <v>21</v>
      </c>
      <c r="G63" s="55">
        <v>75032.0</v>
      </c>
      <c r="H63" s="55" t="s">
        <v>341</v>
      </c>
      <c r="I63" s="41" t="s">
        <v>342</v>
      </c>
      <c r="J63" s="55" t="s">
        <v>337</v>
      </c>
      <c r="K63" s="41" t="s">
        <v>325</v>
      </c>
      <c r="L63" s="41"/>
      <c r="M63" s="41" t="s">
        <v>54</v>
      </c>
      <c r="N63" s="41"/>
      <c r="O63" s="41"/>
      <c r="P63" s="41" t="s">
        <v>26</v>
      </c>
      <c r="Q63" s="41"/>
    </row>
    <row r="64" ht="15.75" customHeight="1">
      <c r="A64" s="26">
        <v>62.0</v>
      </c>
      <c r="B64" s="26" t="s">
        <v>107</v>
      </c>
      <c r="C64" s="26" t="s">
        <v>343</v>
      </c>
      <c r="D64" s="26" t="s">
        <v>344</v>
      </c>
      <c r="E64" s="26" t="s">
        <v>30</v>
      </c>
      <c r="F64" s="26" t="s">
        <v>21</v>
      </c>
      <c r="G64" s="26">
        <v>75087.0</v>
      </c>
      <c r="H64" s="26" t="s">
        <v>345</v>
      </c>
      <c r="I64" s="31" t="s">
        <v>346</v>
      </c>
      <c r="J64" s="26" t="s">
        <v>337</v>
      </c>
      <c r="K64" s="26" t="s">
        <v>325</v>
      </c>
      <c r="L64" s="26"/>
      <c r="M64" s="26" t="s">
        <v>347</v>
      </c>
      <c r="N64" s="26"/>
      <c r="O64" s="26"/>
      <c r="P64" s="26" t="s">
        <v>26</v>
      </c>
      <c r="Q64" s="26"/>
      <c r="R64" s="28"/>
      <c r="S64" s="28"/>
      <c r="T64" s="28"/>
      <c r="U64" s="28"/>
      <c r="V64" s="28"/>
      <c r="W64" s="28"/>
      <c r="X64" s="28"/>
      <c r="Y64" s="28"/>
      <c r="Z64" s="28"/>
    </row>
    <row r="65" ht="15.75" customHeight="1">
      <c r="A65" s="26">
        <v>63.0</v>
      </c>
      <c r="B65" s="26" t="s">
        <v>42</v>
      </c>
      <c r="C65" s="26" t="s">
        <v>348</v>
      </c>
      <c r="D65" s="26" t="s">
        <v>349</v>
      </c>
      <c r="E65" s="26" t="s">
        <v>30</v>
      </c>
      <c r="F65" s="26" t="s">
        <v>58</v>
      </c>
      <c r="G65" s="26">
        <v>75032.0</v>
      </c>
      <c r="H65" s="26">
        <v>6.157964925E9</v>
      </c>
      <c r="I65" s="31" t="s">
        <v>350</v>
      </c>
      <c r="J65" s="38">
        <v>44703.0</v>
      </c>
      <c r="K65" s="26" t="s">
        <v>294</v>
      </c>
      <c r="L65" s="26"/>
      <c r="M65" s="26" t="s">
        <v>54</v>
      </c>
      <c r="N65" s="26"/>
      <c r="O65" s="26"/>
      <c r="P65" s="26"/>
      <c r="Q65" s="26"/>
      <c r="R65" s="39"/>
      <c r="S65" s="39"/>
      <c r="T65" s="39"/>
      <c r="U65" s="39"/>
      <c r="V65" s="39"/>
      <c r="W65" s="39"/>
      <c r="X65" s="39"/>
      <c r="Y65" s="39"/>
      <c r="Z65" s="39"/>
    </row>
    <row r="66" ht="15.75" customHeight="1">
      <c r="A66" s="32">
        <v>64.0</v>
      </c>
      <c r="B66" s="26" t="s">
        <v>351</v>
      </c>
      <c r="C66" s="26" t="s">
        <v>352</v>
      </c>
      <c r="D66" s="26" t="s">
        <v>353</v>
      </c>
      <c r="E66" s="26" t="s">
        <v>354</v>
      </c>
      <c r="F66" s="26" t="s">
        <v>21</v>
      </c>
      <c r="G66" s="26">
        <v>75089.0</v>
      </c>
      <c r="H66" s="26" t="s">
        <v>355</v>
      </c>
      <c r="I66" s="56" t="s">
        <v>356</v>
      </c>
      <c r="J66" s="38" t="s">
        <v>357</v>
      </c>
      <c r="K66" s="26" t="s">
        <v>294</v>
      </c>
      <c r="L66" s="26"/>
      <c r="M66" s="26" t="s">
        <v>54</v>
      </c>
      <c r="N66" s="26" t="s">
        <v>358</v>
      </c>
      <c r="O66" s="26"/>
      <c r="P66" s="26" t="s">
        <v>26</v>
      </c>
      <c r="Q66" s="26"/>
      <c r="R66" s="39"/>
      <c r="S66" s="39"/>
      <c r="T66" s="39"/>
      <c r="U66" s="39"/>
      <c r="V66" s="39"/>
      <c r="W66" s="39"/>
      <c r="X66" s="39"/>
      <c r="Y66" s="39"/>
      <c r="Z66" s="39"/>
    </row>
    <row r="67" ht="15.75" customHeight="1">
      <c r="A67" s="32">
        <v>65.0</v>
      </c>
      <c r="B67" s="26" t="s">
        <v>359</v>
      </c>
      <c r="C67" s="26" t="s">
        <v>360</v>
      </c>
      <c r="D67" s="26" t="s">
        <v>361</v>
      </c>
      <c r="E67" s="26" t="s">
        <v>30</v>
      </c>
      <c r="F67" s="26" t="s">
        <v>21</v>
      </c>
      <c r="G67" s="26">
        <v>75032.0</v>
      </c>
      <c r="H67" s="26" t="s">
        <v>362</v>
      </c>
      <c r="I67" s="56" t="s">
        <v>363</v>
      </c>
      <c r="J67" s="26" t="s">
        <v>337</v>
      </c>
      <c r="K67" s="26" t="s">
        <v>325</v>
      </c>
      <c r="L67" s="26"/>
      <c r="M67" s="26" t="s">
        <v>54</v>
      </c>
      <c r="N67" s="26"/>
      <c r="O67" s="26"/>
      <c r="P67" s="26" t="s">
        <v>26</v>
      </c>
      <c r="Q67" s="26"/>
      <c r="R67" s="39"/>
      <c r="S67" s="39"/>
      <c r="T67" s="39"/>
      <c r="U67" s="39"/>
      <c r="V67" s="39"/>
      <c r="W67" s="39"/>
      <c r="X67" s="39"/>
      <c r="Y67" s="39"/>
      <c r="Z67" s="39"/>
    </row>
    <row r="68" ht="15.75" customHeight="1">
      <c r="A68" s="57" t="s">
        <v>364</v>
      </c>
      <c r="B68" s="55"/>
      <c r="C68" s="58" t="s">
        <v>365</v>
      </c>
      <c r="D68" s="3"/>
      <c r="E68" s="55"/>
      <c r="F68" s="55"/>
      <c r="G68" s="55"/>
      <c r="H68" s="55"/>
      <c r="I68" s="41"/>
      <c r="J68" s="59"/>
      <c r="K68" s="41"/>
      <c r="L68" s="41"/>
      <c r="M68" s="41"/>
      <c r="N68" s="41"/>
      <c r="O68" s="41"/>
      <c r="P68" s="41"/>
      <c r="Q68" s="41"/>
    </row>
    <row r="69" ht="15.75" customHeight="1">
      <c r="A69" s="41" t="s">
        <v>72</v>
      </c>
      <c r="B69" s="60"/>
      <c r="C69" s="58" t="s">
        <v>366</v>
      </c>
      <c r="D69" s="3"/>
      <c r="E69" s="41"/>
      <c r="F69" s="41"/>
      <c r="G69" s="41"/>
      <c r="H69" s="41"/>
      <c r="I69" s="41"/>
      <c r="J69" s="59"/>
      <c r="K69" s="41"/>
      <c r="L69" s="41"/>
      <c r="M69" s="41"/>
      <c r="N69" s="41"/>
      <c r="O69" s="41"/>
      <c r="P69" s="41"/>
      <c r="Q69" s="41"/>
    </row>
    <row r="70" ht="15.75" customHeight="1">
      <c r="A70" s="41"/>
      <c r="B70" s="61"/>
      <c r="C70" s="58" t="s">
        <v>367</v>
      </c>
      <c r="D70" s="3"/>
      <c r="E70" s="55"/>
      <c r="F70" s="55"/>
      <c r="G70" s="55"/>
      <c r="H70" s="55"/>
      <c r="I70" s="41"/>
      <c r="J70" s="59"/>
      <c r="K70" s="41"/>
      <c r="L70" s="41"/>
      <c r="M70" s="41"/>
      <c r="N70" s="41"/>
      <c r="O70" s="41"/>
      <c r="P70" s="41"/>
      <c r="Q70" s="41"/>
    </row>
    <row r="71" ht="15.75" customHeight="1">
      <c r="A71" s="41" t="s">
        <v>72</v>
      </c>
      <c r="B71" s="62"/>
      <c r="C71" s="58" t="s">
        <v>368</v>
      </c>
      <c r="D71" s="3"/>
      <c r="E71" s="41"/>
      <c r="F71" s="41"/>
      <c r="G71" s="41"/>
      <c r="H71" s="41"/>
      <c r="I71" s="41"/>
      <c r="J71" s="59"/>
      <c r="K71" s="41"/>
      <c r="L71" s="41"/>
      <c r="M71" s="41"/>
      <c r="N71" s="41"/>
      <c r="O71" s="41"/>
      <c r="P71" s="41"/>
      <c r="Q71" s="41"/>
    </row>
    <row r="72" ht="15.75" customHeight="1">
      <c r="A72" s="41"/>
      <c r="B72" s="63"/>
      <c r="C72" s="58" t="s">
        <v>369</v>
      </c>
      <c r="D72" s="3"/>
      <c r="E72" s="41"/>
      <c r="F72" s="41"/>
      <c r="G72" s="41"/>
      <c r="H72" s="41"/>
      <c r="I72" s="41"/>
      <c r="J72" s="59"/>
      <c r="K72" s="41"/>
      <c r="L72" s="41"/>
      <c r="M72" s="41"/>
      <c r="N72" s="41"/>
      <c r="O72" s="41"/>
      <c r="P72" s="41"/>
      <c r="Q72" s="41"/>
    </row>
    <row r="73" ht="15.75" customHeight="1">
      <c r="A73" s="41"/>
      <c r="B73" s="64" t="s">
        <v>370</v>
      </c>
      <c r="C73" s="2"/>
      <c r="D73" s="2"/>
      <c r="E73" s="2"/>
      <c r="F73" s="2"/>
      <c r="G73" s="2"/>
      <c r="H73" s="2"/>
      <c r="I73" s="2"/>
      <c r="J73" s="2"/>
      <c r="K73" s="2"/>
      <c r="L73" s="3"/>
      <c r="M73" s="8" t="s">
        <v>371</v>
      </c>
      <c r="N73" s="8" t="s">
        <v>372</v>
      </c>
      <c r="O73" s="8" t="s">
        <v>373</v>
      </c>
      <c r="P73" s="8" t="s">
        <v>72</v>
      </c>
      <c r="Q73" s="8" t="s">
        <v>374</v>
      </c>
    </row>
    <row r="74" ht="15.75" customHeight="1">
      <c r="A74" s="26">
        <v>1.0</v>
      </c>
      <c r="B74" s="26" t="s">
        <v>49</v>
      </c>
      <c r="C74" s="26" t="s">
        <v>375</v>
      </c>
      <c r="D74" s="26" t="s">
        <v>376</v>
      </c>
      <c r="E74" s="26" t="s">
        <v>30</v>
      </c>
      <c r="F74" s="26" t="s">
        <v>21</v>
      </c>
      <c r="G74" s="26">
        <v>75087.0</v>
      </c>
      <c r="H74" s="26" t="s">
        <v>377</v>
      </c>
      <c r="I74" s="31" t="s">
        <v>378</v>
      </c>
      <c r="J74" s="38" t="s">
        <v>379</v>
      </c>
      <c r="K74" s="26" t="s">
        <v>48</v>
      </c>
      <c r="L74" s="26"/>
      <c r="M74" s="26" t="s">
        <v>54</v>
      </c>
      <c r="N74" s="26"/>
      <c r="O74" s="26" t="s">
        <v>26</v>
      </c>
      <c r="P74" s="26" t="s">
        <v>26</v>
      </c>
      <c r="Q74" s="26"/>
      <c r="R74" s="28"/>
      <c r="S74" s="28"/>
      <c r="T74" s="28"/>
      <c r="U74" s="28"/>
      <c r="V74" s="28"/>
      <c r="W74" s="28"/>
      <c r="X74" s="28"/>
      <c r="Y74" s="28"/>
      <c r="Z74" s="28"/>
    </row>
    <row r="75" ht="15.75" customHeight="1">
      <c r="A75" s="26">
        <v>2.0</v>
      </c>
      <c r="B75" s="25" t="s">
        <v>380</v>
      </c>
      <c r="C75" s="26" t="s">
        <v>381</v>
      </c>
      <c r="D75" s="26"/>
      <c r="E75" s="26"/>
      <c r="F75" s="26"/>
      <c r="G75" s="26"/>
      <c r="H75" s="65"/>
      <c r="I75" s="31" t="s">
        <v>382</v>
      </c>
      <c r="J75" s="27">
        <v>44429.0</v>
      </c>
      <c r="K75" s="52" t="s">
        <v>48</v>
      </c>
      <c r="L75" s="26"/>
      <c r="M75" s="26" t="s">
        <v>252</v>
      </c>
      <c r="N75" s="26"/>
      <c r="O75" s="26"/>
      <c r="P75" s="26"/>
      <c r="Q75" s="26"/>
      <c r="R75" s="28"/>
      <c r="S75" s="28"/>
      <c r="T75" s="28"/>
      <c r="U75" s="28"/>
      <c r="V75" s="28"/>
      <c r="W75" s="28"/>
      <c r="X75" s="28"/>
      <c r="Y75" s="28"/>
      <c r="Z75" s="28"/>
    </row>
    <row r="76" ht="15.75" customHeight="1">
      <c r="A76" s="26">
        <v>3.0</v>
      </c>
      <c r="B76" s="26" t="s">
        <v>383</v>
      </c>
      <c r="C76" s="26" t="s">
        <v>384</v>
      </c>
      <c r="D76" s="26" t="s">
        <v>385</v>
      </c>
      <c r="E76" s="26" t="s">
        <v>30</v>
      </c>
      <c r="F76" s="26" t="s">
        <v>21</v>
      </c>
      <c r="G76" s="26">
        <v>75087.0</v>
      </c>
      <c r="H76" s="26" t="s">
        <v>386</v>
      </c>
      <c r="I76" s="31" t="s">
        <v>387</v>
      </c>
      <c r="J76" s="26" t="s">
        <v>78</v>
      </c>
      <c r="K76" s="26" t="s">
        <v>79</v>
      </c>
      <c r="L76" s="26"/>
      <c r="M76" s="26" t="s">
        <v>252</v>
      </c>
      <c r="N76" s="26"/>
      <c r="O76" s="26"/>
      <c r="P76" s="26" t="s">
        <v>80</v>
      </c>
      <c r="Q76" s="26"/>
      <c r="R76" s="28"/>
      <c r="S76" s="28"/>
      <c r="T76" s="28"/>
      <c r="U76" s="28"/>
      <c r="V76" s="28"/>
      <c r="W76" s="28"/>
      <c r="X76" s="28"/>
      <c r="Y76" s="28"/>
      <c r="Z76" s="28"/>
    </row>
    <row r="77" ht="15.75" customHeight="1">
      <c r="A77" s="26">
        <v>4.0</v>
      </c>
      <c r="B77" s="26" t="s">
        <v>388</v>
      </c>
      <c r="C77" s="26" t="s">
        <v>389</v>
      </c>
      <c r="D77" s="26" t="s">
        <v>390</v>
      </c>
      <c r="E77" s="26" t="s">
        <v>30</v>
      </c>
      <c r="F77" s="26" t="s">
        <v>21</v>
      </c>
      <c r="G77" s="26">
        <v>75087.0</v>
      </c>
      <c r="H77" s="26" t="s">
        <v>391</v>
      </c>
      <c r="I77" s="31" t="s">
        <v>392</v>
      </c>
      <c r="J77" s="26" t="s">
        <v>78</v>
      </c>
      <c r="K77" s="26" t="s">
        <v>79</v>
      </c>
      <c r="L77" s="26"/>
      <c r="M77" s="26" t="s">
        <v>252</v>
      </c>
      <c r="N77" s="26"/>
      <c r="O77" s="26"/>
      <c r="P77" s="26" t="s">
        <v>80</v>
      </c>
      <c r="Q77" s="26"/>
      <c r="R77" s="28"/>
      <c r="S77" s="28"/>
      <c r="T77" s="28"/>
      <c r="U77" s="28"/>
      <c r="V77" s="28"/>
      <c r="W77" s="28"/>
      <c r="X77" s="28"/>
      <c r="Y77" s="28"/>
      <c r="Z77" s="28"/>
    </row>
    <row r="78" ht="15.75" customHeight="1">
      <c r="A78" s="26">
        <v>5.0</v>
      </c>
      <c r="B78" s="26" t="s">
        <v>393</v>
      </c>
      <c r="C78" s="26" t="s">
        <v>394</v>
      </c>
      <c r="D78" s="26" t="s">
        <v>395</v>
      </c>
      <c r="E78" s="26" t="s">
        <v>20</v>
      </c>
      <c r="F78" s="26" t="s">
        <v>21</v>
      </c>
      <c r="G78" s="26">
        <v>75189.0</v>
      </c>
      <c r="H78" s="26" t="s">
        <v>396</v>
      </c>
      <c r="I78" s="31" t="s">
        <v>397</v>
      </c>
      <c r="J78" s="26" t="s">
        <v>78</v>
      </c>
      <c r="K78" s="26" t="s">
        <v>79</v>
      </c>
      <c r="L78" s="26"/>
      <c r="M78" s="26" t="s">
        <v>252</v>
      </c>
      <c r="N78" s="26"/>
      <c r="O78" s="26"/>
      <c r="P78" s="26" t="s">
        <v>80</v>
      </c>
      <c r="Q78" s="26"/>
      <c r="R78" s="28"/>
      <c r="S78" s="28"/>
      <c r="T78" s="28"/>
      <c r="U78" s="28"/>
      <c r="V78" s="28"/>
      <c r="W78" s="28"/>
      <c r="X78" s="28"/>
      <c r="Y78" s="28"/>
      <c r="Z78" s="28"/>
    </row>
    <row r="79" ht="15.75" customHeight="1">
      <c r="A79" s="26">
        <v>6.0</v>
      </c>
      <c r="B79" s="26" t="s">
        <v>398</v>
      </c>
      <c r="C79" s="26" t="s">
        <v>399</v>
      </c>
      <c r="D79" s="26" t="s">
        <v>400</v>
      </c>
      <c r="E79" s="26" t="s">
        <v>45</v>
      </c>
      <c r="F79" s="26" t="s">
        <v>21</v>
      </c>
      <c r="G79" s="26">
        <v>75189.0</v>
      </c>
      <c r="H79" s="26" t="s">
        <v>401</v>
      </c>
      <c r="I79" s="31" t="s">
        <v>402</v>
      </c>
      <c r="J79" s="26" t="s">
        <v>403</v>
      </c>
      <c r="K79" s="26" t="s">
        <v>79</v>
      </c>
      <c r="L79" s="26"/>
      <c r="M79" s="26" t="s">
        <v>252</v>
      </c>
      <c r="N79" s="26"/>
      <c r="O79" s="26"/>
      <c r="P79" s="26" t="s">
        <v>80</v>
      </c>
      <c r="Q79" s="26"/>
      <c r="R79" s="28"/>
      <c r="S79" s="28"/>
      <c r="T79" s="28"/>
      <c r="U79" s="28"/>
      <c r="V79" s="28"/>
      <c r="W79" s="28"/>
      <c r="X79" s="28"/>
      <c r="Y79" s="28"/>
      <c r="Z79" s="28"/>
    </row>
    <row r="80" ht="15.75" customHeight="1">
      <c r="A80" s="26">
        <v>7.0</v>
      </c>
      <c r="B80" s="26" t="s">
        <v>404</v>
      </c>
      <c r="C80" s="26" t="s">
        <v>405</v>
      </c>
      <c r="D80" s="26" t="s">
        <v>406</v>
      </c>
      <c r="E80" s="26" t="s">
        <v>30</v>
      </c>
      <c r="F80" s="26" t="s">
        <v>21</v>
      </c>
      <c r="G80" s="26">
        <v>75087.0</v>
      </c>
      <c r="H80" s="50" t="s">
        <v>407</v>
      </c>
      <c r="I80" s="66" t="s">
        <v>408</v>
      </c>
      <c r="J80" s="51">
        <v>43374.0</v>
      </c>
      <c r="K80" s="52" t="s">
        <v>171</v>
      </c>
      <c r="L80" s="26"/>
      <c r="M80" s="26" t="s">
        <v>252</v>
      </c>
      <c r="N80" s="26"/>
      <c r="O80" s="26" t="s">
        <v>26</v>
      </c>
      <c r="P80" s="26" t="s">
        <v>26</v>
      </c>
      <c r="Q80" s="26" t="s">
        <v>72</v>
      </c>
      <c r="R80" s="28"/>
      <c r="S80" s="28"/>
      <c r="T80" s="28"/>
      <c r="U80" s="28"/>
      <c r="V80" s="28"/>
      <c r="W80" s="28"/>
      <c r="X80" s="28"/>
      <c r="Y80" s="28"/>
      <c r="Z80" s="28"/>
    </row>
    <row r="81" ht="15.75" customHeight="1">
      <c r="A81" s="9">
        <v>8.0</v>
      </c>
      <c r="B81" s="41" t="s">
        <v>409</v>
      </c>
      <c r="C81" s="41" t="s">
        <v>410</v>
      </c>
      <c r="D81" s="41" t="s">
        <v>411</v>
      </c>
      <c r="E81" s="41" t="s">
        <v>45</v>
      </c>
      <c r="F81" s="41" t="s">
        <v>21</v>
      </c>
      <c r="G81" s="41">
        <v>75189.0</v>
      </c>
      <c r="H81" s="41">
        <v>9.72697354E9</v>
      </c>
      <c r="I81" s="42" t="s">
        <v>412</v>
      </c>
      <c r="J81" s="41" t="s">
        <v>413</v>
      </c>
      <c r="K81" s="41" t="s">
        <v>201</v>
      </c>
      <c r="L81" s="41"/>
      <c r="M81" s="41" t="s">
        <v>252</v>
      </c>
      <c r="N81" s="41"/>
      <c r="O81" s="41"/>
      <c r="P81" s="41"/>
      <c r="Q81" s="41"/>
    </row>
    <row r="82" ht="15.75" customHeight="1">
      <c r="A82" s="9">
        <v>9.0</v>
      </c>
      <c r="B82" s="67" t="s">
        <v>17</v>
      </c>
      <c r="C82" s="67" t="s">
        <v>414</v>
      </c>
      <c r="D82" s="55" t="s">
        <v>415</v>
      </c>
      <c r="E82" s="55" t="s">
        <v>30</v>
      </c>
      <c r="F82" s="55" t="s">
        <v>21</v>
      </c>
      <c r="G82" s="55">
        <v>75087.0</v>
      </c>
      <c r="H82" s="55" t="s">
        <v>416</v>
      </c>
      <c r="I82" s="68" t="s">
        <v>417</v>
      </c>
      <c r="J82" s="69">
        <v>43881.0</v>
      </c>
      <c r="K82" s="67" t="s">
        <v>201</v>
      </c>
      <c r="L82" s="41"/>
      <c r="M82" s="70" t="s">
        <v>252</v>
      </c>
      <c r="N82" s="70"/>
      <c r="O82" s="41" t="s">
        <v>26</v>
      </c>
      <c r="P82" s="41" t="s">
        <v>26</v>
      </c>
      <c r="Q82" s="41"/>
    </row>
    <row r="83" ht="15.75" customHeight="1">
      <c r="A83" s="9">
        <v>10.0</v>
      </c>
      <c r="B83" s="41" t="s">
        <v>221</v>
      </c>
      <c r="C83" s="41" t="s">
        <v>418</v>
      </c>
      <c r="D83" s="41" t="s">
        <v>419</v>
      </c>
      <c r="E83" s="41" t="s">
        <v>30</v>
      </c>
      <c r="F83" s="41" t="s">
        <v>21</v>
      </c>
      <c r="G83" s="41">
        <v>75087.0</v>
      </c>
      <c r="H83" s="44" t="s">
        <v>420</v>
      </c>
      <c r="I83" s="41" t="s">
        <v>421</v>
      </c>
      <c r="J83" s="45">
        <v>43149.0</v>
      </c>
      <c r="K83" s="46" t="s">
        <v>201</v>
      </c>
      <c r="L83" s="41"/>
      <c r="M83" s="41" t="s">
        <v>252</v>
      </c>
      <c r="N83" s="41"/>
      <c r="O83" s="41" t="s">
        <v>26</v>
      </c>
      <c r="P83" s="41" t="s">
        <v>26</v>
      </c>
      <c r="Q83" s="41" t="s">
        <v>72</v>
      </c>
    </row>
    <row r="84" ht="15.75" customHeight="1">
      <c r="A84" s="9">
        <v>11.0</v>
      </c>
      <c r="B84" s="41" t="s">
        <v>422</v>
      </c>
      <c r="C84" s="41" t="s">
        <v>423</v>
      </c>
      <c r="D84" s="41" t="s">
        <v>424</v>
      </c>
      <c r="E84" s="41" t="s">
        <v>30</v>
      </c>
      <c r="F84" s="41" t="s">
        <v>21</v>
      </c>
      <c r="G84" s="41">
        <v>75087.0</v>
      </c>
      <c r="H84" s="41" t="s">
        <v>425</v>
      </c>
      <c r="I84" s="42" t="s">
        <v>426</v>
      </c>
      <c r="J84" s="43" t="s">
        <v>207</v>
      </c>
      <c r="K84" s="41" t="s">
        <v>201</v>
      </c>
      <c r="L84" s="41"/>
      <c r="M84" s="41" t="s">
        <v>252</v>
      </c>
      <c r="N84" s="41"/>
      <c r="O84" s="41"/>
      <c r="P84" s="41" t="s">
        <v>26</v>
      </c>
      <c r="Q84" s="41"/>
    </row>
    <row r="85" ht="15.75" customHeight="1">
      <c r="A85" s="9">
        <v>12.0</v>
      </c>
      <c r="B85" s="41" t="s">
        <v>427</v>
      </c>
      <c r="C85" s="41" t="s">
        <v>428</v>
      </c>
      <c r="D85" s="41" t="s">
        <v>429</v>
      </c>
      <c r="E85" s="41" t="s">
        <v>30</v>
      </c>
      <c r="F85" s="41" t="s">
        <v>21</v>
      </c>
      <c r="G85" s="41">
        <v>75087.0</v>
      </c>
      <c r="H85" s="41">
        <v>8.329782654E9</v>
      </c>
      <c r="I85" s="42" t="s">
        <v>430</v>
      </c>
      <c r="J85" s="43">
        <v>44614.0</v>
      </c>
      <c r="K85" s="41" t="s">
        <v>201</v>
      </c>
      <c r="L85" s="41"/>
      <c r="M85" s="41" t="s">
        <v>252</v>
      </c>
      <c r="N85" s="41"/>
      <c r="O85" s="41"/>
      <c r="P85" s="41"/>
      <c r="Q85" s="41"/>
    </row>
    <row r="86" ht="15.75" customHeight="1">
      <c r="A86" s="9">
        <v>13.0</v>
      </c>
      <c r="B86" s="41" t="s">
        <v>431</v>
      </c>
      <c r="C86" s="41" t="s">
        <v>432</v>
      </c>
      <c r="D86" s="41" t="s">
        <v>433</v>
      </c>
      <c r="E86" s="41" t="s">
        <v>30</v>
      </c>
      <c r="F86" s="41" t="s">
        <v>256</v>
      </c>
      <c r="G86" s="41">
        <v>75032.0</v>
      </c>
      <c r="H86" s="41" t="s">
        <v>434</v>
      </c>
      <c r="I86" s="42" t="s">
        <v>435</v>
      </c>
      <c r="J86" s="43">
        <v>44642.0</v>
      </c>
      <c r="K86" s="41" t="s">
        <v>219</v>
      </c>
      <c r="L86" s="41"/>
      <c r="M86" s="41" t="s">
        <v>252</v>
      </c>
      <c r="N86" s="41"/>
      <c r="O86" s="41"/>
      <c r="P86" s="41"/>
      <c r="Q86" s="41"/>
    </row>
    <row r="87" ht="15.75" customHeight="1">
      <c r="A87" s="9">
        <v>14.0</v>
      </c>
      <c r="B87" s="41" t="s">
        <v>436</v>
      </c>
      <c r="C87" s="41" t="s">
        <v>437</v>
      </c>
      <c r="D87" s="41" t="s">
        <v>438</v>
      </c>
      <c r="E87" s="41"/>
      <c r="F87" s="41"/>
      <c r="G87" s="41"/>
      <c r="H87" s="41"/>
      <c r="I87" s="42"/>
      <c r="J87" s="43">
        <v>44642.0</v>
      </c>
      <c r="K87" s="41" t="s">
        <v>219</v>
      </c>
      <c r="L87" s="41"/>
      <c r="M87" s="41" t="s">
        <v>252</v>
      </c>
      <c r="N87" s="41"/>
      <c r="O87" s="41"/>
      <c r="P87" s="41"/>
      <c r="Q87" s="41"/>
    </row>
    <row r="88" ht="15.75" customHeight="1">
      <c r="A88" s="9">
        <v>15.0</v>
      </c>
      <c r="B88" s="41" t="s">
        <v>107</v>
      </c>
      <c r="C88" s="41" t="s">
        <v>439</v>
      </c>
      <c r="D88" s="41" t="s">
        <v>440</v>
      </c>
      <c r="E88" s="41" t="s">
        <v>30</v>
      </c>
      <c r="F88" s="41" t="s">
        <v>21</v>
      </c>
      <c r="G88" s="41">
        <v>75032.0</v>
      </c>
      <c r="H88" s="41">
        <v>6.153089101E9</v>
      </c>
      <c r="I88" s="42" t="s">
        <v>441</v>
      </c>
      <c r="J88" s="43">
        <v>44673.0</v>
      </c>
      <c r="K88" s="41" t="s">
        <v>259</v>
      </c>
      <c r="L88" s="41"/>
      <c r="M88" s="41" t="s">
        <v>252</v>
      </c>
      <c r="N88" s="41"/>
      <c r="O88" s="41"/>
      <c r="P88" s="41"/>
      <c r="Q88" s="41"/>
    </row>
    <row r="89" ht="15.75" customHeight="1">
      <c r="A89" s="26">
        <v>1.0</v>
      </c>
      <c r="B89" s="26" t="s">
        <v>442</v>
      </c>
      <c r="C89" s="26" t="s">
        <v>443</v>
      </c>
      <c r="D89" s="26" t="s">
        <v>444</v>
      </c>
      <c r="E89" s="26" t="s">
        <v>30</v>
      </c>
      <c r="F89" s="26" t="s">
        <v>21</v>
      </c>
      <c r="G89" s="26">
        <v>75087.0</v>
      </c>
      <c r="H89" s="50" t="s">
        <v>445</v>
      </c>
      <c r="I89" s="26" t="s">
        <v>446</v>
      </c>
      <c r="J89" s="51">
        <v>43177.0</v>
      </c>
      <c r="K89" s="52" t="s">
        <v>219</v>
      </c>
      <c r="L89" s="26"/>
      <c r="M89" s="26" t="s">
        <v>252</v>
      </c>
      <c r="N89" s="26"/>
      <c r="O89" s="26" t="s">
        <v>26</v>
      </c>
      <c r="P89" s="26" t="s">
        <v>26</v>
      </c>
      <c r="Q89" s="26"/>
      <c r="R89" s="28"/>
      <c r="S89" s="28"/>
      <c r="T89" s="28"/>
      <c r="U89" s="28"/>
      <c r="V89" s="28"/>
      <c r="W89" s="28"/>
      <c r="X89" s="28"/>
      <c r="Y89" s="28"/>
      <c r="Z89" s="28"/>
    </row>
    <row r="90" ht="15.75" customHeight="1">
      <c r="A90" s="26">
        <v>4.0</v>
      </c>
      <c r="B90" s="26" t="s">
        <v>153</v>
      </c>
      <c r="C90" s="26" t="s">
        <v>447</v>
      </c>
      <c r="D90" s="26" t="s">
        <v>448</v>
      </c>
      <c r="E90" s="26" t="s">
        <v>30</v>
      </c>
      <c r="F90" s="26" t="s">
        <v>21</v>
      </c>
      <c r="G90" s="26">
        <v>75087.0</v>
      </c>
      <c r="H90" s="26" t="s">
        <v>449</v>
      </c>
      <c r="I90" s="31" t="s">
        <v>450</v>
      </c>
      <c r="J90" s="38" t="s">
        <v>265</v>
      </c>
      <c r="K90" s="26" t="s">
        <v>259</v>
      </c>
      <c r="L90" s="26"/>
      <c r="M90" s="26" t="s">
        <v>252</v>
      </c>
      <c r="N90" s="26"/>
      <c r="O90" s="26"/>
      <c r="P90" s="26" t="s">
        <v>60</v>
      </c>
      <c r="Q90" s="26"/>
      <c r="R90" s="28"/>
      <c r="S90" s="28"/>
      <c r="T90" s="28"/>
      <c r="U90" s="28"/>
      <c r="V90" s="28"/>
      <c r="W90" s="28"/>
      <c r="X90" s="28"/>
      <c r="Y90" s="28"/>
      <c r="Z90" s="28"/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Q1"/>
    <mergeCell ref="C68:D68"/>
    <mergeCell ref="C69:D69"/>
    <mergeCell ref="C70:D70"/>
    <mergeCell ref="C71:D71"/>
    <mergeCell ref="C72:D72"/>
    <mergeCell ref="B73:L73"/>
  </mergeCells>
  <conditionalFormatting sqref="A1:A1000">
    <cfRule type="notContainsBlanks" dxfId="0" priority="1">
      <formula>LEN(TRIM(A1))&gt;0</formula>
    </cfRule>
  </conditionalFormatting>
  <hyperlinks>
    <hyperlink r:id="rId1" ref="I9"/>
    <hyperlink r:id="rId2" ref="I10"/>
    <hyperlink r:id="rId3" ref="I12"/>
    <hyperlink r:id="rId4" ref="I14"/>
    <hyperlink r:id="rId5" ref="I15"/>
    <hyperlink r:id="rId6" ref="I22"/>
    <hyperlink r:id="rId7" ref="I23"/>
    <hyperlink r:id="rId8" ref="I24"/>
    <hyperlink r:id="rId9" ref="I26"/>
    <hyperlink r:id="rId10" ref="I31"/>
    <hyperlink r:id="rId11" ref="I32"/>
    <hyperlink r:id="rId12" ref="I36"/>
    <hyperlink r:id="rId13" ref="I37"/>
    <hyperlink r:id="rId14" ref="I38"/>
    <hyperlink r:id="rId15" ref="I46"/>
    <hyperlink r:id="rId16" ref="I47"/>
    <hyperlink r:id="rId17" ref="I48"/>
    <hyperlink r:id="rId18" ref="I49"/>
    <hyperlink r:id="rId19" ref="I50"/>
    <hyperlink r:id="rId20" ref="I51"/>
    <hyperlink r:id="rId21" ref="I52"/>
    <hyperlink r:id="rId22" ref="I55"/>
    <hyperlink r:id="rId23" ref="I64"/>
    <hyperlink r:id="rId24" ref="I65"/>
    <hyperlink r:id="rId25" ref="I74"/>
    <hyperlink r:id="rId26" ref="I75"/>
    <hyperlink r:id="rId27" ref="I76"/>
    <hyperlink r:id="rId28" ref="I77"/>
    <hyperlink r:id="rId29" ref="I78"/>
    <hyperlink r:id="rId30" ref="I79"/>
    <hyperlink r:id="rId31" ref="I81"/>
    <hyperlink r:id="rId32" ref="I84"/>
    <hyperlink r:id="rId33" ref="I85"/>
    <hyperlink r:id="rId34" ref="I86"/>
    <hyperlink r:id="rId35" ref="I88"/>
    <hyperlink r:id="rId36" ref="I90"/>
  </hyperlinks>
  <printOptions/>
  <pageMargins bottom="0.75" footer="0.0" header="0.0" left="0.7" right="0.7" top="0.75"/>
  <pageSetup orientation="landscape"/>
  <drawing r:id="rId37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" width="9.86"/>
    <col customWidth="1" min="3" max="3" width="8.0"/>
    <col customWidth="1" min="4" max="4" width="9.14"/>
    <col customWidth="1" min="5" max="5" width="8.71"/>
    <col customWidth="1" min="6" max="8" width="8.86"/>
    <col customWidth="1" min="9" max="10" width="9.14"/>
    <col customWidth="1" min="11" max="11" width="8.29"/>
    <col customWidth="1" min="12" max="12" width="8.86"/>
    <col customWidth="1" min="13" max="14" width="8.43"/>
    <col customWidth="1" min="15" max="15" width="9.29"/>
    <col customWidth="1" min="16" max="16" width="8.86"/>
    <col customWidth="1" min="17" max="17" width="62.43"/>
    <col customWidth="1" min="18" max="18" width="10.43"/>
    <col customWidth="1" min="19" max="19" width="50.43"/>
    <col customWidth="1" min="20" max="26" width="8.86"/>
  </cols>
  <sheetData>
    <row r="1" ht="12.75" customHeight="1">
      <c r="A1" s="71" t="s">
        <v>979</v>
      </c>
      <c r="B1" s="72"/>
      <c r="C1" s="73">
        <v>43665.0</v>
      </c>
      <c r="D1" s="73">
        <v>43696.0</v>
      </c>
      <c r="E1" s="73">
        <v>43727.0</v>
      </c>
      <c r="F1" s="73">
        <v>43757.0</v>
      </c>
      <c r="G1" s="73">
        <v>43788.0</v>
      </c>
      <c r="H1" s="73">
        <v>43818.0</v>
      </c>
      <c r="I1" s="73">
        <v>43485.0</v>
      </c>
      <c r="J1" s="73">
        <v>43516.0</v>
      </c>
      <c r="K1" s="73">
        <v>43544.0</v>
      </c>
      <c r="L1" s="73">
        <v>43575.0</v>
      </c>
      <c r="M1" s="73">
        <v>43605.0</v>
      </c>
      <c r="N1" s="73">
        <v>43636.0</v>
      </c>
      <c r="O1" s="72"/>
      <c r="P1" s="72"/>
      <c r="Q1" s="74"/>
      <c r="R1" s="113"/>
      <c r="S1" s="113"/>
      <c r="T1" s="113"/>
      <c r="U1" s="113"/>
      <c r="V1" s="113"/>
      <c r="W1" s="113"/>
      <c r="X1" s="113"/>
      <c r="Y1" s="113"/>
      <c r="Z1" s="113"/>
    </row>
    <row r="2" ht="12.75" customHeight="1">
      <c r="A2" s="71"/>
      <c r="B2" s="72" t="s">
        <v>452</v>
      </c>
      <c r="C2" s="75" t="s">
        <v>453</v>
      </c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7" t="s">
        <v>454</v>
      </c>
      <c r="P2" s="78" t="s">
        <v>455</v>
      </c>
      <c r="Q2" s="79" t="s">
        <v>456</v>
      </c>
      <c r="R2" s="113"/>
      <c r="S2" s="113"/>
      <c r="T2" s="113"/>
      <c r="U2" s="113"/>
      <c r="V2" s="113"/>
      <c r="W2" s="113"/>
      <c r="X2" s="113"/>
      <c r="Y2" s="113"/>
      <c r="Z2" s="113"/>
    </row>
    <row r="3" ht="12.75" customHeight="1">
      <c r="A3" s="80" t="s">
        <v>980</v>
      </c>
      <c r="B3" s="81">
        <v>110.32</v>
      </c>
      <c r="C3" s="82">
        <v>0.0</v>
      </c>
      <c r="D3" s="82">
        <v>0.0</v>
      </c>
      <c r="E3" s="82">
        <v>0.0</v>
      </c>
      <c r="F3" s="82">
        <v>75.0</v>
      </c>
      <c r="G3" s="82">
        <v>0.0</v>
      </c>
      <c r="H3" s="82">
        <v>0.0</v>
      </c>
      <c r="I3" s="82">
        <v>0.0</v>
      </c>
      <c r="J3" s="82">
        <v>0.0</v>
      </c>
      <c r="K3" s="82">
        <v>0.0</v>
      </c>
      <c r="L3" s="82">
        <v>0.0</v>
      </c>
      <c r="M3" s="82">
        <v>0.0</v>
      </c>
      <c r="N3" s="82">
        <v>0.0</v>
      </c>
      <c r="O3" s="81">
        <f t="shared" ref="O3:O8" si="1">SUM(C3:N3)</f>
        <v>75</v>
      </c>
      <c r="P3" s="81">
        <f t="shared" ref="P3:P13" si="2">B3-O3</f>
        <v>35.32</v>
      </c>
      <c r="Q3" s="83" t="s">
        <v>981</v>
      </c>
      <c r="R3" s="113"/>
      <c r="S3" s="113"/>
      <c r="T3" s="113"/>
      <c r="U3" s="113"/>
      <c r="V3" s="113"/>
      <c r="W3" s="113"/>
      <c r="X3" s="113"/>
      <c r="Y3" s="113"/>
      <c r="Z3" s="113"/>
    </row>
    <row r="4" ht="12.75" customHeight="1">
      <c r="A4" s="80" t="s">
        <v>982</v>
      </c>
      <c r="B4" s="81">
        <v>100.0</v>
      </c>
      <c r="C4" s="82">
        <v>0.0</v>
      </c>
      <c r="D4" s="82">
        <v>0.0</v>
      </c>
      <c r="E4" s="82">
        <v>0.0</v>
      </c>
      <c r="F4" s="82">
        <v>0.0</v>
      </c>
      <c r="G4" s="82">
        <v>0.0</v>
      </c>
      <c r="H4" s="82">
        <v>0.0</v>
      </c>
      <c r="I4" s="82">
        <v>0.0</v>
      </c>
      <c r="J4" s="82">
        <v>10.83</v>
      </c>
      <c r="K4" s="82">
        <v>65.14</v>
      </c>
      <c r="L4" s="82">
        <v>0.0</v>
      </c>
      <c r="M4" s="82">
        <v>0.0</v>
      </c>
      <c r="N4" s="82">
        <v>107.13</v>
      </c>
      <c r="O4" s="81">
        <f t="shared" si="1"/>
        <v>183.1</v>
      </c>
      <c r="P4" s="81">
        <f t="shared" si="2"/>
        <v>-83.1</v>
      </c>
      <c r="Q4" s="83" t="s">
        <v>983</v>
      </c>
      <c r="R4" s="113"/>
      <c r="S4" s="113"/>
      <c r="T4" s="113"/>
      <c r="U4" s="113"/>
      <c r="V4" s="113"/>
      <c r="W4" s="113"/>
      <c r="X4" s="113"/>
      <c r="Y4" s="113"/>
      <c r="Z4" s="113"/>
    </row>
    <row r="5" ht="12.75" customHeight="1">
      <c r="A5" s="80" t="s">
        <v>984</v>
      </c>
      <c r="B5" s="81">
        <v>60.0</v>
      </c>
      <c r="C5" s="82">
        <v>56.07</v>
      </c>
      <c r="D5" s="82">
        <v>0.0</v>
      </c>
      <c r="E5" s="82">
        <v>0.0</v>
      </c>
      <c r="F5" s="82">
        <v>0.0</v>
      </c>
      <c r="G5" s="82">
        <v>0.0</v>
      </c>
      <c r="H5" s="82">
        <v>0.0</v>
      </c>
      <c r="I5" s="82">
        <v>0.0</v>
      </c>
      <c r="J5" s="82">
        <v>0.0</v>
      </c>
      <c r="K5" s="82">
        <v>0.0</v>
      </c>
      <c r="L5" s="82">
        <v>0.0</v>
      </c>
      <c r="M5" s="82">
        <v>0.0</v>
      </c>
      <c r="N5" s="82">
        <v>0.0</v>
      </c>
      <c r="O5" s="81">
        <f t="shared" si="1"/>
        <v>56.07</v>
      </c>
      <c r="P5" s="81">
        <f t="shared" si="2"/>
        <v>3.93</v>
      </c>
      <c r="Q5" s="83" t="s">
        <v>985</v>
      </c>
      <c r="R5" s="113"/>
      <c r="S5" s="113"/>
      <c r="T5" s="113"/>
      <c r="U5" s="113"/>
      <c r="V5" s="113"/>
      <c r="W5" s="113"/>
      <c r="X5" s="113"/>
      <c r="Y5" s="113"/>
      <c r="Z5" s="113"/>
    </row>
    <row r="6" ht="12.75" customHeight="1">
      <c r="A6" s="80" t="s">
        <v>986</v>
      </c>
      <c r="B6" s="81">
        <v>0.0</v>
      </c>
      <c r="C6" s="82">
        <v>0.0</v>
      </c>
      <c r="D6" s="82">
        <v>0.0</v>
      </c>
      <c r="E6" s="82">
        <v>0.0</v>
      </c>
      <c r="F6" s="82">
        <v>0.0</v>
      </c>
      <c r="G6" s="82">
        <v>0.0</v>
      </c>
      <c r="H6" s="82">
        <v>0.0</v>
      </c>
      <c r="I6" s="82">
        <v>0.0</v>
      </c>
      <c r="J6" s="82">
        <v>0.0</v>
      </c>
      <c r="K6" s="82">
        <v>0.0</v>
      </c>
      <c r="L6" s="82">
        <v>0.0</v>
      </c>
      <c r="M6" s="82">
        <v>0.0</v>
      </c>
      <c r="N6" s="82">
        <v>0.0</v>
      </c>
      <c r="O6" s="81">
        <f t="shared" si="1"/>
        <v>0</v>
      </c>
      <c r="P6" s="81">
        <f t="shared" si="2"/>
        <v>0</v>
      </c>
      <c r="Q6" s="83" t="s">
        <v>72</v>
      </c>
      <c r="R6" s="113"/>
      <c r="S6" s="113"/>
      <c r="T6" s="113"/>
      <c r="U6" s="113"/>
      <c r="V6" s="113"/>
      <c r="W6" s="113"/>
      <c r="X6" s="113"/>
      <c r="Y6" s="113"/>
      <c r="Z6" s="113"/>
    </row>
    <row r="7" ht="21.75" customHeight="1">
      <c r="A7" s="85" t="s">
        <v>987</v>
      </c>
      <c r="B7" s="81">
        <v>165.0</v>
      </c>
      <c r="C7" s="82">
        <v>0.0</v>
      </c>
      <c r="D7" s="82">
        <v>0.0</v>
      </c>
      <c r="E7" s="82">
        <v>0.0</v>
      </c>
      <c r="F7" s="82">
        <v>0.0</v>
      </c>
      <c r="G7" s="82">
        <v>0.0</v>
      </c>
      <c r="H7" s="82">
        <v>0.0</v>
      </c>
      <c r="I7" s="82">
        <v>97.17</v>
      </c>
      <c r="J7" s="82">
        <v>52.75</v>
      </c>
      <c r="K7" s="82">
        <v>0.0</v>
      </c>
      <c r="L7" s="82">
        <v>0.0</v>
      </c>
      <c r="M7" s="82">
        <v>0.0</v>
      </c>
      <c r="N7" s="82">
        <v>0.0</v>
      </c>
      <c r="O7" s="81">
        <f t="shared" si="1"/>
        <v>149.92</v>
      </c>
      <c r="P7" s="81">
        <f t="shared" si="2"/>
        <v>15.08</v>
      </c>
      <c r="Q7" s="86" t="s">
        <v>988</v>
      </c>
      <c r="R7" s="113"/>
      <c r="S7" s="113"/>
      <c r="T7" s="113"/>
      <c r="U7" s="113"/>
      <c r="V7" s="113"/>
      <c r="W7" s="113"/>
      <c r="X7" s="113"/>
      <c r="Y7" s="113"/>
      <c r="Z7" s="113"/>
    </row>
    <row r="8" ht="12.75" customHeight="1">
      <c r="A8" s="85" t="s">
        <v>989</v>
      </c>
      <c r="B8" s="81">
        <v>100.0</v>
      </c>
      <c r="C8" s="82">
        <v>0.0</v>
      </c>
      <c r="D8" s="158">
        <v>64.94</v>
      </c>
      <c r="E8" s="82">
        <v>0.0</v>
      </c>
      <c r="F8" s="82">
        <v>0.0</v>
      </c>
      <c r="G8" s="82">
        <v>0.0</v>
      </c>
      <c r="H8" s="82">
        <v>0.0</v>
      </c>
      <c r="I8" s="82">
        <v>0.0</v>
      </c>
      <c r="J8" s="82">
        <v>0.0</v>
      </c>
      <c r="K8" s="82">
        <v>0.0</v>
      </c>
      <c r="L8" s="82">
        <v>0.0</v>
      </c>
      <c r="M8" s="82">
        <v>0.0</v>
      </c>
      <c r="N8" s="82">
        <v>0.0</v>
      </c>
      <c r="O8" s="81">
        <f t="shared" si="1"/>
        <v>64.94</v>
      </c>
      <c r="P8" s="81">
        <f t="shared" si="2"/>
        <v>35.06</v>
      </c>
      <c r="Q8" s="83" t="s">
        <v>990</v>
      </c>
      <c r="R8" s="113"/>
      <c r="S8" s="113"/>
      <c r="T8" s="113"/>
      <c r="U8" s="113"/>
      <c r="V8" s="113"/>
      <c r="W8" s="113"/>
      <c r="X8" s="113"/>
      <c r="Y8" s="113"/>
      <c r="Z8" s="113"/>
    </row>
    <row r="9" ht="12.75" customHeight="1">
      <c r="A9" s="80" t="s">
        <v>991</v>
      </c>
      <c r="B9" s="81">
        <v>298.82</v>
      </c>
      <c r="C9" s="82">
        <v>0.0</v>
      </c>
      <c r="D9" s="82">
        <v>0.0</v>
      </c>
      <c r="E9" s="82">
        <v>0.0</v>
      </c>
      <c r="F9" s="82">
        <v>0.0</v>
      </c>
      <c r="G9" s="82">
        <v>0.0</v>
      </c>
      <c r="H9" s="82">
        <v>0.0</v>
      </c>
      <c r="I9" s="82">
        <v>0.0</v>
      </c>
      <c r="J9" s="82">
        <v>0.0</v>
      </c>
      <c r="K9" s="82">
        <v>0.0</v>
      </c>
      <c r="L9" s="82">
        <v>0.0</v>
      </c>
      <c r="M9" s="82">
        <v>0.0</v>
      </c>
      <c r="N9" s="82">
        <v>300.0</v>
      </c>
      <c r="O9" s="81">
        <v>300.0</v>
      </c>
      <c r="P9" s="81">
        <f t="shared" si="2"/>
        <v>-1.18</v>
      </c>
      <c r="Q9" s="83" t="s">
        <v>992</v>
      </c>
      <c r="R9" s="113"/>
      <c r="S9" s="113"/>
      <c r="T9" s="113"/>
      <c r="U9" s="113"/>
      <c r="V9" s="113"/>
      <c r="W9" s="113"/>
      <c r="X9" s="113"/>
      <c r="Y9" s="113"/>
      <c r="Z9" s="113"/>
    </row>
    <row r="10" ht="12.75" customHeight="1">
      <c r="A10" s="80" t="s">
        <v>993</v>
      </c>
      <c r="B10" s="81">
        <v>0.0</v>
      </c>
      <c r="C10" s="82">
        <v>0.0</v>
      </c>
      <c r="D10" s="82">
        <v>0.0</v>
      </c>
      <c r="E10" s="82">
        <v>0.0</v>
      </c>
      <c r="F10" s="82">
        <v>0.0</v>
      </c>
      <c r="G10" s="82">
        <v>0.0</v>
      </c>
      <c r="H10" s="82">
        <v>0.0</v>
      </c>
      <c r="I10" s="82">
        <v>0.0</v>
      </c>
      <c r="J10" s="82">
        <v>0.0</v>
      </c>
      <c r="K10" s="82">
        <v>0.0</v>
      </c>
      <c r="L10" s="82">
        <v>0.0</v>
      </c>
      <c r="M10" s="82">
        <v>0.0</v>
      </c>
      <c r="N10" s="82">
        <v>0.0</v>
      </c>
      <c r="O10" s="81">
        <f t="shared" ref="O10:O13" si="3">SUM(C10:N10)</f>
        <v>0</v>
      </c>
      <c r="P10" s="81">
        <f t="shared" si="2"/>
        <v>0</v>
      </c>
      <c r="Q10" s="83" t="s">
        <v>994</v>
      </c>
      <c r="R10" s="113"/>
      <c r="S10" s="113"/>
      <c r="T10" s="113"/>
      <c r="U10" s="113"/>
      <c r="V10" s="113"/>
      <c r="W10" s="113"/>
      <c r="X10" s="113"/>
      <c r="Y10" s="113"/>
      <c r="Z10" s="113"/>
    </row>
    <row r="11" ht="12.75" customHeight="1">
      <c r="A11" s="80" t="s">
        <v>995</v>
      </c>
      <c r="B11" s="81">
        <v>295.0</v>
      </c>
      <c r="C11" s="82">
        <v>0.0</v>
      </c>
      <c r="D11" s="82">
        <v>0.0</v>
      </c>
      <c r="E11" s="82">
        <v>0.0</v>
      </c>
      <c r="F11" s="82">
        <v>0.0</v>
      </c>
      <c r="G11" s="82">
        <v>0.0</v>
      </c>
      <c r="H11" s="82">
        <v>0.0</v>
      </c>
      <c r="I11" s="82">
        <v>0.0</v>
      </c>
      <c r="J11" s="82">
        <v>0.0</v>
      </c>
      <c r="K11" s="82">
        <v>0.0</v>
      </c>
      <c r="L11" s="82">
        <v>0.0</v>
      </c>
      <c r="M11" s="82">
        <v>0.0</v>
      </c>
      <c r="N11" s="82">
        <v>295.0</v>
      </c>
      <c r="O11" s="81">
        <f t="shared" si="3"/>
        <v>295</v>
      </c>
      <c r="P11" s="81">
        <f t="shared" si="2"/>
        <v>0</v>
      </c>
      <c r="Q11" s="83" t="s">
        <v>996</v>
      </c>
      <c r="R11" s="113"/>
      <c r="S11" s="113"/>
      <c r="T11" s="113"/>
      <c r="U11" s="113"/>
      <c r="V11" s="113"/>
      <c r="W11" s="113"/>
      <c r="X11" s="113"/>
      <c r="Y11" s="113"/>
      <c r="Z11" s="113"/>
    </row>
    <row r="12" ht="12.75" customHeight="1">
      <c r="A12" s="80" t="s">
        <v>997</v>
      </c>
      <c r="B12" s="81">
        <v>40.7</v>
      </c>
      <c r="C12" s="82">
        <v>1.76</v>
      </c>
      <c r="D12" s="82">
        <v>5.18</v>
      </c>
      <c r="E12" s="82">
        <v>1.48</v>
      </c>
      <c r="F12" s="82">
        <v>5.77</v>
      </c>
      <c r="G12" s="82">
        <v>0.0</v>
      </c>
      <c r="H12" s="82">
        <v>2.22</v>
      </c>
      <c r="I12" s="82">
        <v>0.0</v>
      </c>
      <c r="J12" s="82">
        <v>8.14</v>
      </c>
      <c r="K12" s="82">
        <v>2.96</v>
      </c>
      <c r="L12" s="82">
        <v>2.66</v>
      </c>
      <c r="M12" s="82">
        <v>5.92</v>
      </c>
      <c r="N12" s="82">
        <v>3.7</v>
      </c>
      <c r="O12" s="81">
        <f t="shared" si="3"/>
        <v>39.79</v>
      </c>
      <c r="P12" s="81">
        <f t="shared" si="2"/>
        <v>0.91</v>
      </c>
      <c r="Q12" s="83" t="s">
        <v>998</v>
      </c>
      <c r="R12" s="113"/>
      <c r="S12" s="113"/>
      <c r="T12" s="113"/>
      <c r="U12" s="113"/>
      <c r="V12" s="113"/>
      <c r="W12" s="113"/>
      <c r="X12" s="113"/>
      <c r="Y12" s="113"/>
      <c r="Z12" s="113"/>
    </row>
    <row r="13" ht="12.75" customHeight="1">
      <c r="A13" s="80" t="s">
        <v>465</v>
      </c>
      <c r="B13" s="81">
        <v>197.88</v>
      </c>
      <c r="C13" s="158">
        <v>98.94</v>
      </c>
      <c r="D13" s="82">
        <v>0.0</v>
      </c>
      <c r="E13" s="82">
        <v>0.0</v>
      </c>
      <c r="F13" s="82">
        <v>0.0</v>
      </c>
      <c r="G13" s="82">
        <v>0.0</v>
      </c>
      <c r="H13" s="82">
        <v>98.94</v>
      </c>
      <c r="I13" s="82">
        <v>0.0</v>
      </c>
      <c r="J13" s="82">
        <v>0.0</v>
      </c>
      <c r="K13" s="82">
        <v>0.0</v>
      </c>
      <c r="L13" s="82">
        <v>0.0</v>
      </c>
      <c r="M13" s="82">
        <v>0.0</v>
      </c>
      <c r="N13" s="82">
        <v>107.1</v>
      </c>
      <c r="O13" s="81">
        <f t="shared" si="3"/>
        <v>304.98</v>
      </c>
      <c r="P13" s="81">
        <f t="shared" si="2"/>
        <v>-107.1</v>
      </c>
      <c r="Q13" s="83" t="s">
        <v>999</v>
      </c>
      <c r="R13" s="113"/>
      <c r="S13" s="113"/>
      <c r="T13" s="113"/>
      <c r="U13" s="113"/>
      <c r="V13" s="113"/>
      <c r="W13" s="113"/>
      <c r="X13" s="113"/>
      <c r="Y13" s="113"/>
      <c r="Z13" s="113"/>
    </row>
    <row r="14" ht="12.75" customHeight="1">
      <c r="A14" s="80" t="s">
        <v>476</v>
      </c>
      <c r="B14" s="81">
        <f t="shared" ref="B14:P14" si="4">SUM(B3:B13)</f>
        <v>1367.72</v>
      </c>
      <c r="C14" s="82">
        <f t="shared" si="4"/>
        <v>156.77</v>
      </c>
      <c r="D14" s="82">
        <f t="shared" si="4"/>
        <v>70.12</v>
      </c>
      <c r="E14" s="82">
        <f t="shared" si="4"/>
        <v>1.48</v>
      </c>
      <c r="F14" s="82">
        <f t="shared" si="4"/>
        <v>80.77</v>
      </c>
      <c r="G14" s="82">
        <f t="shared" si="4"/>
        <v>0</v>
      </c>
      <c r="H14" s="82">
        <f t="shared" si="4"/>
        <v>101.16</v>
      </c>
      <c r="I14" s="82">
        <f t="shared" si="4"/>
        <v>97.17</v>
      </c>
      <c r="J14" s="82">
        <f t="shared" si="4"/>
        <v>71.72</v>
      </c>
      <c r="K14" s="82">
        <f t="shared" si="4"/>
        <v>68.1</v>
      </c>
      <c r="L14" s="82">
        <f t="shared" si="4"/>
        <v>2.66</v>
      </c>
      <c r="M14" s="82">
        <f t="shared" si="4"/>
        <v>5.92</v>
      </c>
      <c r="N14" s="82">
        <f t="shared" si="4"/>
        <v>812.93</v>
      </c>
      <c r="O14" s="81">
        <f t="shared" si="4"/>
        <v>1468.8</v>
      </c>
      <c r="P14" s="81">
        <f t="shared" si="4"/>
        <v>-101.08</v>
      </c>
      <c r="Q14" s="159" t="s">
        <v>1000</v>
      </c>
      <c r="R14" s="74"/>
      <c r="S14" s="74"/>
      <c r="T14" s="113"/>
      <c r="U14" s="113"/>
      <c r="V14" s="113"/>
      <c r="W14" s="113"/>
      <c r="X14" s="113"/>
      <c r="Y14" s="113"/>
      <c r="Z14" s="113"/>
    </row>
    <row r="15" ht="12.75" customHeight="1">
      <c r="A15" s="72"/>
      <c r="B15" s="90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0"/>
      <c r="P15" s="90"/>
      <c r="Q15" s="83"/>
      <c r="R15" s="113"/>
      <c r="S15" s="113"/>
      <c r="T15" s="113"/>
      <c r="U15" s="113"/>
      <c r="V15" s="113"/>
      <c r="W15" s="113"/>
      <c r="X15" s="113"/>
      <c r="Y15" s="113"/>
      <c r="Z15" s="113"/>
    </row>
    <row r="16" ht="22.5" customHeight="1">
      <c r="A16" s="83" t="s">
        <v>624</v>
      </c>
      <c r="B16" s="83"/>
      <c r="C16" s="92" t="s">
        <v>478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3"/>
      <c r="O16" s="93" t="s">
        <v>479</v>
      </c>
      <c r="P16" s="90" t="s">
        <v>455</v>
      </c>
      <c r="Q16" s="83"/>
      <c r="R16" s="113"/>
      <c r="S16" s="113"/>
      <c r="T16" s="113"/>
      <c r="U16" s="113"/>
      <c r="V16" s="113"/>
      <c r="W16" s="113"/>
      <c r="X16" s="113"/>
      <c r="Y16" s="113"/>
      <c r="Z16" s="113"/>
    </row>
    <row r="17" ht="16.5" customHeight="1">
      <c r="A17" s="83">
        <f>SUM(O17+O18)</f>
        <v>58</v>
      </c>
      <c r="B17" s="94" t="s">
        <v>480</v>
      </c>
      <c r="C17" s="83">
        <v>5.0</v>
      </c>
      <c r="D17" s="83">
        <v>3.0</v>
      </c>
      <c r="E17" s="83">
        <v>1.0</v>
      </c>
      <c r="F17" s="160">
        <v>6.0</v>
      </c>
      <c r="G17" s="161">
        <v>0.0</v>
      </c>
      <c r="H17" s="161">
        <v>0.0</v>
      </c>
      <c r="I17" s="161">
        <v>0.0</v>
      </c>
      <c r="J17" s="161">
        <v>3.0</v>
      </c>
      <c r="K17" s="161">
        <v>1.0</v>
      </c>
      <c r="L17" s="161">
        <v>0.0</v>
      </c>
      <c r="M17" s="161">
        <v>0.0</v>
      </c>
      <c r="N17" s="161">
        <v>1.0</v>
      </c>
      <c r="O17" s="72">
        <f t="shared" ref="O17:O20" si="5">SUM(C17:N17)</f>
        <v>20</v>
      </c>
      <c r="P17" s="90"/>
      <c r="Q17" s="83" t="s">
        <v>1001</v>
      </c>
      <c r="R17" s="113"/>
      <c r="S17" s="113"/>
      <c r="T17" s="113"/>
      <c r="U17" s="113"/>
      <c r="V17" s="113"/>
      <c r="W17" s="113"/>
      <c r="X17" s="113"/>
      <c r="Y17" s="113"/>
      <c r="Z17" s="113"/>
    </row>
    <row r="18" ht="20.25" customHeight="1">
      <c r="A18" s="83" t="s">
        <v>72</v>
      </c>
      <c r="B18" s="94" t="s">
        <v>481</v>
      </c>
      <c r="C18" s="83">
        <v>3.0</v>
      </c>
      <c r="D18" s="83">
        <v>6.0</v>
      </c>
      <c r="E18" s="83">
        <v>1.0</v>
      </c>
      <c r="F18" s="160">
        <v>9.0</v>
      </c>
      <c r="G18" s="160">
        <v>1.0</v>
      </c>
      <c r="H18" s="161">
        <v>2.0</v>
      </c>
      <c r="I18" s="161">
        <v>0.0</v>
      </c>
      <c r="J18" s="161">
        <v>3.0</v>
      </c>
      <c r="K18" s="161">
        <v>1.0</v>
      </c>
      <c r="L18" s="161">
        <v>3.0</v>
      </c>
      <c r="M18" s="161">
        <v>9.0</v>
      </c>
      <c r="N18" s="161">
        <v>0.0</v>
      </c>
      <c r="O18" s="72">
        <f t="shared" si="5"/>
        <v>38</v>
      </c>
      <c r="P18" s="90"/>
      <c r="Q18" s="83"/>
      <c r="R18" s="113"/>
      <c r="S18" s="113"/>
      <c r="T18" s="113"/>
      <c r="U18" s="113"/>
      <c r="V18" s="113"/>
      <c r="W18" s="113"/>
      <c r="X18" s="113"/>
      <c r="Y18" s="113"/>
      <c r="Z18" s="113"/>
    </row>
    <row r="19" ht="20.25" customHeight="1">
      <c r="A19" s="83"/>
      <c r="B19" s="94" t="s">
        <v>479</v>
      </c>
      <c r="C19" s="83">
        <f t="shared" ref="C19:N19" si="6">SUM(C17:C18)</f>
        <v>8</v>
      </c>
      <c r="D19" s="83">
        <f t="shared" si="6"/>
        <v>9</v>
      </c>
      <c r="E19" s="83">
        <f t="shared" si="6"/>
        <v>2</v>
      </c>
      <c r="F19" s="83">
        <f t="shared" si="6"/>
        <v>15</v>
      </c>
      <c r="G19" s="83">
        <f t="shared" si="6"/>
        <v>1</v>
      </c>
      <c r="H19" s="83">
        <f t="shared" si="6"/>
        <v>2</v>
      </c>
      <c r="I19" s="83">
        <f t="shared" si="6"/>
        <v>0</v>
      </c>
      <c r="J19" s="83">
        <f t="shared" si="6"/>
        <v>6</v>
      </c>
      <c r="K19" s="83">
        <f t="shared" si="6"/>
        <v>2</v>
      </c>
      <c r="L19" s="83">
        <f t="shared" si="6"/>
        <v>3</v>
      </c>
      <c r="M19" s="83">
        <f t="shared" si="6"/>
        <v>9</v>
      </c>
      <c r="N19" s="83">
        <f t="shared" si="6"/>
        <v>1</v>
      </c>
      <c r="O19" s="72">
        <f t="shared" si="5"/>
        <v>58</v>
      </c>
      <c r="P19" s="90"/>
      <c r="Q19" s="83"/>
      <c r="R19" s="113"/>
      <c r="S19" s="113"/>
      <c r="T19" s="113"/>
      <c r="U19" s="113"/>
      <c r="V19" s="113"/>
      <c r="W19" s="113"/>
      <c r="X19" s="113"/>
      <c r="Y19" s="113"/>
      <c r="Z19" s="113"/>
    </row>
    <row r="20" ht="12.75" customHeight="1">
      <c r="A20" s="85" t="s">
        <v>1002</v>
      </c>
      <c r="B20" s="81">
        <v>1120.0</v>
      </c>
      <c r="C20" s="96">
        <v>40.0</v>
      </c>
      <c r="D20" s="96">
        <v>260.0</v>
      </c>
      <c r="E20" s="96">
        <v>40.0</v>
      </c>
      <c r="F20" s="96">
        <v>300.0</v>
      </c>
      <c r="G20" s="96">
        <v>0.0</v>
      </c>
      <c r="H20" s="96">
        <v>60.0</v>
      </c>
      <c r="I20" s="162">
        <v>0.0</v>
      </c>
      <c r="J20" s="162">
        <v>120.0</v>
      </c>
      <c r="K20" s="162">
        <v>20.0</v>
      </c>
      <c r="L20" s="162">
        <v>20.0</v>
      </c>
      <c r="M20" s="162">
        <v>160.0</v>
      </c>
      <c r="N20" s="162">
        <v>100.0</v>
      </c>
      <c r="O20" s="90">
        <f t="shared" si="5"/>
        <v>1120</v>
      </c>
      <c r="P20" s="90">
        <f>B20-O20</f>
        <v>0</v>
      </c>
      <c r="Q20" s="86"/>
      <c r="R20" s="113"/>
      <c r="S20" s="113"/>
      <c r="T20" s="113"/>
      <c r="U20" s="113"/>
      <c r="V20" s="113"/>
      <c r="W20" s="113"/>
      <c r="X20" s="113"/>
      <c r="Y20" s="113"/>
      <c r="Z20" s="113"/>
    </row>
    <row r="21" ht="12.75" customHeight="1">
      <c r="A21" s="85" t="s">
        <v>1003</v>
      </c>
      <c r="B21" s="81">
        <v>300.0</v>
      </c>
      <c r="C21" s="162">
        <v>0.0</v>
      </c>
      <c r="D21" s="162">
        <v>0.0</v>
      </c>
      <c r="E21" s="162">
        <v>0.0</v>
      </c>
      <c r="F21" s="162">
        <v>0.0</v>
      </c>
      <c r="G21" s="162">
        <v>0.0</v>
      </c>
      <c r="H21" s="162">
        <v>0.0</v>
      </c>
      <c r="I21" s="162">
        <v>0.0</v>
      </c>
      <c r="J21" s="162">
        <v>180.0</v>
      </c>
      <c r="K21" s="162">
        <v>60.0</v>
      </c>
      <c r="L21" s="162">
        <v>60.0</v>
      </c>
      <c r="M21" s="162">
        <v>0.0</v>
      </c>
      <c r="N21" s="162">
        <v>0.0</v>
      </c>
      <c r="O21" s="90"/>
      <c r="P21" s="90"/>
      <c r="Q21" s="86"/>
      <c r="R21" s="113"/>
      <c r="S21" s="113"/>
      <c r="T21" s="113"/>
      <c r="U21" s="113"/>
      <c r="V21" s="113"/>
      <c r="W21" s="113"/>
      <c r="X21" s="113"/>
      <c r="Y21" s="113"/>
      <c r="Z21" s="113"/>
    </row>
    <row r="22" ht="12.75" customHeight="1">
      <c r="A22" s="100" t="s">
        <v>485</v>
      </c>
      <c r="B22" s="97">
        <f>SUM(B20:B21)</f>
        <v>1420</v>
      </c>
      <c r="C22" s="163">
        <f>SUM(C20)</f>
        <v>40</v>
      </c>
      <c r="D22" s="163">
        <v>260.0</v>
      </c>
      <c r="E22" s="163">
        <f t="shared" ref="E22:F22" si="7">SUM(E20)</f>
        <v>40</v>
      </c>
      <c r="F22" s="163">
        <f t="shared" si="7"/>
        <v>300</v>
      </c>
      <c r="G22" s="163">
        <v>0.0</v>
      </c>
      <c r="H22" s="163">
        <f t="shared" ref="H22:I22" si="8">SUM(H20)</f>
        <v>60</v>
      </c>
      <c r="I22" s="163">
        <f t="shared" si="8"/>
        <v>0</v>
      </c>
      <c r="J22" s="163">
        <v>300.0</v>
      </c>
      <c r="K22" s="163">
        <f t="shared" ref="K22:L22" si="9">SUM(K20:K21)</f>
        <v>80</v>
      </c>
      <c r="L22" s="163">
        <f t="shared" si="9"/>
        <v>80</v>
      </c>
      <c r="M22" s="163">
        <f t="shared" ref="M22:N22" si="10">SUM(M20)</f>
        <v>160</v>
      </c>
      <c r="N22" s="163">
        <f t="shared" si="10"/>
        <v>100</v>
      </c>
      <c r="O22" s="90">
        <f>SUM(C22:N22)</f>
        <v>1420</v>
      </c>
      <c r="P22" s="90"/>
      <c r="Q22" s="83"/>
      <c r="R22" s="113"/>
      <c r="S22" s="113"/>
      <c r="T22" s="113"/>
      <c r="U22" s="113"/>
      <c r="V22" s="113"/>
      <c r="W22" s="113"/>
      <c r="X22" s="113"/>
      <c r="Y22" s="113"/>
      <c r="Z22" s="113"/>
    </row>
    <row r="23" ht="12.75" customHeight="1">
      <c r="A23" s="80"/>
      <c r="B23" s="81"/>
      <c r="C23" s="98" t="s">
        <v>1004</v>
      </c>
      <c r="D23" s="98" t="s">
        <v>1004</v>
      </c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90"/>
      <c r="P23" s="90"/>
      <c r="Q23" s="83"/>
      <c r="R23" s="113"/>
      <c r="S23" s="113"/>
      <c r="T23" s="113"/>
      <c r="U23" s="113"/>
      <c r="V23" s="113"/>
      <c r="W23" s="113"/>
      <c r="X23" s="113"/>
      <c r="Y23" s="113"/>
      <c r="Z23" s="113"/>
    </row>
    <row r="24" ht="12.75" customHeight="1">
      <c r="A24" s="80"/>
      <c r="B24" s="81"/>
      <c r="C24" s="99" t="s">
        <v>486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3"/>
      <c r="O24" s="90"/>
      <c r="P24" s="90"/>
      <c r="Q24" s="83"/>
      <c r="R24" s="113"/>
      <c r="S24" s="113"/>
      <c r="T24" s="113"/>
      <c r="U24" s="113"/>
      <c r="V24" s="113"/>
      <c r="W24" s="113"/>
      <c r="X24" s="113"/>
      <c r="Y24" s="113"/>
      <c r="Z24" s="113"/>
    </row>
    <row r="25" ht="12.75" customHeight="1">
      <c r="A25" s="85" t="s">
        <v>487</v>
      </c>
      <c r="B25" s="81"/>
      <c r="C25" s="81">
        <v>1313.5900000000001</v>
      </c>
      <c r="D25" s="81">
        <f t="shared" ref="D25:N25" si="11">C29</f>
        <v>1196.82</v>
      </c>
      <c r="E25" s="81">
        <f t="shared" si="11"/>
        <v>1386.7</v>
      </c>
      <c r="F25" s="81">
        <f t="shared" si="11"/>
        <v>1425.22</v>
      </c>
      <c r="G25" s="81">
        <f t="shared" si="11"/>
        <v>1644.45</v>
      </c>
      <c r="H25" s="81">
        <f t="shared" si="11"/>
        <v>1644.45</v>
      </c>
      <c r="I25" s="81">
        <f t="shared" si="11"/>
        <v>1603.29</v>
      </c>
      <c r="J25" s="81">
        <f t="shared" si="11"/>
        <v>1506.12</v>
      </c>
      <c r="K25" s="81">
        <f t="shared" si="11"/>
        <v>1734.4</v>
      </c>
      <c r="L25" s="81">
        <f t="shared" si="11"/>
        <v>1746.3</v>
      </c>
      <c r="M25" s="81">
        <f t="shared" si="11"/>
        <v>1823.64</v>
      </c>
      <c r="N25" s="81">
        <f t="shared" si="11"/>
        <v>1977.72</v>
      </c>
      <c r="O25" s="72"/>
      <c r="P25" s="90"/>
      <c r="Q25" s="83"/>
      <c r="R25" s="113"/>
      <c r="S25" s="113"/>
      <c r="T25" s="113"/>
      <c r="U25" s="113"/>
      <c r="V25" s="113"/>
      <c r="W25" s="113"/>
      <c r="X25" s="113"/>
      <c r="Y25" s="113"/>
      <c r="Z25" s="113"/>
    </row>
    <row r="26" ht="12.75" customHeight="1">
      <c r="A26" s="100" t="s">
        <v>488</v>
      </c>
      <c r="B26" s="81"/>
      <c r="C26" s="101">
        <f t="shared" ref="C26:N26" si="12">C22</f>
        <v>40</v>
      </c>
      <c r="D26" s="101">
        <f t="shared" si="12"/>
        <v>260</v>
      </c>
      <c r="E26" s="101">
        <f t="shared" si="12"/>
        <v>40</v>
      </c>
      <c r="F26" s="101">
        <f t="shared" si="12"/>
        <v>300</v>
      </c>
      <c r="G26" s="101">
        <f t="shared" si="12"/>
        <v>0</v>
      </c>
      <c r="H26" s="101">
        <f t="shared" si="12"/>
        <v>60</v>
      </c>
      <c r="I26" s="101">
        <f t="shared" si="12"/>
        <v>0</v>
      </c>
      <c r="J26" s="101">
        <f t="shared" si="12"/>
        <v>300</v>
      </c>
      <c r="K26" s="101">
        <f t="shared" si="12"/>
        <v>80</v>
      </c>
      <c r="L26" s="101">
        <f t="shared" si="12"/>
        <v>80</v>
      </c>
      <c r="M26" s="101">
        <f t="shared" si="12"/>
        <v>160</v>
      </c>
      <c r="N26" s="101">
        <f t="shared" si="12"/>
        <v>100</v>
      </c>
      <c r="O26" s="72"/>
      <c r="P26" s="72"/>
      <c r="Q26" s="83"/>
      <c r="R26" s="113"/>
      <c r="S26" s="113"/>
      <c r="T26" s="113"/>
      <c r="U26" s="113"/>
      <c r="V26" s="113"/>
      <c r="W26" s="113"/>
      <c r="X26" s="113"/>
      <c r="Y26" s="113"/>
      <c r="Z26" s="113"/>
    </row>
    <row r="27" ht="12.75" customHeight="1">
      <c r="A27" s="102" t="s">
        <v>489</v>
      </c>
      <c r="B27" s="81"/>
      <c r="C27" s="103">
        <f t="shared" ref="C27:N27" si="13">C14</f>
        <v>156.77</v>
      </c>
      <c r="D27" s="103">
        <f t="shared" si="13"/>
        <v>70.12</v>
      </c>
      <c r="E27" s="103">
        <f t="shared" si="13"/>
        <v>1.48</v>
      </c>
      <c r="F27" s="103">
        <f t="shared" si="13"/>
        <v>80.77</v>
      </c>
      <c r="G27" s="103">
        <f t="shared" si="13"/>
        <v>0</v>
      </c>
      <c r="H27" s="103">
        <f t="shared" si="13"/>
        <v>101.16</v>
      </c>
      <c r="I27" s="103">
        <f t="shared" si="13"/>
        <v>97.17</v>
      </c>
      <c r="J27" s="103">
        <f t="shared" si="13"/>
        <v>71.72</v>
      </c>
      <c r="K27" s="103">
        <f t="shared" si="13"/>
        <v>68.1</v>
      </c>
      <c r="L27" s="103">
        <f t="shared" si="13"/>
        <v>2.66</v>
      </c>
      <c r="M27" s="103">
        <f t="shared" si="13"/>
        <v>5.92</v>
      </c>
      <c r="N27" s="103">
        <f t="shared" si="13"/>
        <v>812.93</v>
      </c>
      <c r="O27" s="72"/>
      <c r="P27" s="72" t="s">
        <v>72</v>
      </c>
      <c r="Q27" s="83"/>
      <c r="R27" s="113"/>
      <c r="S27" s="113"/>
      <c r="T27" s="113"/>
      <c r="U27" s="113"/>
      <c r="V27" s="113"/>
      <c r="W27" s="113"/>
      <c r="X27" s="113"/>
      <c r="Y27" s="113"/>
      <c r="Z27" s="113"/>
    </row>
    <row r="28" ht="12.75" customHeight="1">
      <c r="A28" s="80" t="s">
        <v>490</v>
      </c>
      <c r="B28" s="81"/>
      <c r="C28" s="81">
        <f t="shared" ref="C28:N28" si="14">C22-C14</f>
        <v>-116.77</v>
      </c>
      <c r="D28" s="81">
        <f t="shared" si="14"/>
        <v>189.88</v>
      </c>
      <c r="E28" s="81">
        <f t="shared" si="14"/>
        <v>38.52</v>
      </c>
      <c r="F28" s="81">
        <f t="shared" si="14"/>
        <v>219.23</v>
      </c>
      <c r="G28" s="81">
        <f t="shared" si="14"/>
        <v>0</v>
      </c>
      <c r="H28" s="81">
        <f t="shared" si="14"/>
        <v>-41.16</v>
      </c>
      <c r="I28" s="81">
        <f t="shared" si="14"/>
        <v>-97.17</v>
      </c>
      <c r="J28" s="81">
        <f t="shared" si="14"/>
        <v>228.28</v>
      </c>
      <c r="K28" s="81">
        <f t="shared" si="14"/>
        <v>11.9</v>
      </c>
      <c r="L28" s="81">
        <f t="shared" si="14"/>
        <v>77.34</v>
      </c>
      <c r="M28" s="81">
        <f t="shared" si="14"/>
        <v>154.08</v>
      </c>
      <c r="N28" s="81">
        <f t="shared" si="14"/>
        <v>-712.93</v>
      </c>
      <c r="O28" s="72"/>
      <c r="P28" s="72"/>
      <c r="Q28" s="83" t="s">
        <v>1005</v>
      </c>
      <c r="R28" s="113"/>
      <c r="S28" s="113"/>
      <c r="T28" s="113"/>
      <c r="U28" s="113"/>
      <c r="V28" s="113"/>
      <c r="W28" s="113"/>
      <c r="X28" s="113"/>
      <c r="Y28" s="113"/>
      <c r="Z28" s="113"/>
    </row>
    <row r="29" ht="12.75" customHeight="1">
      <c r="A29" s="80" t="s">
        <v>491</v>
      </c>
      <c r="B29" s="81"/>
      <c r="C29" s="81">
        <f t="shared" ref="C29:N29" si="15">C25+C22-C14</f>
        <v>1196.82</v>
      </c>
      <c r="D29" s="81">
        <f t="shared" si="15"/>
        <v>1386.7</v>
      </c>
      <c r="E29" s="81">
        <f t="shared" si="15"/>
        <v>1425.22</v>
      </c>
      <c r="F29" s="81">
        <f t="shared" si="15"/>
        <v>1644.45</v>
      </c>
      <c r="G29" s="81">
        <f t="shared" si="15"/>
        <v>1644.45</v>
      </c>
      <c r="H29" s="81">
        <f t="shared" si="15"/>
        <v>1603.29</v>
      </c>
      <c r="I29" s="81">
        <f t="shared" si="15"/>
        <v>1506.12</v>
      </c>
      <c r="J29" s="81">
        <f t="shared" si="15"/>
        <v>1734.4</v>
      </c>
      <c r="K29" s="81">
        <f t="shared" si="15"/>
        <v>1746.3</v>
      </c>
      <c r="L29" s="81">
        <f t="shared" si="15"/>
        <v>1823.64</v>
      </c>
      <c r="M29" s="81">
        <f t="shared" si="15"/>
        <v>1977.72</v>
      </c>
      <c r="N29" s="81">
        <f t="shared" si="15"/>
        <v>1264.79</v>
      </c>
      <c r="O29" s="72"/>
      <c r="P29" s="72"/>
      <c r="Q29" s="83"/>
      <c r="R29" s="113"/>
      <c r="S29" s="113"/>
      <c r="T29" s="113"/>
      <c r="U29" s="113"/>
      <c r="V29" s="113"/>
      <c r="W29" s="113"/>
      <c r="X29" s="113"/>
      <c r="Y29" s="113"/>
      <c r="Z29" s="113"/>
    </row>
    <row r="30" ht="12.75" customHeight="1">
      <c r="A30" s="104" t="s">
        <v>492</v>
      </c>
      <c r="B30" s="74"/>
      <c r="C30" s="105" t="s">
        <v>26</v>
      </c>
      <c r="D30" s="105" t="s">
        <v>26</v>
      </c>
      <c r="E30" s="105" t="s">
        <v>26</v>
      </c>
      <c r="F30" s="105" t="s">
        <v>26</v>
      </c>
      <c r="G30" s="105" t="s">
        <v>26</v>
      </c>
      <c r="H30" s="105" t="s">
        <v>26</v>
      </c>
      <c r="I30" s="105" t="s">
        <v>26</v>
      </c>
      <c r="J30" s="106" t="s">
        <v>26</v>
      </c>
      <c r="K30" s="106" t="s">
        <v>26</v>
      </c>
      <c r="L30" s="164" t="s">
        <v>26</v>
      </c>
      <c r="M30" s="106" t="s">
        <v>26</v>
      </c>
      <c r="N30" s="164" t="s">
        <v>26</v>
      </c>
      <c r="O30" s="74"/>
      <c r="P30" s="74"/>
      <c r="Q30" s="74"/>
      <c r="R30" s="113"/>
      <c r="S30" s="113"/>
      <c r="T30" s="113"/>
      <c r="U30" s="113"/>
      <c r="V30" s="113"/>
      <c r="W30" s="113"/>
      <c r="X30" s="113"/>
      <c r="Y30" s="113"/>
      <c r="Z30" s="113"/>
    </row>
    <row r="31" ht="12.75" customHeight="1">
      <c r="A31" s="104" t="s">
        <v>494</v>
      </c>
      <c r="B31" s="108"/>
      <c r="C31" s="86" t="s">
        <v>1006</v>
      </c>
      <c r="D31" s="98" t="s">
        <v>1007</v>
      </c>
      <c r="E31" s="86" t="s">
        <v>1008</v>
      </c>
      <c r="F31" s="86" t="s">
        <v>1009</v>
      </c>
      <c r="G31" s="86"/>
      <c r="H31" s="86" t="s">
        <v>1010</v>
      </c>
      <c r="I31" s="83"/>
      <c r="J31" s="86" t="s">
        <v>1011</v>
      </c>
      <c r="K31" s="86" t="s">
        <v>1012</v>
      </c>
      <c r="L31" s="86" t="s">
        <v>1013</v>
      </c>
      <c r="M31" s="86" t="s">
        <v>1014</v>
      </c>
      <c r="N31" s="86" t="s">
        <v>1015</v>
      </c>
      <c r="O31" s="74"/>
      <c r="P31" s="74"/>
      <c r="Q31" s="104"/>
      <c r="R31" s="165" t="s">
        <v>1016</v>
      </c>
      <c r="S31" s="166"/>
      <c r="T31" s="113"/>
      <c r="U31" s="113"/>
      <c r="V31" s="113"/>
      <c r="W31" s="113"/>
      <c r="X31" s="113"/>
      <c r="Y31" s="113"/>
      <c r="Z31" s="113"/>
    </row>
    <row r="32" ht="30.75" customHeight="1">
      <c r="A32" s="72">
        <v>2.0</v>
      </c>
      <c r="B32" s="108"/>
      <c r="C32" s="86" t="s">
        <v>1017</v>
      </c>
      <c r="D32" s="86" t="s">
        <v>1018</v>
      </c>
      <c r="E32" s="86" t="s">
        <v>1019</v>
      </c>
      <c r="F32" s="86" t="s">
        <v>1020</v>
      </c>
      <c r="G32" s="86"/>
      <c r="H32" s="167" t="s">
        <v>1021</v>
      </c>
      <c r="I32" s="83"/>
      <c r="J32" s="86" t="s">
        <v>1022</v>
      </c>
      <c r="K32" s="108"/>
      <c r="L32" s="108"/>
      <c r="M32" s="86" t="s">
        <v>1023</v>
      </c>
      <c r="N32" s="167" t="s">
        <v>1024</v>
      </c>
      <c r="O32" s="74"/>
      <c r="P32" s="74"/>
      <c r="Q32" s="110"/>
      <c r="R32" s="112" t="s">
        <v>1025</v>
      </c>
      <c r="S32" s="168">
        <v>184.44</v>
      </c>
      <c r="T32" s="113"/>
      <c r="U32" s="113"/>
      <c r="V32" s="113"/>
      <c r="W32" s="113"/>
      <c r="X32" s="113"/>
      <c r="Y32" s="113"/>
      <c r="Z32" s="113"/>
    </row>
    <row r="33" ht="30.75" customHeight="1">
      <c r="A33" s="111">
        <v>3.0</v>
      </c>
      <c r="B33" s="109"/>
      <c r="C33" s="86" t="s">
        <v>1026</v>
      </c>
      <c r="D33" s="167" t="s">
        <v>1027</v>
      </c>
      <c r="E33" s="112"/>
      <c r="F33" s="86" t="s">
        <v>1028</v>
      </c>
      <c r="G33" s="112"/>
      <c r="H33" s="86" t="s">
        <v>1029</v>
      </c>
      <c r="I33" s="112"/>
      <c r="J33" s="86" t="s">
        <v>1030</v>
      </c>
      <c r="K33" s="109"/>
      <c r="L33" s="109"/>
      <c r="M33" s="86" t="s">
        <v>1031</v>
      </c>
      <c r="N33" s="167" t="s">
        <v>1032</v>
      </c>
      <c r="O33" s="113"/>
      <c r="P33" s="113"/>
      <c r="Q33" s="110"/>
      <c r="R33" s="112" t="s">
        <v>219</v>
      </c>
      <c r="S33" s="168">
        <v>57.78</v>
      </c>
      <c r="T33" s="113"/>
      <c r="U33" s="113"/>
      <c r="V33" s="113"/>
      <c r="W33" s="113"/>
      <c r="X33" s="113"/>
      <c r="Y33" s="113"/>
      <c r="Z33" s="113"/>
    </row>
    <row r="34" ht="24.0" customHeight="1">
      <c r="A34" s="111">
        <v>4.0</v>
      </c>
      <c r="B34" s="109"/>
      <c r="C34" s="114" t="s">
        <v>72</v>
      </c>
      <c r="D34" s="169" t="s">
        <v>1033</v>
      </c>
      <c r="E34" s="116"/>
      <c r="F34" s="114" t="s">
        <v>1034</v>
      </c>
      <c r="G34" s="116"/>
      <c r="H34" s="116"/>
      <c r="I34" s="116"/>
      <c r="J34" s="114" t="s">
        <v>1035</v>
      </c>
      <c r="K34" s="116"/>
      <c r="L34" s="116"/>
      <c r="M34" s="169" t="s">
        <v>1036</v>
      </c>
      <c r="N34" s="169" t="s">
        <v>1037</v>
      </c>
      <c r="O34" s="113"/>
      <c r="P34" s="113"/>
      <c r="Q34" s="117"/>
      <c r="R34" s="112" t="s">
        <v>259</v>
      </c>
      <c r="S34" s="168">
        <v>56.6</v>
      </c>
      <c r="T34" s="113"/>
      <c r="U34" s="113"/>
      <c r="V34" s="113"/>
      <c r="W34" s="113"/>
      <c r="X34" s="113"/>
      <c r="Y34" s="113"/>
      <c r="Z34" s="113"/>
    </row>
    <row r="35" ht="12.75" customHeight="1">
      <c r="A35" s="111">
        <v>5.0</v>
      </c>
      <c r="B35" s="109"/>
      <c r="C35" s="98" t="s">
        <v>72</v>
      </c>
      <c r="D35" s="170" t="s">
        <v>1038</v>
      </c>
      <c r="E35" s="118"/>
      <c r="F35" s="98" t="s">
        <v>1039</v>
      </c>
      <c r="G35" s="118"/>
      <c r="H35" s="118"/>
      <c r="I35" s="118"/>
      <c r="J35" s="98" t="s">
        <v>1040</v>
      </c>
      <c r="K35" s="154"/>
      <c r="L35" s="154"/>
      <c r="M35" s="171" t="s">
        <v>1041</v>
      </c>
      <c r="N35" s="167" t="s">
        <v>1042</v>
      </c>
      <c r="O35" s="113"/>
      <c r="P35" s="113"/>
      <c r="Q35" s="120"/>
      <c r="R35" s="109"/>
      <c r="S35" s="172">
        <f>SUM(S32:S34)</f>
        <v>298.82</v>
      </c>
      <c r="T35" s="113"/>
      <c r="U35" s="113"/>
      <c r="V35" s="113"/>
      <c r="W35" s="113"/>
      <c r="X35" s="113"/>
      <c r="Y35" s="113"/>
      <c r="Z35" s="113"/>
    </row>
    <row r="36" ht="12.75" customHeight="1">
      <c r="A36" s="111">
        <v>6.0</v>
      </c>
      <c r="B36" s="109"/>
      <c r="C36" s="98" t="s">
        <v>72</v>
      </c>
      <c r="D36" s="170" t="s">
        <v>1043</v>
      </c>
      <c r="E36" s="118"/>
      <c r="F36" s="98" t="s">
        <v>1044</v>
      </c>
      <c r="G36" s="118"/>
      <c r="H36" s="118"/>
      <c r="I36" s="118"/>
      <c r="J36" s="98" t="s">
        <v>1045</v>
      </c>
      <c r="K36" s="154"/>
      <c r="L36" s="154"/>
      <c r="M36" s="86" t="s">
        <v>1046</v>
      </c>
      <c r="N36" s="109"/>
      <c r="O36" s="113"/>
      <c r="P36" s="113"/>
      <c r="Q36" s="113"/>
      <c r="R36" s="113"/>
      <c r="S36" s="113" t="s">
        <v>1047</v>
      </c>
      <c r="T36" s="113"/>
      <c r="U36" s="113"/>
      <c r="V36" s="113"/>
      <c r="W36" s="113"/>
      <c r="X36" s="113"/>
      <c r="Y36" s="113"/>
      <c r="Z36" s="113"/>
    </row>
    <row r="37" ht="12.75" customHeight="1">
      <c r="A37" s="111">
        <v>7.0</v>
      </c>
      <c r="B37" s="109"/>
      <c r="C37" s="98" t="s">
        <v>72</v>
      </c>
      <c r="D37" s="170" t="s">
        <v>1048</v>
      </c>
      <c r="E37" s="118"/>
      <c r="F37" s="98" t="s">
        <v>1049</v>
      </c>
      <c r="G37" s="112"/>
      <c r="H37" s="118"/>
      <c r="I37" s="118"/>
      <c r="J37" s="118"/>
      <c r="K37" s="154"/>
      <c r="L37" s="154"/>
      <c r="M37" s="86" t="s">
        <v>1050</v>
      </c>
      <c r="N37" s="109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</row>
    <row r="38" ht="12.75" customHeight="1">
      <c r="A38" s="111">
        <v>8.0</v>
      </c>
      <c r="B38" s="109"/>
      <c r="C38" s="118"/>
      <c r="D38" s="98" t="s">
        <v>1051</v>
      </c>
      <c r="E38" s="118"/>
      <c r="F38" s="98" t="s">
        <v>1052</v>
      </c>
      <c r="G38" s="112"/>
      <c r="H38" s="118"/>
      <c r="I38" s="118"/>
      <c r="J38" s="118"/>
      <c r="K38" s="154"/>
      <c r="L38" s="154"/>
      <c r="M38" s="86" t="s">
        <v>1053</v>
      </c>
      <c r="N38" s="109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</row>
    <row r="39" ht="12.75" customHeight="1">
      <c r="A39" s="111">
        <v>9.0</v>
      </c>
      <c r="B39" s="109"/>
      <c r="C39" s="112"/>
      <c r="D39" s="86" t="s">
        <v>1054</v>
      </c>
      <c r="E39" s="112"/>
      <c r="F39" s="86" t="s">
        <v>1055</v>
      </c>
      <c r="G39" s="112"/>
      <c r="H39" s="112"/>
      <c r="I39" s="112"/>
      <c r="J39" s="112"/>
      <c r="K39" s="109"/>
      <c r="L39" s="109"/>
      <c r="M39" s="86"/>
      <c r="N39" s="109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</row>
    <row r="40" ht="12.75" customHeight="1">
      <c r="A40" s="111">
        <v>10.0</v>
      </c>
      <c r="B40" s="109"/>
      <c r="C40" s="112"/>
      <c r="D40" s="86" t="s">
        <v>1056</v>
      </c>
      <c r="E40" s="112"/>
      <c r="F40" s="86" t="s">
        <v>1057</v>
      </c>
      <c r="G40" s="112"/>
      <c r="H40" s="112"/>
      <c r="I40" s="112"/>
      <c r="J40" s="112"/>
      <c r="K40" s="109"/>
      <c r="L40" s="109"/>
      <c r="M40" s="109"/>
      <c r="N40" s="109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</row>
    <row r="41" ht="21.75" customHeight="1">
      <c r="A41" s="111">
        <v>11.0</v>
      </c>
      <c r="B41" s="109"/>
      <c r="C41" s="112"/>
      <c r="D41" s="86" t="s">
        <v>839</v>
      </c>
      <c r="E41" s="112"/>
      <c r="F41" s="86" t="s">
        <v>1058</v>
      </c>
      <c r="G41" s="112"/>
      <c r="H41" s="112"/>
      <c r="I41" s="112"/>
      <c r="J41" s="112"/>
      <c r="K41" s="109"/>
      <c r="L41" s="109"/>
      <c r="M41" s="109"/>
      <c r="N41" s="109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</row>
    <row r="42" ht="21.75" customHeight="1">
      <c r="A42" s="111">
        <v>12.0</v>
      </c>
      <c r="B42" s="109"/>
      <c r="C42" s="112"/>
      <c r="D42" s="86" t="s">
        <v>1059</v>
      </c>
      <c r="E42" s="112"/>
      <c r="F42" s="86" t="s">
        <v>1060</v>
      </c>
      <c r="G42" s="112"/>
      <c r="H42" s="112"/>
      <c r="I42" s="112"/>
      <c r="J42" s="112"/>
      <c r="K42" s="109"/>
      <c r="L42" s="109"/>
      <c r="M42" s="109"/>
      <c r="N42" s="109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</row>
    <row r="43" ht="24.0" customHeight="1">
      <c r="A43" s="111">
        <v>13.0</v>
      </c>
      <c r="B43" s="109"/>
      <c r="C43" s="112"/>
      <c r="D43" s="86" t="s">
        <v>1061</v>
      </c>
      <c r="E43" s="112"/>
      <c r="F43" s="86" t="s">
        <v>1062</v>
      </c>
      <c r="G43" s="112"/>
      <c r="H43" s="112"/>
      <c r="I43" s="112"/>
      <c r="J43" s="112"/>
      <c r="K43" s="109"/>
      <c r="L43" s="109"/>
      <c r="M43" s="109"/>
      <c r="N43" s="109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</row>
    <row r="44" ht="33.75" customHeight="1">
      <c r="A44" s="121">
        <v>14.0</v>
      </c>
      <c r="B44" s="94" t="s">
        <v>72</v>
      </c>
      <c r="C44" s="83" t="s">
        <v>72</v>
      </c>
      <c r="D44" s="86" t="s">
        <v>1063</v>
      </c>
      <c r="E44" s="112"/>
      <c r="F44" s="86" t="s">
        <v>1064</v>
      </c>
      <c r="G44" s="112"/>
      <c r="H44" s="112"/>
      <c r="I44" s="112"/>
      <c r="J44" s="112"/>
      <c r="K44" s="109"/>
      <c r="L44" s="109"/>
      <c r="M44" s="109"/>
      <c r="N44" s="109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</row>
    <row r="45" ht="12.75" customHeight="1">
      <c r="A45" s="111">
        <v>15.0</v>
      </c>
      <c r="B45" s="109"/>
      <c r="C45" s="112"/>
      <c r="D45" s="112"/>
      <c r="E45" s="112"/>
      <c r="F45" s="86" t="s">
        <v>1065</v>
      </c>
      <c r="G45" s="112"/>
      <c r="H45" s="112"/>
      <c r="I45" s="112"/>
      <c r="J45" s="112"/>
      <c r="K45" s="109"/>
      <c r="L45" s="109"/>
      <c r="M45" s="109"/>
      <c r="N45" s="109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</row>
    <row r="46" ht="12.75" customHeight="1">
      <c r="A46" s="122" t="s">
        <v>495</v>
      </c>
      <c r="B46" s="123"/>
      <c r="C46" s="123">
        <f t="shared" ref="C46:J46" si="16">SUM(C17+C18)</f>
        <v>8</v>
      </c>
      <c r="D46" s="123">
        <f t="shared" si="16"/>
        <v>9</v>
      </c>
      <c r="E46" s="123">
        <f t="shared" si="16"/>
        <v>2</v>
      </c>
      <c r="F46" s="124">
        <f t="shared" si="16"/>
        <v>15</v>
      </c>
      <c r="G46" s="123">
        <f t="shared" si="16"/>
        <v>1</v>
      </c>
      <c r="H46" s="123">
        <f t="shared" si="16"/>
        <v>2</v>
      </c>
      <c r="I46" s="123">
        <f t="shared" si="16"/>
        <v>0</v>
      </c>
      <c r="J46" s="123">
        <f t="shared" si="16"/>
        <v>6</v>
      </c>
      <c r="K46" s="123">
        <v>2.0</v>
      </c>
      <c r="L46" s="123">
        <f>SUM(L17+L18)</f>
        <v>3</v>
      </c>
      <c r="M46" s="123">
        <v>9.0</v>
      </c>
      <c r="N46" s="123">
        <f>SUM(N17+N18)</f>
        <v>1</v>
      </c>
      <c r="O46" s="111">
        <f>SUM(C46:N46)</f>
        <v>58</v>
      </c>
      <c r="P46" s="113"/>
      <c r="Q46" s="111" t="s">
        <v>1066</v>
      </c>
      <c r="R46" s="113"/>
      <c r="S46" s="113"/>
      <c r="T46" s="113"/>
      <c r="U46" s="113"/>
      <c r="V46" s="113"/>
      <c r="W46" s="113"/>
      <c r="X46" s="113"/>
      <c r="Y46" s="113"/>
      <c r="Z46" s="113"/>
    </row>
    <row r="47" ht="12.75" customHeight="1">
      <c r="A47" s="111"/>
      <c r="B47" s="113"/>
      <c r="C47" s="113" t="s">
        <v>72</v>
      </c>
      <c r="D47" s="113"/>
      <c r="E47" s="113"/>
      <c r="F47" s="104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</row>
    <row r="48" ht="12.75" customHeight="1">
      <c r="A48" s="111"/>
      <c r="B48" s="126"/>
      <c r="C48" s="113" t="s">
        <v>496</v>
      </c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</row>
    <row r="49" ht="12.75" customHeight="1">
      <c r="A49" s="111"/>
      <c r="B49" s="113" t="s">
        <v>1067</v>
      </c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</row>
    <row r="50" ht="12.75" customHeight="1">
      <c r="A50" s="111"/>
      <c r="B50" s="113" t="s">
        <v>498</v>
      </c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</row>
    <row r="51" ht="12.75" customHeight="1">
      <c r="A51" s="111"/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</row>
    <row r="52" ht="12.75" customHeight="1">
      <c r="A52" s="111"/>
      <c r="B52" s="113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</row>
    <row r="53" ht="12.75" customHeight="1">
      <c r="A53" s="111"/>
      <c r="B53" s="113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</row>
    <row r="54" ht="12.75" customHeight="1">
      <c r="A54" s="111"/>
      <c r="B54" s="113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</row>
    <row r="55" ht="12.75" customHeight="1">
      <c r="A55" s="111"/>
      <c r="B55" s="113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</row>
    <row r="56" ht="12.75" customHeight="1">
      <c r="A56" s="111"/>
      <c r="B56" s="113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</row>
    <row r="57" ht="12.75" customHeight="1">
      <c r="A57" s="111"/>
      <c r="B57" s="113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</row>
    <row r="58" ht="12.75" customHeight="1">
      <c r="A58" s="111"/>
      <c r="B58" s="113"/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</row>
    <row r="59" ht="12.75" customHeight="1">
      <c r="A59" s="111"/>
      <c r="B59" s="113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</row>
    <row r="60" ht="12.75" customHeight="1">
      <c r="A60" s="111"/>
      <c r="B60" s="113"/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</row>
    <row r="61" ht="12.75" customHeight="1">
      <c r="A61" s="111"/>
      <c r="B61" s="113"/>
      <c r="C61" s="113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</row>
    <row r="62" ht="12.75" customHeight="1">
      <c r="A62" s="111"/>
      <c r="B62" s="113"/>
      <c r="C62" s="113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</row>
    <row r="63" ht="12.75" customHeight="1">
      <c r="A63" s="111"/>
      <c r="B63" s="113"/>
      <c r="C63" s="113"/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</row>
    <row r="64" ht="12.75" customHeight="1">
      <c r="A64" s="111"/>
      <c r="B64" s="113"/>
      <c r="C64" s="113"/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</row>
    <row r="65" ht="12.75" customHeight="1">
      <c r="A65" s="111"/>
      <c r="B65" s="113"/>
      <c r="C65" s="113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</row>
    <row r="66" ht="12.75" customHeight="1">
      <c r="A66" s="111"/>
      <c r="B66" s="113"/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</row>
    <row r="67" ht="12.75" customHeight="1">
      <c r="A67" s="111"/>
      <c r="B67" s="113"/>
      <c r="C67" s="113"/>
      <c r="D67" s="113"/>
      <c r="E67" s="113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</row>
    <row r="68" ht="12.75" customHeight="1">
      <c r="A68" s="111"/>
      <c r="B68" s="113"/>
      <c r="C68" s="113"/>
      <c r="D68" s="113"/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</row>
    <row r="69" ht="12.75" customHeight="1">
      <c r="A69" s="111"/>
      <c r="B69" s="113"/>
      <c r="C69" s="113"/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</row>
    <row r="70" ht="12.75" customHeight="1">
      <c r="A70" s="111"/>
      <c r="B70" s="113"/>
      <c r="C70" s="113"/>
      <c r="D70" s="113"/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</row>
    <row r="71" ht="12.75" customHeight="1">
      <c r="A71" s="111"/>
      <c r="B71" s="113"/>
      <c r="C71" s="113"/>
      <c r="D71" s="113"/>
      <c r="E71" s="113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</row>
    <row r="72" ht="12.75" customHeight="1">
      <c r="A72" s="111"/>
      <c r="B72" s="113"/>
      <c r="C72" s="113"/>
      <c r="D72" s="113"/>
      <c r="E72" s="113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</row>
    <row r="73" ht="12.75" customHeight="1">
      <c r="A73" s="111"/>
      <c r="B73" s="113"/>
      <c r="C73" s="113"/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</row>
    <row r="74" ht="12.75" customHeight="1">
      <c r="A74" s="111"/>
      <c r="B74" s="113"/>
      <c r="C74" s="113"/>
      <c r="D74" s="113"/>
      <c r="E74" s="113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</row>
    <row r="75" ht="12.75" customHeight="1">
      <c r="A75" s="111"/>
      <c r="B75" s="113"/>
      <c r="C75" s="113"/>
      <c r="D75" s="113"/>
      <c r="E75" s="113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</row>
    <row r="76" ht="12.75" customHeight="1">
      <c r="A76" s="111"/>
      <c r="B76" s="113"/>
      <c r="C76" s="113"/>
      <c r="D76" s="113"/>
      <c r="E76" s="113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</row>
    <row r="77" ht="12.75" customHeight="1">
      <c r="A77" s="111"/>
      <c r="B77" s="113"/>
      <c r="C77" s="113"/>
      <c r="D77" s="113"/>
      <c r="E77" s="113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</row>
    <row r="78" ht="12.75" customHeight="1">
      <c r="A78" s="111"/>
      <c r="B78" s="113"/>
      <c r="C78" s="113"/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</row>
    <row r="79" ht="12.75" customHeight="1">
      <c r="A79" s="111"/>
      <c r="B79" s="113"/>
      <c r="C79" s="113"/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</row>
    <row r="80" ht="12.75" customHeight="1">
      <c r="A80" s="111"/>
      <c r="B80" s="113"/>
      <c r="C80" s="113"/>
      <c r="D80" s="113"/>
      <c r="E80" s="113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</row>
    <row r="81" ht="12.75" customHeight="1">
      <c r="A81" s="111"/>
      <c r="B81" s="113"/>
      <c r="C81" s="113"/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</row>
    <row r="82" ht="12.75" customHeight="1">
      <c r="A82" s="111"/>
      <c r="B82" s="113"/>
      <c r="C82" s="113"/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</row>
    <row r="83" ht="12.75" customHeight="1">
      <c r="A83" s="111"/>
      <c r="B83" s="113"/>
      <c r="C83" s="113"/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</row>
    <row r="84" ht="12.75" customHeight="1">
      <c r="A84" s="111"/>
      <c r="B84" s="113"/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</row>
    <row r="85" ht="12.75" customHeight="1">
      <c r="A85" s="111"/>
      <c r="B85" s="113"/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</row>
    <row r="86" ht="12.75" customHeight="1">
      <c r="A86" s="111"/>
      <c r="B86" s="113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</row>
    <row r="87" ht="12.75" customHeight="1">
      <c r="A87" s="111"/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</row>
    <row r="88" ht="12.75" customHeight="1">
      <c r="A88" s="111"/>
      <c r="B88" s="113"/>
      <c r="C88" s="113"/>
      <c r="D88" s="113"/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</row>
    <row r="89" ht="12.75" customHeight="1">
      <c r="A89" s="111"/>
      <c r="B89" s="113"/>
      <c r="C89" s="113"/>
      <c r="D89" s="113"/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</row>
    <row r="90" ht="12.75" customHeight="1">
      <c r="A90" s="111"/>
      <c r="B90" s="113"/>
      <c r="C90" s="113"/>
      <c r="D90" s="113"/>
      <c r="E90" s="113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</row>
    <row r="91" ht="12.75" customHeight="1">
      <c r="A91" s="111"/>
      <c r="B91" s="113"/>
      <c r="C91" s="113"/>
      <c r="D91" s="113"/>
      <c r="E91" s="113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</row>
    <row r="92" ht="12.75" customHeight="1">
      <c r="A92" s="111"/>
      <c r="B92" s="113"/>
      <c r="C92" s="113"/>
      <c r="D92" s="113"/>
      <c r="E92" s="113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</row>
    <row r="93" ht="12.75" customHeight="1">
      <c r="A93" s="111"/>
      <c r="B93" s="113"/>
      <c r="C93" s="113"/>
      <c r="D93" s="113"/>
      <c r="E93" s="113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</row>
    <row r="94" ht="12.75" customHeight="1">
      <c r="A94" s="111"/>
      <c r="B94" s="113"/>
      <c r="C94" s="113"/>
      <c r="D94" s="113"/>
      <c r="E94" s="113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</row>
    <row r="95" ht="12.75" customHeight="1">
      <c r="A95" s="111"/>
      <c r="B95" s="113"/>
      <c r="C95" s="113"/>
      <c r="D95" s="113"/>
      <c r="E95" s="113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</row>
    <row r="96" ht="12.75" customHeight="1">
      <c r="A96" s="111"/>
      <c r="B96" s="113"/>
      <c r="C96" s="113"/>
      <c r="D96" s="113"/>
      <c r="E96" s="11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</row>
    <row r="97" ht="12.75" customHeight="1">
      <c r="A97" s="111"/>
      <c r="B97" s="113"/>
      <c r="C97" s="113"/>
      <c r="D97" s="113"/>
      <c r="E97" s="113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</row>
    <row r="98" ht="12.75" customHeight="1">
      <c r="A98" s="111"/>
      <c r="B98" s="113"/>
      <c r="C98" s="113"/>
      <c r="D98" s="113"/>
      <c r="E98" s="11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</row>
    <row r="99" ht="12.75" customHeight="1">
      <c r="A99" s="111"/>
      <c r="B99" s="113"/>
      <c r="C99" s="113"/>
      <c r="D99" s="113"/>
      <c r="E99" s="11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</row>
    <row r="100" ht="12.75" customHeight="1">
      <c r="A100" s="111"/>
      <c r="B100" s="113"/>
      <c r="C100" s="113"/>
      <c r="D100" s="113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</row>
    <row r="101" ht="12.75" customHeight="1">
      <c r="A101" s="111"/>
      <c r="B101" s="113"/>
      <c r="C101" s="113"/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</row>
    <row r="102" ht="12.75" customHeight="1">
      <c r="A102" s="111"/>
      <c r="B102" s="113"/>
      <c r="C102" s="113"/>
      <c r="D102" s="113"/>
      <c r="E102" s="113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</row>
    <row r="103" ht="12.75" customHeight="1">
      <c r="A103" s="111"/>
      <c r="B103" s="113"/>
      <c r="C103" s="113"/>
      <c r="D103" s="113"/>
      <c r="E103" s="11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</row>
    <row r="104" ht="12.75" customHeight="1">
      <c r="A104" s="111"/>
      <c r="B104" s="113"/>
      <c r="C104" s="113"/>
      <c r="D104" s="113"/>
      <c r="E104" s="11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</row>
    <row r="105" ht="12.75" customHeight="1">
      <c r="A105" s="111"/>
      <c r="B105" s="113"/>
      <c r="C105" s="113"/>
      <c r="D105" s="113"/>
      <c r="E105" s="11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</row>
    <row r="106" ht="12.75" customHeight="1">
      <c r="A106" s="111"/>
      <c r="B106" s="113"/>
      <c r="C106" s="113"/>
      <c r="D106" s="113"/>
      <c r="E106" s="11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</row>
    <row r="107" ht="12.75" customHeight="1">
      <c r="A107" s="111"/>
      <c r="B107" s="113"/>
      <c r="C107" s="113"/>
      <c r="D107" s="113"/>
      <c r="E107" s="11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</row>
    <row r="108" ht="12.75" customHeight="1">
      <c r="A108" s="111"/>
      <c r="B108" s="113"/>
      <c r="C108" s="113"/>
      <c r="D108" s="113"/>
      <c r="E108" s="11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</row>
    <row r="109" ht="12.75" customHeight="1">
      <c r="A109" s="111"/>
      <c r="B109" s="113"/>
      <c r="C109" s="113"/>
      <c r="D109" s="113"/>
      <c r="E109" s="113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</row>
    <row r="110" ht="12.75" customHeight="1">
      <c r="A110" s="111"/>
      <c r="B110" s="113"/>
      <c r="C110" s="113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</row>
    <row r="111" ht="12.75" customHeight="1">
      <c r="A111" s="111"/>
      <c r="B111" s="113"/>
      <c r="C111" s="113"/>
      <c r="D111" s="113"/>
      <c r="E111" s="11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</row>
    <row r="112" ht="12.75" customHeight="1">
      <c r="A112" s="111"/>
      <c r="B112" s="113"/>
      <c r="C112" s="113"/>
      <c r="D112" s="113"/>
      <c r="E112" s="11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</row>
    <row r="113" ht="12.75" customHeight="1">
      <c r="A113" s="111"/>
      <c r="B113" s="113"/>
      <c r="C113" s="113"/>
      <c r="D113" s="113"/>
      <c r="E113" s="11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</row>
    <row r="114" ht="12.75" customHeight="1">
      <c r="A114" s="111"/>
      <c r="B114" s="113"/>
      <c r="C114" s="113"/>
      <c r="D114" s="113"/>
      <c r="E114" s="11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</row>
    <row r="115" ht="12.75" customHeight="1">
      <c r="A115" s="111"/>
      <c r="B115" s="113"/>
      <c r="C115" s="113"/>
      <c r="D115" s="113"/>
      <c r="E115" s="11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</row>
    <row r="116" ht="12.75" customHeight="1">
      <c r="A116" s="111"/>
      <c r="B116" s="113"/>
      <c r="C116" s="113"/>
      <c r="D116" s="113"/>
      <c r="E116" s="113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</row>
    <row r="117" ht="12.75" customHeight="1">
      <c r="A117" s="111"/>
      <c r="B117" s="113"/>
      <c r="C117" s="113"/>
      <c r="D117" s="113"/>
      <c r="E117" s="113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</row>
    <row r="118" ht="12.75" customHeight="1">
      <c r="A118" s="111"/>
      <c r="B118" s="113"/>
      <c r="C118" s="113"/>
      <c r="D118" s="113"/>
      <c r="E118" s="113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</row>
    <row r="119" ht="12.75" customHeight="1">
      <c r="A119" s="111"/>
      <c r="B119" s="113"/>
      <c r="C119" s="113"/>
      <c r="D119" s="113"/>
      <c r="E119" s="113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</row>
    <row r="120" ht="12.75" customHeight="1">
      <c r="A120" s="111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</row>
    <row r="121" ht="12.75" customHeight="1">
      <c r="A121" s="111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</row>
    <row r="122" ht="12.75" customHeight="1">
      <c r="A122" s="111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  <c r="N122" s="113"/>
      <c r="O122" s="113"/>
      <c r="P122" s="113"/>
      <c r="Q122" s="113"/>
      <c r="R122" s="113"/>
      <c r="S122" s="113"/>
      <c r="T122" s="113"/>
      <c r="U122" s="113"/>
      <c r="V122" s="113"/>
      <c r="W122" s="113"/>
      <c r="X122" s="113"/>
      <c r="Y122" s="113"/>
      <c r="Z122" s="113"/>
    </row>
    <row r="123" ht="12.75" customHeight="1">
      <c r="A123" s="111"/>
      <c r="B123" s="113"/>
      <c r="C123" s="113"/>
      <c r="D123" s="113"/>
      <c r="E123" s="113"/>
      <c r="F123" s="113"/>
      <c r="G123" s="113"/>
      <c r="H123" s="113"/>
      <c r="I123" s="113"/>
      <c r="J123" s="113"/>
      <c r="K123" s="113"/>
      <c r="L123" s="113"/>
      <c r="M123" s="113"/>
      <c r="N123" s="113"/>
      <c r="O123" s="113"/>
      <c r="P123" s="113"/>
      <c r="Q123" s="113"/>
      <c r="R123" s="113"/>
      <c r="S123" s="113"/>
      <c r="T123" s="113"/>
      <c r="U123" s="113"/>
      <c r="V123" s="113"/>
      <c r="W123" s="113"/>
      <c r="X123" s="113"/>
      <c r="Y123" s="113"/>
      <c r="Z123" s="113"/>
    </row>
    <row r="124" ht="12.75" customHeight="1">
      <c r="A124" s="111"/>
      <c r="B124" s="113"/>
      <c r="C124" s="113"/>
      <c r="D124" s="113"/>
      <c r="E124" s="113"/>
      <c r="F124" s="113"/>
      <c r="G124" s="113"/>
      <c r="H124" s="113"/>
      <c r="I124" s="113"/>
      <c r="J124" s="113"/>
      <c r="K124" s="113"/>
      <c r="L124" s="113"/>
      <c r="M124" s="113"/>
      <c r="N124" s="113"/>
      <c r="O124" s="113"/>
      <c r="P124" s="113"/>
      <c r="Q124" s="113"/>
      <c r="R124" s="113"/>
      <c r="S124" s="113"/>
      <c r="T124" s="113"/>
      <c r="U124" s="113"/>
      <c r="V124" s="113"/>
      <c r="W124" s="113"/>
      <c r="X124" s="113"/>
      <c r="Y124" s="113"/>
      <c r="Z124" s="113"/>
    </row>
    <row r="125" ht="12.75" customHeight="1">
      <c r="A125" s="111"/>
      <c r="B125" s="113"/>
      <c r="C125" s="113"/>
      <c r="D125" s="113"/>
      <c r="E125" s="113"/>
      <c r="F125" s="113"/>
      <c r="G125" s="113"/>
      <c r="H125" s="113"/>
      <c r="I125" s="113"/>
      <c r="J125" s="113"/>
      <c r="K125" s="113"/>
      <c r="L125" s="113"/>
      <c r="M125" s="113"/>
      <c r="N125" s="113"/>
      <c r="O125" s="113"/>
      <c r="P125" s="113"/>
      <c r="Q125" s="113"/>
      <c r="R125" s="113"/>
      <c r="S125" s="113"/>
      <c r="T125" s="113"/>
      <c r="U125" s="113"/>
      <c r="V125" s="113"/>
      <c r="W125" s="113"/>
      <c r="X125" s="113"/>
      <c r="Y125" s="113"/>
      <c r="Z125" s="113"/>
    </row>
    <row r="126" ht="12.75" customHeight="1">
      <c r="A126" s="111"/>
      <c r="B126" s="113"/>
      <c r="C126" s="113"/>
      <c r="D126" s="113"/>
      <c r="E126" s="113"/>
      <c r="F126" s="113"/>
      <c r="G126" s="113"/>
      <c r="H126" s="113"/>
      <c r="I126" s="113"/>
      <c r="J126" s="113"/>
      <c r="K126" s="113"/>
      <c r="L126" s="113"/>
      <c r="M126" s="113"/>
      <c r="N126" s="113"/>
      <c r="O126" s="113"/>
      <c r="P126" s="113"/>
      <c r="Q126" s="113"/>
      <c r="R126" s="113"/>
      <c r="S126" s="113"/>
      <c r="T126" s="113"/>
      <c r="U126" s="113"/>
      <c r="V126" s="113"/>
      <c r="W126" s="113"/>
      <c r="X126" s="113"/>
      <c r="Y126" s="113"/>
      <c r="Z126" s="113"/>
    </row>
    <row r="127" ht="12.75" customHeight="1">
      <c r="A127" s="111"/>
      <c r="B127" s="113"/>
      <c r="C127" s="113"/>
      <c r="D127" s="113"/>
      <c r="E127" s="113"/>
      <c r="F127" s="113"/>
      <c r="G127" s="113"/>
      <c r="H127" s="113"/>
      <c r="I127" s="113"/>
      <c r="J127" s="113"/>
      <c r="K127" s="113"/>
      <c r="L127" s="113"/>
      <c r="M127" s="113"/>
      <c r="N127" s="113"/>
      <c r="O127" s="113"/>
      <c r="P127" s="113"/>
      <c r="Q127" s="113"/>
      <c r="R127" s="113"/>
      <c r="S127" s="113"/>
      <c r="T127" s="113"/>
      <c r="U127" s="113"/>
      <c r="V127" s="113"/>
      <c r="W127" s="113"/>
      <c r="X127" s="113"/>
      <c r="Y127" s="113"/>
      <c r="Z127" s="113"/>
    </row>
    <row r="128" ht="12.75" customHeight="1">
      <c r="A128" s="111"/>
      <c r="B128" s="113"/>
      <c r="C128" s="113"/>
      <c r="D128" s="113"/>
      <c r="E128" s="113"/>
      <c r="F128" s="113"/>
      <c r="G128" s="113"/>
      <c r="H128" s="113"/>
      <c r="I128" s="113"/>
      <c r="J128" s="113"/>
      <c r="K128" s="113"/>
      <c r="L128" s="113"/>
      <c r="M128" s="113"/>
      <c r="N128" s="113"/>
      <c r="O128" s="113"/>
      <c r="P128" s="113"/>
      <c r="Q128" s="113"/>
      <c r="R128" s="113"/>
      <c r="S128" s="113"/>
      <c r="T128" s="113"/>
      <c r="U128" s="113"/>
      <c r="V128" s="113"/>
      <c r="W128" s="113"/>
      <c r="X128" s="113"/>
      <c r="Y128" s="113"/>
      <c r="Z128" s="113"/>
    </row>
    <row r="129" ht="12.75" customHeight="1">
      <c r="A129" s="111"/>
      <c r="B129" s="113"/>
      <c r="C129" s="113"/>
      <c r="D129" s="113"/>
      <c r="E129" s="113"/>
      <c r="F129" s="113"/>
      <c r="G129" s="113"/>
      <c r="H129" s="113"/>
      <c r="I129" s="113"/>
      <c r="J129" s="113"/>
      <c r="K129" s="113"/>
      <c r="L129" s="113"/>
      <c r="M129" s="113"/>
      <c r="N129" s="113"/>
      <c r="O129" s="113"/>
      <c r="P129" s="113"/>
      <c r="Q129" s="113"/>
      <c r="R129" s="113"/>
      <c r="S129" s="113"/>
      <c r="T129" s="113"/>
      <c r="U129" s="113"/>
      <c r="V129" s="113"/>
      <c r="W129" s="113"/>
      <c r="X129" s="113"/>
      <c r="Y129" s="113"/>
      <c r="Z129" s="113"/>
    </row>
    <row r="130" ht="12.75" customHeight="1">
      <c r="A130" s="111"/>
      <c r="B130" s="113"/>
      <c r="C130" s="113"/>
      <c r="D130" s="113"/>
      <c r="E130" s="113"/>
      <c r="F130" s="113"/>
      <c r="G130" s="113"/>
      <c r="H130" s="113"/>
      <c r="I130" s="113"/>
      <c r="J130" s="113"/>
      <c r="K130" s="113"/>
      <c r="L130" s="113"/>
      <c r="M130" s="113"/>
      <c r="N130" s="113"/>
      <c r="O130" s="113"/>
      <c r="P130" s="113"/>
      <c r="Q130" s="113"/>
      <c r="R130" s="113"/>
      <c r="S130" s="113"/>
      <c r="T130" s="113"/>
      <c r="U130" s="113"/>
      <c r="V130" s="113"/>
      <c r="W130" s="113"/>
      <c r="X130" s="113"/>
      <c r="Y130" s="113"/>
      <c r="Z130" s="113"/>
    </row>
    <row r="131" ht="12.75" customHeight="1">
      <c r="A131" s="111"/>
      <c r="B131" s="113"/>
      <c r="C131" s="113"/>
      <c r="D131" s="113"/>
      <c r="E131" s="113"/>
      <c r="F131" s="113"/>
      <c r="G131" s="113"/>
      <c r="H131" s="113"/>
      <c r="I131" s="113"/>
      <c r="J131" s="113"/>
      <c r="K131" s="113"/>
      <c r="L131" s="113"/>
      <c r="M131" s="113"/>
      <c r="N131" s="113"/>
      <c r="O131" s="113"/>
      <c r="P131" s="113"/>
      <c r="Q131" s="113"/>
      <c r="R131" s="113"/>
      <c r="S131" s="113"/>
      <c r="T131" s="113"/>
      <c r="U131" s="113"/>
      <c r="V131" s="113"/>
      <c r="W131" s="113"/>
      <c r="X131" s="113"/>
      <c r="Y131" s="113"/>
      <c r="Z131" s="113"/>
    </row>
    <row r="132" ht="12.75" customHeight="1">
      <c r="A132" s="111"/>
      <c r="B132" s="113"/>
      <c r="C132" s="113"/>
      <c r="D132" s="113"/>
      <c r="E132" s="113"/>
      <c r="F132" s="113"/>
      <c r="G132" s="113"/>
      <c r="H132" s="113"/>
      <c r="I132" s="113"/>
      <c r="J132" s="113"/>
      <c r="K132" s="113"/>
      <c r="L132" s="113"/>
      <c r="M132" s="113"/>
      <c r="N132" s="113"/>
      <c r="O132" s="113"/>
      <c r="P132" s="113"/>
      <c r="Q132" s="113"/>
      <c r="R132" s="113"/>
      <c r="S132" s="113"/>
      <c r="T132" s="113"/>
      <c r="U132" s="113"/>
      <c r="V132" s="113"/>
      <c r="W132" s="113"/>
      <c r="X132" s="113"/>
      <c r="Y132" s="113"/>
      <c r="Z132" s="113"/>
    </row>
    <row r="133" ht="12.75" customHeight="1">
      <c r="A133" s="111"/>
      <c r="B133" s="113"/>
      <c r="C133" s="113"/>
      <c r="D133" s="113"/>
      <c r="E133" s="113"/>
      <c r="F133" s="113"/>
      <c r="G133" s="113"/>
      <c r="H133" s="113"/>
      <c r="I133" s="113"/>
      <c r="J133" s="113"/>
      <c r="K133" s="113"/>
      <c r="L133" s="113"/>
      <c r="M133" s="113"/>
      <c r="N133" s="113"/>
      <c r="O133" s="113"/>
      <c r="P133" s="113"/>
      <c r="Q133" s="113"/>
      <c r="R133" s="113"/>
      <c r="S133" s="113"/>
      <c r="T133" s="113"/>
      <c r="U133" s="113"/>
      <c r="V133" s="113"/>
      <c r="W133" s="113"/>
      <c r="X133" s="113"/>
      <c r="Y133" s="113"/>
      <c r="Z133" s="113"/>
    </row>
    <row r="134" ht="12.75" customHeight="1">
      <c r="A134" s="111"/>
      <c r="B134" s="113"/>
      <c r="C134" s="113"/>
      <c r="D134" s="113"/>
      <c r="E134" s="113"/>
      <c r="F134" s="113"/>
      <c r="G134" s="113"/>
      <c r="H134" s="113"/>
      <c r="I134" s="113"/>
      <c r="J134" s="113"/>
      <c r="K134" s="113"/>
      <c r="L134" s="113"/>
      <c r="M134" s="113"/>
      <c r="N134" s="113"/>
      <c r="O134" s="113"/>
      <c r="P134" s="113"/>
      <c r="Q134" s="113"/>
      <c r="R134" s="113"/>
      <c r="S134" s="113"/>
      <c r="T134" s="113"/>
      <c r="U134" s="113"/>
      <c r="V134" s="113"/>
      <c r="W134" s="113"/>
      <c r="X134" s="113"/>
      <c r="Y134" s="113"/>
      <c r="Z134" s="113"/>
    </row>
    <row r="135" ht="12.75" customHeight="1">
      <c r="A135" s="111"/>
      <c r="B135" s="113"/>
      <c r="C135" s="113"/>
      <c r="D135" s="113"/>
      <c r="E135" s="113"/>
      <c r="F135" s="113"/>
      <c r="G135" s="113"/>
      <c r="H135" s="113"/>
      <c r="I135" s="113"/>
      <c r="J135" s="113"/>
      <c r="K135" s="113"/>
      <c r="L135" s="113"/>
      <c r="M135" s="113"/>
      <c r="N135" s="113"/>
      <c r="O135" s="113"/>
      <c r="P135" s="113"/>
      <c r="Q135" s="113"/>
      <c r="R135" s="113"/>
      <c r="S135" s="113"/>
      <c r="T135" s="113"/>
      <c r="U135" s="113"/>
      <c r="V135" s="113"/>
      <c r="W135" s="113"/>
      <c r="X135" s="113"/>
      <c r="Y135" s="113"/>
      <c r="Z135" s="113"/>
    </row>
    <row r="136" ht="12.75" customHeight="1">
      <c r="A136" s="111"/>
      <c r="B136" s="113"/>
      <c r="C136" s="113"/>
      <c r="D136" s="113"/>
      <c r="E136" s="113"/>
      <c r="F136" s="113"/>
      <c r="G136" s="113"/>
      <c r="H136" s="113"/>
      <c r="I136" s="113"/>
      <c r="J136" s="113"/>
      <c r="K136" s="113"/>
      <c r="L136" s="113"/>
      <c r="M136" s="113"/>
      <c r="N136" s="113"/>
      <c r="O136" s="113"/>
      <c r="P136" s="113"/>
      <c r="Q136" s="113"/>
      <c r="R136" s="113"/>
      <c r="S136" s="113"/>
      <c r="T136" s="113"/>
      <c r="U136" s="113"/>
      <c r="V136" s="113"/>
      <c r="W136" s="113"/>
      <c r="X136" s="113"/>
      <c r="Y136" s="113"/>
      <c r="Z136" s="113"/>
    </row>
    <row r="137" ht="12.75" customHeight="1">
      <c r="A137" s="111"/>
      <c r="B137" s="113"/>
      <c r="C137" s="113"/>
      <c r="D137" s="113"/>
      <c r="E137" s="113"/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13"/>
      <c r="R137" s="113"/>
      <c r="S137" s="113"/>
      <c r="T137" s="113"/>
      <c r="U137" s="113"/>
      <c r="V137" s="113"/>
      <c r="W137" s="113"/>
      <c r="X137" s="113"/>
      <c r="Y137" s="113"/>
      <c r="Z137" s="113"/>
    </row>
    <row r="138" ht="12.75" customHeight="1">
      <c r="A138" s="111"/>
      <c r="B138" s="113"/>
      <c r="C138" s="113"/>
      <c r="D138" s="113"/>
      <c r="E138" s="113"/>
      <c r="F138" s="113"/>
      <c r="G138" s="113"/>
      <c r="H138" s="113"/>
      <c r="I138" s="113"/>
      <c r="J138" s="113"/>
      <c r="K138" s="113"/>
      <c r="L138" s="113"/>
      <c r="M138" s="113"/>
      <c r="N138" s="113"/>
      <c r="O138" s="113"/>
      <c r="P138" s="113"/>
      <c r="Q138" s="113"/>
      <c r="R138" s="113"/>
      <c r="S138" s="113"/>
      <c r="T138" s="113"/>
      <c r="U138" s="113"/>
      <c r="V138" s="113"/>
      <c r="W138" s="113"/>
      <c r="X138" s="113"/>
      <c r="Y138" s="113"/>
      <c r="Z138" s="113"/>
    </row>
    <row r="139" ht="12.75" customHeight="1">
      <c r="A139" s="111"/>
      <c r="B139" s="113"/>
      <c r="C139" s="113"/>
      <c r="D139" s="113"/>
      <c r="E139" s="113"/>
      <c r="F139" s="113"/>
      <c r="G139" s="113"/>
      <c r="H139" s="113"/>
      <c r="I139" s="113"/>
      <c r="J139" s="113"/>
      <c r="K139" s="113"/>
      <c r="L139" s="113"/>
      <c r="M139" s="113"/>
      <c r="N139" s="113"/>
      <c r="O139" s="113"/>
      <c r="P139" s="113"/>
      <c r="Q139" s="113"/>
      <c r="R139" s="113"/>
      <c r="S139" s="113"/>
      <c r="T139" s="113"/>
      <c r="U139" s="113"/>
      <c r="V139" s="113"/>
      <c r="W139" s="113"/>
      <c r="X139" s="113"/>
      <c r="Y139" s="113"/>
      <c r="Z139" s="113"/>
    </row>
    <row r="140" ht="12.75" customHeight="1">
      <c r="A140" s="111"/>
      <c r="B140" s="113"/>
      <c r="C140" s="113"/>
      <c r="D140" s="113"/>
      <c r="E140" s="113"/>
      <c r="F140" s="113"/>
      <c r="G140" s="113"/>
      <c r="H140" s="113"/>
      <c r="I140" s="113"/>
      <c r="J140" s="113"/>
      <c r="K140" s="113"/>
      <c r="L140" s="113"/>
      <c r="M140" s="113"/>
      <c r="N140" s="113"/>
      <c r="O140" s="113"/>
      <c r="P140" s="113"/>
      <c r="Q140" s="113"/>
      <c r="R140" s="113"/>
      <c r="S140" s="113"/>
      <c r="T140" s="113"/>
      <c r="U140" s="113"/>
      <c r="V140" s="113"/>
      <c r="W140" s="113"/>
      <c r="X140" s="113"/>
      <c r="Y140" s="113"/>
      <c r="Z140" s="113"/>
    </row>
    <row r="141" ht="12.75" customHeight="1">
      <c r="A141" s="111"/>
      <c r="B141" s="113"/>
      <c r="C141" s="113"/>
      <c r="D141" s="113"/>
      <c r="E141" s="113"/>
      <c r="F141" s="113"/>
      <c r="G141" s="113"/>
      <c r="H141" s="113"/>
      <c r="I141" s="113"/>
      <c r="J141" s="113"/>
      <c r="K141" s="113"/>
      <c r="L141" s="113"/>
      <c r="M141" s="113"/>
      <c r="N141" s="113"/>
      <c r="O141" s="113"/>
      <c r="P141" s="113"/>
      <c r="Q141" s="113"/>
      <c r="R141" s="113"/>
      <c r="S141" s="113"/>
      <c r="T141" s="113"/>
      <c r="U141" s="113"/>
      <c r="V141" s="113"/>
      <c r="W141" s="113"/>
      <c r="X141" s="113"/>
      <c r="Y141" s="113"/>
      <c r="Z141" s="113"/>
    </row>
    <row r="142" ht="12.75" customHeight="1">
      <c r="A142" s="111"/>
      <c r="B142" s="113"/>
      <c r="C142" s="113"/>
      <c r="D142" s="113"/>
      <c r="E142" s="113"/>
      <c r="F142" s="113"/>
      <c r="G142" s="113"/>
      <c r="H142" s="113"/>
      <c r="I142" s="113"/>
      <c r="J142" s="113"/>
      <c r="K142" s="113"/>
      <c r="L142" s="113"/>
      <c r="M142" s="113"/>
      <c r="N142" s="113"/>
      <c r="O142" s="113"/>
      <c r="P142" s="113"/>
      <c r="Q142" s="113"/>
      <c r="R142" s="113"/>
      <c r="S142" s="113"/>
      <c r="T142" s="113"/>
      <c r="U142" s="113"/>
      <c r="V142" s="113"/>
      <c r="W142" s="113"/>
      <c r="X142" s="113"/>
      <c r="Y142" s="113"/>
      <c r="Z142" s="113"/>
    </row>
    <row r="143" ht="12.75" customHeight="1">
      <c r="A143" s="111"/>
      <c r="B143" s="113"/>
      <c r="C143" s="113"/>
      <c r="D143" s="113"/>
      <c r="E143" s="113"/>
      <c r="F143" s="113"/>
      <c r="G143" s="113"/>
      <c r="H143" s="113"/>
      <c r="I143" s="113"/>
      <c r="J143" s="113"/>
      <c r="K143" s="113"/>
      <c r="L143" s="113"/>
      <c r="M143" s="113"/>
      <c r="N143" s="113"/>
      <c r="O143" s="113"/>
      <c r="P143" s="113"/>
      <c r="Q143" s="113"/>
      <c r="R143" s="113"/>
      <c r="S143" s="113"/>
      <c r="T143" s="113"/>
      <c r="U143" s="113"/>
      <c r="V143" s="113"/>
      <c r="W143" s="113"/>
      <c r="X143" s="113"/>
      <c r="Y143" s="113"/>
      <c r="Z143" s="113"/>
    </row>
    <row r="144" ht="12.75" customHeight="1">
      <c r="A144" s="111"/>
      <c r="B144" s="113"/>
      <c r="C144" s="113"/>
      <c r="D144" s="113"/>
      <c r="E144" s="113"/>
      <c r="F144" s="113"/>
      <c r="G144" s="113"/>
      <c r="H144" s="113"/>
      <c r="I144" s="113"/>
      <c r="J144" s="113"/>
      <c r="K144" s="113"/>
      <c r="L144" s="113"/>
      <c r="M144" s="113"/>
      <c r="N144" s="113"/>
      <c r="O144" s="113"/>
      <c r="P144" s="113"/>
      <c r="Q144" s="113"/>
      <c r="R144" s="113"/>
      <c r="S144" s="113"/>
      <c r="T144" s="113"/>
      <c r="U144" s="113"/>
      <c r="V144" s="113"/>
      <c r="W144" s="113"/>
      <c r="X144" s="113"/>
      <c r="Y144" s="113"/>
      <c r="Z144" s="113"/>
    </row>
    <row r="145" ht="12.75" customHeight="1">
      <c r="A145" s="111"/>
      <c r="B145" s="113"/>
      <c r="C145" s="113"/>
      <c r="D145" s="113"/>
      <c r="E145" s="113"/>
      <c r="F145" s="113"/>
      <c r="G145" s="113"/>
      <c r="H145" s="113"/>
      <c r="I145" s="113"/>
      <c r="J145" s="113"/>
      <c r="K145" s="113"/>
      <c r="L145" s="113"/>
      <c r="M145" s="113"/>
      <c r="N145" s="113"/>
      <c r="O145" s="113"/>
      <c r="P145" s="113"/>
      <c r="Q145" s="113"/>
      <c r="R145" s="113"/>
      <c r="S145" s="113"/>
      <c r="T145" s="113"/>
      <c r="U145" s="113"/>
      <c r="V145" s="113"/>
      <c r="W145" s="113"/>
      <c r="X145" s="113"/>
      <c r="Y145" s="113"/>
      <c r="Z145" s="113"/>
    </row>
    <row r="146" ht="12.75" customHeight="1">
      <c r="A146" s="111"/>
      <c r="B146" s="113"/>
      <c r="C146" s="113"/>
      <c r="D146" s="113"/>
      <c r="E146" s="113"/>
      <c r="F146" s="113"/>
      <c r="G146" s="113"/>
      <c r="H146" s="113"/>
      <c r="I146" s="113"/>
      <c r="J146" s="113"/>
      <c r="K146" s="113"/>
      <c r="L146" s="113"/>
      <c r="M146" s="113"/>
      <c r="N146" s="113"/>
      <c r="O146" s="113"/>
      <c r="P146" s="113"/>
      <c r="Q146" s="113"/>
      <c r="R146" s="113"/>
      <c r="S146" s="113"/>
      <c r="T146" s="113"/>
      <c r="U146" s="113"/>
      <c r="V146" s="113"/>
      <c r="W146" s="113"/>
      <c r="X146" s="113"/>
      <c r="Y146" s="113"/>
      <c r="Z146" s="113"/>
    </row>
    <row r="147" ht="12.75" customHeight="1">
      <c r="A147" s="111"/>
      <c r="B147" s="113"/>
      <c r="C147" s="113"/>
      <c r="D147" s="113"/>
      <c r="E147" s="113"/>
      <c r="F147" s="113"/>
      <c r="G147" s="113"/>
      <c r="H147" s="113"/>
      <c r="I147" s="113"/>
      <c r="J147" s="113"/>
      <c r="K147" s="113"/>
      <c r="L147" s="113"/>
      <c r="M147" s="113"/>
      <c r="N147" s="113"/>
      <c r="O147" s="113"/>
      <c r="P147" s="113"/>
      <c r="Q147" s="113"/>
      <c r="R147" s="113"/>
      <c r="S147" s="113"/>
      <c r="T147" s="113"/>
      <c r="U147" s="113"/>
      <c r="V147" s="113"/>
      <c r="W147" s="113"/>
      <c r="X147" s="113"/>
      <c r="Y147" s="113"/>
      <c r="Z147" s="113"/>
    </row>
    <row r="148" ht="12.75" customHeight="1">
      <c r="A148" s="111"/>
      <c r="B148" s="113"/>
      <c r="C148" s="113"/>
      <c r="D148" s="113"/>
      <c r="E148" s="113"/>
      <c r="F148" s="113"/>
      <c r="G148" s="113"/>
      <c r="H148" s="113"/>
      <c r="I148" s="113"/>
      <c r="J148" s="113"/>
      <c r="K148" s="113"/>
      <c r="L148" s="113"/>
      <c r="M148" s="113"/>
      <c r="N148" s="113"/>
      <c r="O148" s="113"/>
      <c r="P148" s="113"/>
      <c r="Q148" s="113"/>
      <c r="R148" s="113"/>
      <c r="S148" s="113"/>
      <c r="T148" s="113"/>
      <c r="U148" s="113"/>
      <c r="V148" s="113"/>
      <c r="W148" s="113"/>
      <c r="X148" s="113"/>
      <c r="Y148" s="113"/>
      <c r="Z148" s="113"/>
    </row>
    <row r="149" ht="12.75" customHeight="1">
      <c r="A149" s="111"/>
      <c r="B149" s="113"/>
      <c r="C149" s="113"/>
      <c r="D149" s="113"/>
      <c r="E149" s="113"/>
      <c r="F149" s="113"/>
      <c r="G149" s="113"/>
      <c r="H149" s="113"/>
      <c r="I149" s="113"/>
      <c r="J149" s="113"/>
      <c r="K149" s="113"/>
      <c r="L149" s="113"/>
      <c r="M149" s="113"/>
      <c r="N149" s="113"/>
      <c r="O149" s="113"/>
      <c r="P149" s="113"/>
      <c r="Q149" s="113"/>
      <c r="R149" s="113"/>
      <c r="S149" s="113"/>
      <c r="T149" s="113"/>
      <c r="U149" s="113"/>
      <c r="V149" s="113"/>
      <c r="W149" s="113"/>
      <c r="X149" s="113"/>
      <c r="Y149" s="113"/>
      <c r="Z149" s="113"/>
    </row>
    <row r="150" ht="12.75" customHeight="1">
      <c r="A150" s="111"/>
      <c r="B150" s="113"/>
      <c r="C150" s="113"/>
      <c r="D150" s="113"/>
      <c r="E150" s="113"/>
      <c r="F150" s="113"/>
      <c r="G150" s="113"/>
      <c r="H150" s="113"/>
      <c r="I150" s="113"/>
      <c r="J150" s="113"/>
      <c r="K150" s="113"/>
      <c r="L150" s="113"/>
      <c r="M150" s="113"/>
      <c r="N150" s="113"/>
      <c r="O150" s="113"/>
      <c r="P150" s="113"/>
      <c r="Q150" s="113"/>
      <c r="R150" s="113"/>
      <c r="S150" s="113"/>
      <c r="T150" s="113"/>
      <c r="U150" s="113"/>
      <c r="V150" s="113"/>
      <c r="W150" s="113"/>
      <c r="X150" s="113"/>
      <c r="Y150" s="113"/>
      <c r="Z150" s="113"/>
    </row>
    <row r="151" ht="12.75" customHeight="1">
      <c r="A151" s="111"/>
      <c r="B151" s="113"/>
      <c r="C151" s="113"/>
      <c r="D151" s="113"/>
      <c r="E151" s="113"/>
      <c r="F151" s="113"/>
      <c r="G151" s="113"/>
      <c r="H151" s="113"/>
      <c r="I151" s="113"/>
      <c r="J151" s="113"/>
      <c r="K151" s="113"/>
      <c r="L151" s="113"/>
      <c r="M151" s="113"/>
      <c r="N151" s="113"/>
      <c r="O151" s="113"/>
      <c r="P151" s="113"/>
      <c r="Q151" s="113"/>
      <c r="R151" s="113"/>
      <c r="S151" s="113"/>
      <c r="T151" s="113"/>
      <c r="U151" s="113"/>
      <c r="V151" s="113"/>
      <c r="W151" s="113"/>
      <c r="X151" s="113"/>
      <c r="Y151" s="113"/>
      <c r="Z151" s="113"/>
    </row>
    <row r="152" ht="12.75" customHeight="1">
      <c r="A152" s="111"/>
      <c r="B152" s="113"/>
      <c r="C152" s="113"/>
      <c r="D152" s="113"/>
      <c r="E152" s="113"/>
      <c r="F152" s="113"/>
      <c r="G152" s="113"/>
      <c r="H152" s="113"/>
      <c r="I152" s="113"/>
      <c r="J152" s="113"/>
      <c r="K152" s="113"/>
      <c r="L152" s="113"/>
      <c r="M152" s="113"/>
      <c r="N152" s="113"/>
      <c r="O152" s="113"/>
      <c r="P152" s="113"/>
      <c r="Q152" s="113"/>
      <c r="R152" s="113"/>
      <c r="S152" s="113"/>
      <c r="T152" s="113"/>
      <c r="U152" s="113"/>
      <c r="V152" s="113"/>
      <c r="W152" s="113"/>
      <c r="X152" s="113"/>
      <c r="Y152" s="113"/>
      <c r="Z152" s="113"/>
    </row>
    <row r="153" ht="12.75" customHeight="1">
      <c r="A153" s="111"/>
      <c r="B153" s="113"/>
      <c r="C153" s="113"/>
      <c r="D153" s="113"/>
      <c r="E153" s="113"/>
      <c r="F153" s="113"/>
      <c r="G153" s="113"/>
      <c r="H153" s="113"/>
      <c r="I153" s="113"/>
      <c r="J153" s="113"/>
      <c r="K153" s="113"/>
      <c r="L153" s="113"/>
      <c r="M153" s="113"/>
      <c r="N153" s="113"/>
      <c r="O153" s="113"/>
      <c r="P153" s="113"/>
      <c r="Q153" s="113"/>
      <c r="R153" s="113"/>
      <c r="S153" s="113"/>
      <c r="T153" s="113"/>
      <c r="U153" s="113"/>
      <c r="V153" s="113"/>
      <c r="W153" s="113"/>
      <c r="X153" s="113"/>
      <c r="Y153" s="113"/>
      <c r="Z153" s="113"/>
    </row>
    <row r="154" ht="12.75" customHeight="1">
      <c r="A154" s="111"/>
      <c r="B154" s="113"/>
      <c r="C154" s="113"/>
      <c r="D154" s="113"/>
      <c r="E154" s="113"/>
      <c r="F154" s="113"/>
      <c r="G154" s="113"/>
      <c r="H154" s="113"/>
      <c r="I154" s="113"/>
      <c r="J154" s="113"/>
      <c r="K154" s="113"/>
      <c r="L154" s="113"/>
      <c r="M154" s="113"/>
      <c r="N154" s="113"/>
      <c r="O154" s="113"/>
      <c r="P154" s="113"/>
      <c r="Q154" s="113"/>
      <c r="R154" s="113"/>
      <c r="S154" s="113"/>
      <c r="T154" s="113"/>
      <c r="U154" s="113"/>
      <c r="V154" s="113"/>
      <c r="W154" s="113"/>
      <c r="X154" s="113"/>
      <c r="Y154" s="113"/>
      <c r="Z154" s="113"/>
    </row>
    <row r="155" ht="12.75" customHeight="1">
      <c r="A155" s="111"/>
      <c r="B155" s="113"/>
      <c r="C155" s="113"/>
      <c r="D155" s="113"/>
      <c r="E155" s="113"/>
      <c r="F155" s="113"/>
      <c r="G155" s="113"/>
      <c r="H155" s="113"/>
      <c r="I155" s="113"/>
      <c r="J155" s="113"/>
      <c r="K155" s="113"/>
      <c r="L155" s="113"/>
      <c r="M155" s="113"/>
      <c r="N155" s="113"/>
      <c r="O155" s="113"/>
      <c r="P155" s="113"/>
      <c r="Q155" s="113"/>
      <c r="R155" s="113"/>
      <c r="S155" s="113"/>
      <c r="T155" s="113"/>
      <c r="U155" s="113"/>
      <c r="V155" s="113"/>
      <c r="W155" s="113"/>
      <c r="X155" s="113"/>
      <c r="Y155" s="113"/>
      <c r="Z155" s="113"/>
    </row>
    <row r="156" ht="12.75" customHeight="1">
      <c r="A156" s="111"/>
      <c r="B156" s="113"/>
      <c r="C156" s="113"/>
      <c r="D156" s="113"/>
      <c r="E156" s="113"/>
      <c r="F156" s="113"/>
      <c r="G156" s="113"/>
      <c r="H156" s="113"/>
      <c r="I156" s="113"/>
      <c r="J156" s="113"/>
      <c r="K156" s="113"/>
      <c r="L156" s="113"/>
      <c r="M156" s="113"/>
      <c r="N156" s="113"/>
      <c r="O156" s="113"/>
      <c r="P156" s="113"/>
      <c r="Q156" s="113"/>
      <c r="R156" s="113"/>
      <c r="S156" s="113"/>
      <c r="T156" s="113"/>
      <c r="U156" s="113"/>
      <c r="V156" s="113"/>
      <c r="W156" s="113"/>
      <c r="X156" s="113"/>
      <c r="Y156" s="113"/>
      <c r="Z156" s="113"/>
    </row>
    <row r="157" ht="12.75" customHeight="1">
      <c r="A157" s="111"/>
      <c r="B157" s="113"/>
      <c r="C157" s="113"/>
      <c r="D157" s="113"/>
      <c r="E157" s="113"/>
      <c r="F157" s="113"/>
      <c r="G157" s="113"/>
      <c r="H157" s="113"/>
      <c r="I157" s="113"/>
      <c r="J157" s="113"/>
      <c r="K157" s="113"/>
      <c r="L157" s="113"/>
      <c r="M157" s="113"/>
      <c r="N157" s="113"/>
      <c r="O157" s="113"/>
      <c r="P157" s="113"/>
      <c r="Q157" s="113"/>
      <c r="R157" s="113"/>
      <c r="S157" s="113"/>
      <c r="T157" s="113"/>
      <c r="U157" s="113"/>
      <c r="V157" s="113"/>
      <c r="W157" s="113"/>
      <c r="X157" s="113"/>
      <c r="Y157" s="113"/>
      <c r="Z157" s="113"/>
    </row>
    <row r="158" ht="12.75" customHeight="1">
      <c r="A158" s="111"/>
      <c r="B158" s="113"/>
      <c r="C158" s="113"/>
      <c r="D158" s="113"/>
      <c r="E158" s="113"/>
      <c r="F158" s="113"/>
      <c r="G158" s="113"/>
      <c r="H158" s="113"/>
      <c r="I158" s="113"/>
      <c r="J158" s="113"/>
      <c r="K158" s="113"/>
      <c r="L158" s="113"/>
      <c r="M158" s="113"/>
      <c r="N158" s="113"/>
      <c r="O158" s="113"/>
      <c r="P158" s="113"/>
      <c r="Q158" s="113"/>
      <c r="R158" s="113"/>
      <c r="S158" s="113"/>
      <c r="T158" s="113"/>
      <c r="U158" s="113"/>
      <c r="V158" s="113"/>
      <c r="W158" s="113"/>
      <c r="X158" s="113"/>
      <c r="Y158" s="113"/>
      <c r="Z158" s="113"/>
    </row>
    <row r="159" ht="12.75" customHeight="1">
      <c r="A159" s="111"/>
      <c r="B159" s="113"/>
      <c r="C159" s="113"/>
      <c r="D159" s="113"/>
      <c r="E159" s="113"/>
      <c r="F159" s="113"/>
      <c r="G159" s="113"/>
      <c r="H159" s="113"/>
      <c r="I159" s="113"/>
      <c r="J159" s="113"/>
      <c r="K159" s="113"/>
      <c r="L159" s="113"/>
      <c r="M159" s="113"/>
      <c r="N159" s="113"/>
      <c r="O159" s="113"/>
      <c r="P159" s="113"/>
      <c r="Q159" s="113"/>
      <c r="R159" s="113"/>
      <c r="S159" s="113"/>
      <c r="T159" s="113"/>
      <c r="U159" s="113"/>
      <c r="V159" s="113"/>
      <c r="W159" s="113"/>
      <c r="X159" s="113"/>
      <c r="Y159" s="113"/>
      <c r="Z159" s="113"/>
    </row>
    <row r="160" ht="12.75" customHeight="1">
      <c r="A160" s="111"/>
      <c r="B160" s="113"/>
      <c r="C160" s="113"/>
      <c r="D160" s="113"/>
      <c r="E160" s="113"/>
      <c r="F160" s="113"/>
      <c r="G160" s="113"/>
      <c r="H160" s="113"/>
      <c r="I160" s="113"/>
      <c r="J160" s="113"/>
      <c r="K160" s="113"/>
      <c r="L160" s="113"/>
      <c r="M160" s="113"/>
      <c r="N160" s="113"/>
      <c r="O160" s="113"/>
      <c r="P160" s="113"/>
      <c r="Q160" s="113"/>
      <c r="R160" s="113"/>
      <c r="S160" s="113"/>
      <c r="T160" s="113"/>
      <c r="U160" s="113"/>
      <c r="V160" s="113"/>
      <c r="W160" s="113"/>
      <c r="X160" s="113"/>
      <c r="Y160" s="113"/>
      <c r="Z160" s="113"/>
    </row>
    <row r="161" ht="12.75" customHeight="1">
      <c r="A161" s="111"/>
      <c r="B161" s="113"/>
      <c r="C161" s="113"/>
      <c r="D161" s="113"/>
      <c r="E161" s="113"/>
      <c r="F161" s="113"/>
      <c r="G161" s="113"/>
      <c r="H161" s="113"/>
      <c r="I161" s="113"/>
      <c r="J161" s="113"/>
      <c r="K161" s="113"/>
      <c r="L161" s="113"/>
      <c r="M161" s="113"/>
      <c r="N161" s="113"/>
      <c r="O161" s="113"/>
      <c r="P161" s="113"/>
      <c r="Q161" s="113"/>
      <c r="R161" s="113"/>
      <c r="S161" s="113"/>
      <c r="T161" s="113"/>
      <c r="U161" s="113"/>
      <c r="V161" s="113"/>
      <c r="W161" s="113"/>
      <c r="X161" s="113"/>
      <c r="Y161" s="113"/>
      <c r="Z161" s="113"/>
    </row>
    <row r="162" ht="12.75" customHeight="1">
      <c r="A162" s="111"/>
      <c r="B162" s="113"/>
      <c r="C162" s="113"/>
      <c r="D162" s="113"/>
      <c r="E162" s="113"/>
      <c r="F162" s="113"/>
      <c r="G162" s="113"/>
      <c r="H162" s="113"/>
      <c r="I162" s="113"/>
      <c r="J162" s="113"/>
      <c r="K162" s="113"/>
      <c r="L162" s="113"/>
      <c r="M162" s="113"/>
      <c r="N162" s="113"/>
      <c r="O162" s="113"/>
      <c r="P162" s="113"/>
      <c r="Q162" s="113"/>
      <c r="R162" s="113"/>
      <c r="S162" s="113"/>
      <c r="T162" s="113"/>
      <c r="U162" s="113"/>
      <c r="V162" s="113"/>
      <c r="W162" s="113"/>
      <c r="X162" s="113"/>
      <c r="Y162" s="113"/>
      <c r="Z162" s="113"/>
    </row>
    <row r="163" ht="12.75" customHeight="1">
      <c r="A163" s="111"/>
      <c r="B163" s="113"/>
      <c r="C163" s="113"/>
      <c r="D163" s="113"/>
      <c r="E163" s="113"/>
      <c r="F163" s="113"/>
      <c r="G163" s="113"/>
      <c r="H163" s="113"/>
      <c r="I163" s="113"/>
      <c r="J163" s="113"/>
      <c r="K163" s="113"/>
      <c r="L163" s="113"/>
      <c r="M163" s="113"/>
      <c r="N163" s="113"/>
      <c r="O163" s="113"/>
      <c r="P163" s="113"/>
      <c r="Q163" s="113"/>
      <c r="R163" s="113"/>
      <c r="S163" s="113"/>
      <c r="T163" s="113"/>
      <c r="U163" s="113"/>
      <c r="V163" s="113"/>
      <c r="W163" s="113"/>
      <c r="X163" s="113"/>
      <c r="Y163" s="113"/>
      <c r="Z163" s="113"/>
    </row>
    <row r="164" ht="12.75" customHeight="1">
      <c r="A164" s="111"/>
      <c r="B164" s="113"/>
      <c r="C164" s="113"/>
      <c r="D164" s="113"/>
      <c r="E164" s="113"/>
      <c r="F164" s="113"/>
      <c r="G164" s="113"/>
      <c r="H164" s="113"/>
      <c r="I164" s="113"/>
      <c r="J164" s="113"/>
      <c r="K164" s="113"/>
      <c r="L164" s="113"/>
      <c r="M164" s="113"/>
      <c r="N164" s="113"/>
      <c r="O164" s="113"/>
      <c r="P164" s="113"/>
      <c r="Q164" s="113"/>
      <c r="R164" s="113"/>
      <c r="S164" s="113"/>
      <c r="T164" s="113"/>
      <c r="U164" s="113"/>
      <c r="V164" s="113"/>
      <c r="W164" s="113"/>
      <c r="X164" s="113"/>
      <c r="Y164" s="113"/>
      <c r="Z164" s="113"/>
    </row>
    <row r="165" ht="12.75" customHeight="1">
      <c r="A165" s="111"/>
      <c r="B165" s="113"/>
      <c r="C165" s="113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3"/>
      <c r="P165" s="113"/>
      <c r="Q165" s="113"/>
      <c r="R165" s="113"/>
      <c r="S165" s="113"/>
      <c r="T165" s="113"/>
      <c r="U165" s="113"/>
      <c r="V165" s="113"/>
      <c r="W165" s="113"/>
      <c r="X165" s="113"/>
      <c r="Y165" s="113"/>
      <c r="Z165" s="113"/>
    </row>
    <row r="166" ht="12.75" customHeight="1">
      <c r="A166" s="111"/>
      <c r="B166" s="113"/>
      <c r="C166" s="113"/>
      <c r="D166" s="113"/>
      <c r="E166" s="113"/>
      <c r="F166" s="113"/>
      <c r="G166" s="113"/>
      <c r="H166" s="113"/>
      <c r="I166" s="113"/>
      <c r="J166" s="113"/>
      <c r="K166" s="113"/>
      <c r="L166" s="113"/>
      <c r="M166" s="113"/>
      <c r="N166" s="113"/>
      <c r="O166" s="113"/>
      <c r="P166" s="113"/>
      <c r="Q166" s="113"/>
      <c r="R166" s="113"/>
      <c r="S166" s="113"/>
      <c r="T166" s="113"/>
      <c r="U166" s="113"/>
      <c r="V166" s="113"/>
      <c r="W166" s="113"/>
      <c r="X166" s="113"/>
      <c r="Y166" s="113"/>
      <c r="Z166" s="113"/>
    </row>
    <row r="167" ht="12.75" customHeight="1">
      <c r="A167" s="111"/>
      <c r="B167" s="113"/>
      <c r="C167" s="113"/>
      <c r="D167" s="113"/>
      <c r="E167" s="113"/>
      <c r="F167" s="113"/>
      <c r="G167" s="113"/>
      <c r="H167" s="113"/>
      <c r="I167" s="113"/>
      <c r="J167" s="113"/>
      <c r="K167" s="113"/>
      <c r="L167" s="113"/>
      <c r="M167" s="113"/>
      <c r="N167" s="113"/>
      <c r="O167" s="113"/>
      <c r="P167" s="113"/>
      <c r="Q167" s="113"/>
      <c r="R167" s="113"/>
      <c r="S167" s="113"/>
      <c r="T167" s="113"/>
      <c r="U167" s="113"/>
      <c r="V167" s="113"/>
      <c r="W167" s="113"/>
      <c r="X167" s="113"/>
      <c r="Y167" s="113"/>
      <c r="Z167" s="113"/>
    </row>
    <row r="168" ht="12.75" customHeight="1">
      <c r="A168" s="111"/>
      <c r="B168" s="113"/>
      <c r="C168" s="113"/>
      <c r="D168" s="113"/>
      <c r="E168" s="113"/>
      <c r="F168" s="113"/>
      <c r="G168" s="113"/>
      <c r="H168" s="113"/>
      <c r="I168" s="113"/>
      <c r="J168" s="113"/>
      <c r="K168" s="113"/>
      <c r="L168" s="113"/>
      <c r="M168" s="113"/>
      <c r="N168" s="113"/>
      <c r="O168" s="113"/>
      <c r="P168" s="113"/>
      <c r="Q168" s="113"/>
      <c r="R168" s="113"/>
      <c r="S168" s="113"/>
      <c r="T168" s="113"/>
      <c r="U168" s="113"/>
      <c r="V168" s="113"/>
      <c r="W168" s="113"/>
      <c r="X168" s="113"/>
      <c r="Y168" s="113"/>
      <c r="Z168" s="113"/>
    </row>
    <row r="169" ht="12.75" customHeight="1">
      <c r="A169" s="111"/>
      <c r="B169" s="113"/>
      <c r="C169" s="113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13"/>
      <c r="R169" s="113"/>
      <c r="S169" s="113"/>
      <c r="T169" s="113"/>
      <c r="U169" s="113"/>
      <c r="V169" s="113"/>
      <c r="W169" s="113"/>
      <c r="X169" s="113"/>
      <c r="Y169" s="113"/>
      <c r="Z169" s="113"/>
    </row>
    <row r="170" ht="12.75" customHeight="1">
      <c r="A170" s="111"/>
      <c r="B170" s="113"/>
      <c r="C170" s="113"/>
      <c r="D170" s="113"/>
      <c r="E170" s="113"/>
      <c r="F170" s="113"/>
      <c r="G170" s="113"/>
      <c r="H170" s="113"/>
      <c r="I170" s="113"/>
      <c r="J170" s="113"/>
      <c r="K170" s="113"/>
      <c r="L170" s="113"/>
      <c r="M170" s="113"/>
      <c r="N170" s="113"/>
      <c r="O170" s="113"/>
      <c r="P170" s="113"/>
      <c r="Q170" s="113"/>
      <c r="R170" s="113"/>
      <c r="S170" s="113"/>
      <c r="T170" s="113"/>
      <c r="U170" s="113"/>
      <c r="V170" s="113"/>
      <c r="W170" s="113"/>
      <c r="X170" s="113"/>
      <c r="Y170" s="113"/>
      <c r="Z170" s="113"/>
    </row>
    <row r="171" ht="12.75" customHeight="1">
      <c r="A171" s="111"/>
      <c r="B171" s="113"/>
      <c r="C171" s="113"/>
      <c r="D171" s="113"/>
      <c r="E171" s="113"/>
      <c r="F171" s="113"/>
      <c r="G171" s="113"/>
      <c r="H171" s="113"/>
      <c r="I171" s="113"/>
      <c r="J171" s="113"/>
      <c r="K171" s="113"/>
      <c r="L171" s="113"/>
      <c r="M171" s="113"/>
      <c r="N171" s="113"/>
      <c r="O171" s="113"/>
      <c r="P171" s="113"/>
      <c r="Q171" s="113"/>
      <c r="R171" s="113"/>
      <c r="S171" s="113"/>
      <c r="T171" s="113"/>
      <c r="U171" s="113"/>
      <c r="V171" s="113"/>
      <c r="W171" s="113"/>
      <c r="X171" s="113"/>
      <c r="Y171" s="113"/>
      <c r="Z171" s="113"/>
    </row>
    <row r="172" ht="12.75" customHeight="1">
      <c r="A172" s="111"/>
      <c r="B172" s="113"/>
      <c r="C172" s="113"/>
      <c r="D172" s="113"/>
      <c r="E172" s="113"/>
      <c r="F172" s="113"/>
      <c r="G172" s="113"/>
      <c r="H172" s="113"/>
      <c r="I172" s="113"/>
      <c r="J172" s="113"/>
      <c r="K172" s="113"/>
      <c r="L172" s="113"/>
      <c r="M172" s="113"/>
      <c r="N172" s="113"/>
      <c r="O172" s="113"/>
      <c r="P172" s="113"/>
      <c r="Q172" s="113"/>
      <c r="R172" s="113"/>
      <c r="S172" s="113"/>
      <c r="T172" s="113"/>
      <c r="U172" s="113"/>
      <c r="V172" s="113"/>
      <c r="W172" s="113"/>
      <c r="X172" s="113"/>
      <c r="Y172" s="113"/>
      <c r="Z172" s="113"/>
    </row>
    <row r="173" ht="12.75" customHeight="1">
      <c r="A173" s="111"/>
      <c r="B173" s="113"/>
      <c r="C173" s="113"/>
      <c r="D173" s="113"/>
      <c r="E173" s="113"/>
      <c r="F173" s="113"/>
      <c r="G173" s="113"/>
      <c r="H173" s="113"/>
      <c r="I173" s="113"/>
      <c r="J173" s="113"/>
      <c r="K173" s="113"/>
      <c r="L173" s="113"/>
      <c r="M173" s="113"/>
      <c r="N173" s="113"/>
      <c r="O173" s="113"/>
      <c r="P173" s="113"/>
      <c r="Q173" s="113"/>
      <c r="R173" s="113"/>
      <c r="S173" s="113"/>
      <c r="T173" s="113"/>
      <c r="U173" s="113"/>
      <c r="V173" s="113"/>
      <c r="W173" s="113"/>
      <c r="X173" s="113"/>
      <c r="Y173" s="113"/>
      <c r="Z173" s="113"/>
    </row>
    <row r="174" ht="12.75" customHeight="1">
      <c r="A174" s="111"/>
      <c r="B174" s="113"/>
      <c r="C174" s="113"/>
      <c r="D174" s="113"/>
      <c r="E174" s="113"/>
      <c r="F174" s="113"/>
      <c r="G174" s="113"/>
      <c r="H174" s="113"/>
      <c r="I174" s="113"/>
      <c r="J174" s="113"/>
      <c r="K174" s="113"/>
      <c r="L174" s="113"/>
      <c r="M174" s="113"/>
      <c r="N174" s="113"/>
      <c r="O174" s="113"/>
      <c r="P174" s="113"/>
      <c r="Q174" s="113"/>
      <c r="R174" s="113"/>
      <c r="S174" s="113"/>
      <c r="T174" s="113"/>
      <c r="U174" s="113"/>
      <c r="V174" s="113"/>
      <c r="W174" s="113"/>
      <c r="X174" s="113"/>
      <c r="Y174" s="113"/>
      <c r="Z174" s="113"/>
    </row>
    <row r="175" ht="12.75" customHeight="1">
      <c r="A175" s="111"/>
      <c r="B175" s="113"/>
      <c r="C175" s="113"/>
      <c r="D175" s="113"/>
      <c r="E175" s="113"/>
      <c r="F175" s="113"/>
      <c r="G175" s="113"/>
      <c r="H175" s="113"/>
      <c r="I175" s="113"/>
      <c r="J175" s="113"/>
      <c r="K175" s="113"/>
      <c r="L175" s="113"/>
      <c r="M175" s="113"/>
      <c r="N175" s="113"/>
      <c r="O175" s="113"/>
      <c r="P175" s="113"/>
      <c r="Q175" s="113"/>
      <c r="R175" s="113"/>
      <c r="S175" s="113"/>
      <c r="T175" s="113"/>
      <c r="U175" s="113"/>
      <c r="V175" s="113"/>
      <c r="W175" s="113"/>
      <c r="X175" s="113"/>
      <c r="Y175" s="113"/>
      <c r="Z175" s="113"/>
    </row>
    <row r="176" ht="12.75" customHeight="1">
      <c r="A176" s="111"/>
      <c r="B176" s="113"/>
      <c r="C176" s="113"/>
      <c r="D176" s="113"/>
      <c r="E176" s="113"/>
      <c r="F176" s="113"/>
      <c r="G176" s="113"/>
      <c r="H176" s="113"/>
      <c r="I176" s="113"/>
      <c r="J176" s="113"/>
      <c r="K176" s="113"/>
      <c r="L176" s="113"/>
      <c r="M176" s="113"/>
      <c r="N176" s="113"/>
      <c r="O176" s="113"/>
      <c r="P176" s="113"/>
      <c r="Q176" s="113"/>
      <c r="R176" s="113"/>
      <c r="S176" s="113"/>
      <c r="T176" s="113"/>
      <c r="U176" s="113"/>
      <c r="V176" s="113"/>
      <c r="W176" s="113"/>
      <c r="X176" s="113"/>
      <c r="Y176" s="113"/>
      <c r="Z176" s="113"/>
    </row>
    <row r="177" ht="12.75" customHeight="1">
      <c r="A177" s="111"/>
      <c r="B177" s="113"/>
      <c r="C177" s="113"/>
      <c r="D177" s="113"/>
      <c r="E177" s="113"/>
      <c r="F177" s="113"/>
      <c r="G177" s="113"/>
      <c r="H177" s="113"/>
      <c r="I177" s="113"/>
      <c r="J177" s="113"/>
      <c r="K177" s="113"/>
      <c r="L177" s="113"/>
      <c r="M177" s="113"/>
      <c r="N177" s="113"/>
      <c r="O177" s="113"/>
      <c r="P177" s="113"/>
      <c r="Q177" s="113"/>
      <c r="R177" s="113"/>
      <c r="S177" s="113"/>
      <c r="T177" s="113"/>
      <c r="U177" s="113"/>
      <c r="V177" s="113"/>
      <c r="W177" s="113"/>
      <c r="X177" s="113"/>
      <c r="Y177" s="113"/>
      <c r="Z177" s="113"/>
    </row>
    <row r="178" ht="12.75" customHeight="1">
      <c r="A178" s="111"/>
      <c r="B178" s="113"/>
      <c r="C178" s="113"/>
      <c r="D178" s="113"/>
      <c r="E178" s="113"/>
      <c r="F178" s="113"/>
      <c r="G178" s="113"/>
      <c r="H178" s="113"/>
      <c r="I178" s="113"/>
      <c r="J178" s="113"/>
      <c r="K178" s="113"/>
      <c r="L178" s="113"/>
      <c r="M178" s="113"/>
      <c r="N178" s="113"/>
      <c r="O178" s="113"/>
      <c r="P178" s="113"/>
      <c r="Q178" s="113"/>
      <c r="R178" s="113"/>
      <c r="S178" s="113"/>
      <c r="T178" s="113"/>
      <c r="U178" s="113"/>
      <c r="V178" s="113"/>
      <c r="W178" s="113"/>
      <c r="X178" s="113"/>
      <c r="Y178" s="113"/>
      <c r="Z178" s="113"/>
    </row>
    <row r="179" ht="12.75" customHeight="1">
      <c r="A179" s="111"/>
      <c r="B179" s="113"/>
      <c r="C179" s="113"/>
      <c r="D179" s="113"/>
      <c r="E179" s="113"/>
      <c r="F179" s="113"/>
      <c r="G179" s="113"/>
      <c r="H179" s="113"/>
      <c r="I179" s="113"/>
      <c r="J179" s="113"/>
      <c r="K179" s="113"/>
      <c r="L179" s="113"/>
      <c r="M179" s="113"/>
      <c r="N179" s="113"/>
      <c r="O179" s="113"/>
      <c r="P179" s="113"/>
      <c r="Q179" s="113"/>
      <c r="R179" s="113"/>
      <c r="S179" s="113"/>
      <c r="T179" s="113"/>
      <c r="U179" s="113"/>
      <c r="V179" s="113"/>
      <c r="W179" s="113"/>
      <c r="X179" s="113"/>
      <c r="Y179" s="113"/>
      <c r="Z179" s="113"/>
    </row>
    <row r="180" ht="12.75" customHeight="1">
      <c r="A180" s="111"/>
      <c r="B180" s="113"/>
      <c r="C180" s="113"/>
      <c r="D180" s="113"/>
      <c r="E180" s="113"/>
      <c r="F180" s="113"/>
      <c r="G180" s="113"/>
      <c r="H180" s="113"/>
      <c r="I180" s="113"/>
      <c r="J180" s="113"/>
      <c r="K180" s="113"/>
      <c r="L180" s="113"/>
      <c r="M180" s="113"/>
      <c r="N180" s="113"/>
      <c r="O180" s="113"/>
      <c r="P180" s="113"/>
      <c r="Q180" s="113"/>
      <c r="R180" s="113"/>
      <c r="S180" s="113"/>
      <c r="T180" s="113"/>
      <c r="U180" s="113"/>
      <c r="V180" s="113"/>
      <c r="W180" s="113"/>
      <c r="X180" s="113"/>
      <c r="Y180" s="113"/>
      <c r="Z180" s="113"/>
    </row>
    <row r="181" ht="12.75" customHeight="1">
      <c r="A181" s="111"/>
      <c r="B181" s="113"/>
      <c r="C181" s="113"/>
      <c r="D181" s="113"/>
      <c r="E181" s="113"/>
      <c r="F181" s="113"/>
      <c r="G181" s="113"/>
      <c r="H181" s="113"/>
      <c r="I181" s="113"/>
      <c r="J181" s="113"/>
      <c r="K181" s="113"/>
      <c r="L181" s="113"/>
      <c r="M181" s="113"/>
      <c r="N181" s="113"/>
      <c r="O181" s="113"/>
      <c r="P181" s="113"/>
      <c r="Q181" s="113"/>
      <c r="R181" s="113"/>
      <c r="S181" s="113"/>
      <c r="T181" s="113"/>
      <c r="U181" s="113"/>
      <c r="V181" s="113"/>
      <c r="W181" s="113"/>
      <c r="X181" s="113"/>
      <c r="Y181" s="113"/>
      <c r="Z181" s="113"/>
    </row>
    <row r="182" ht="12.75" customHeight="1">
      <c r="A182" s="111"/>
      <c r="B182" s="113"/>
      <c r="C182" s="113"/>
      <c r="D182" s="113"/>
      <c r="E182" s="113"/>
      <c r="F182" s="113"/>
      <c r="G182" s="113"/>
      <c r="H182" s="113"/>
      <c r="I182" s="113"/>
      <c r="J182" s="113"/>
      <c r="K182" s="113"/>
      <c r="L182" s="113"/>
      <c r="M182" s="113"/>
      <c r="N182" s="113"/>
      <c r="O182" s="113"/>
      <c r="P182" s="113"/>
      <c r="Q182" s="113"/>
      <c r="R182" s="113"/>
      <c r="S182" s="113"/>
      <c r="T182" s="113"/>
      <c r="U182" s="113"/>
      <c r="V182" s="113"/>
      <c r="W182" s="113"/>
      <c r="X182" s="113"/>
      <c r="Y182" s="113"/>
      <c r="Z182" s="113"/>
    </row>
    <row r="183" ht="12.75" customHeight="1">
      <c r="A183" s="111"/>
      <c r="B183" s="113"/>
      <c r="C183" s="113"/>
      <c r="D183" s="113"/>
      <c r="E183" s="113"/>
      <c r="F183" s="113"/>
      <c r="G183" s="113"/>
      <c r="H183" s="113"/>
      <c r="I183" s="113"/>
      <c r="J183" s="113"/>
      <c r="K183" s="113"/>
      <c r="L183" s="113"/>
      <c r="M183" s="113"/>
      <c r="N183" s="113"/>
      <c r="O183" s="113"/>
      <c r="P183" s="113"/>
      <c r="Q183" s="113"/>
      <c r="R183" s="113"/>
      <c r="S183" s="113"/>
      <c r="T183" s="113"/>
      <c r="U183" s="113"/>
      <c r="V183" s="113"/>
      <c r="W183" s="113"/>
      <c r="X183" s="113"/>
      <c r="Y183" s="113"/>
      <c r="Z183" s="113"/>
    </row>
    <row r="184" ht="12.75" customHeight="1">
      <c r="A184" s="111"/>
      <c r="B184" s="113"/>
      <c r="C184" s="113"/>
      <c r="D184" s="113"/>
      <c r="E184" s="113"/>
      <c r="F184" s="113"/>
      <c r="G184" s="113"/>
      <c r="H184" s="113"/>
      <c r="I184" s="113"/>
      <c r="J184" s="113"/>
      <c r="K184" s="113"/>
      <c r="L184" s="113"/>
      <c r="M184" s="113"/>
      <c r="N184" s="113"/>
      <c r="O184" s="113"/>
      <c r="P184" s="113"/>
      <c r="Q184" s="113"/>
      <c r="R184" s="113"/>
      <c r="S184" s="113"/>
      <c r="T184" s="113"/>
      <c r="U184" s="113"/>
      <c r="V184" s="113"/>
      <c r="W184" s="113"/>
      <c r="X184" s="113"/>
      <c r="Y184" s="113"/>
      <c r="Z184" s="113"/>
    </row>
    <row r="185" ht="12.75" customHeight="1">
      <c r="A185" s="111"/>
      <c r="B185" s="113"/>
      <c r="C185" s="113"/>
      <c r="D185" s="113"/>
      <c r="E185" s="113"/>
      <c r="F185" s="113"/>
      <c r="G185" s="113"/>
      <c r="H185" s="113"/>
      <c r="I185" s="113"/>
      <c r="J185" s="113"/>
      <c r="K185" s="113"/>
      <c r="L185" s="113"/>
      <c r="M185" s="113"/>
      <c r="N185" s="113"/>
      <c r="O185" s="113"/>
      <c r="P185" s="113"/>
      <c r="Q185" s="113"/>
      <c r="R185" s="113"/>
      <c r="S185" s="113"/>
      <c r="T185" s="113"/>
      <c r="U185" s="113"/>
      <c r="V185" s="113"/>
      <c r="W185" s="113"/>
      <c r="X185" s="113"/>
      <c r="Y185" s="113"/>
      <c r="Z185" s="113"/>
    </row>
    <row r="186" ht="12.75" customHeight="1">
      <c r="A186" s="111"/>
      <c r="B186" s="113"/>
      <c r="C186" s="113"/>
      <c r="D186" s="113"/>
      <c r="E186" s="113"/>
      <c r="F186" s="113"/>
      <c r="G186" s="113"/>
      <c r="H186" s="113"/>
      <c r="I186" s="113"/>
      <c r="J186" s="113"/>
      <c r="K186" s="113"/>
      <c r="L186" s="113"/>
      <c r="M186" s="113"/>
      <c r="N186" s="113"/>
      <c r="O186" s="113"/>
      <c r="P186" s="113"/>
      <c r="Q186" s="113"/>
      <c r="R186" s="113"/>
      <c r="S186" s="113"/>
      <c r="T186" s="113"/>
      <c r="U186" s="113"/>
      <c r="V186" s="113"/>
      <c r="W186" s="113"/>
      <c r="X186" s="113"/>
      <c r="Y186" s="113"/>
      <c r="Z186" s="113"/>
    </row>
    <row r="187" ht="12.75" customHeight="1">
      <c r="A187" s="111"/>
      <c r="B187" s="113"/>
      <c r="C187" s="113"/>
      <c r="D187" s="113"/>
      <c r="E187" s="113"/>
      <c r="F187" s="113"/>
      <c r="G187" s="113"/>
      <c r="H187" s="113"/>
      <c r="I187" s="113"/>
      <c r="J187" s="113"/>
      <c r="K187" s="113"/>
      <c r="L187" s="113"/>
      <c r="M187" s="113"/>
      <c r="N187" s="113"/>
      <c r="O187" s="113"/>
      <c r="P187" s="113"/>
      <c r="Q187" s="113"/>
      <c r="R187" s="113"/>
      <c r="S187" s="113"/>
      <c r="T187" s="113"/>
      <c r="U187" s="113"/>
      <c r="V187" s="113"/>
      <c r="W187" s="113"/>
      <c r="X187" s="113"/>
      <c r="Y187" s="113"/>
      <c r="Z187" s="113"/>
    </row>
    <row r="188" ht="12.75" customHeight="1">
      <c r="A188" s="111"/>
      <c r="B188" s="113"/>
      <c r="C188" s="113"/>
      <c r="D188" s="113"/>
      <c r="E188" s="113"/>
      <c r="F188" s="113"/>
      <c r="G188" s="113"/>
      <c r="H188" s="113"/>
      <c r="I188" s="113"/>
      <c r="J188" s="113"/>
      <c r="K188" s="113"/>
      <c r="L188" s="113"/>
      <c r="M188" s="113"/>
      <c r="N188" s="113"/>
      <c r="O188" s="113"/>
      <c r="P188" s="113"/>
      <c r="Q188" s="113"/>
      <c r="R188" s="113"/>
      <c r="S188" s="113"/>
      <c r="T188" s="113"/>
      <c r="U188" s="113"/>
      <c r="V188" s="113"/>
      <c r="W188" s="113"/>
      <c r="X188" s="113"/>
      <c r="Y188" s="113"/>
      <c r="Z188" s="113"/>
    </row>
    <row r="189" ht="12.75" customHeight="1">
      <c r="A189" s="111"/>
      <c r="B189" s="113"/>
      <c r="C189" s="113"/>
      <c r="D189" s="113"/>
      <c r="E189" s="113"/>
      <c r="F189" s="113"/>
      <c r="G189" s="113"/>
      <c r="H189" s="113"/>
      <c r="I189" s="113"/>
      <c r="J189" s="113"/>
      <c r="K189" s="113"/>
      <c r="L189" s="113"/>
      <c r="M189" s="113"/>
      <c r="N189" s="113"/>
      <c r="O189" s="113"/>
      <c r="P189" s="113"/>
      <c r="Q189" s="113"/>
      <c r="R189" s="113"/>
      <c r="S189" s="113"/>
      <c r="T189" s="113"/>
      <c r="U189" s="113"/>
      <c r="V189" s="113"/>
      <c r="W189" s="113"/>
      <c r="X189" s="113"/>
      <c r="Y189" s="113"/>
      <c r="Z189" s="113"/>
    </row>
    <row r="190" ht="12.75" customHeight="1">
      <c r="A190" s="111"/>
      <c r="B190" s="113"/>
      <c r="C190" s="113"/>
      <c r="D190" s="113"/>
      <c r="E190" s="113"/>
      <c r="F190" s="113"/>
      <c r="G190" s="113"/>
      <c r="H190" s="113"/>
      <c r="I190" s="113"/>
      <c r="J190" s="113"/>
      <c r="K190" s="113"/>
      <c r="L190" s="113"/>
      <c r="M190" s="113"/>
      <c r="N190" s="113"/>
      <c r="O190" s="113"/>
      <c r="P190" s="113"/>
      <c r="Q190" s="113"/>
      <c r="R190" s="113"/>
      <c r="S190" s="113"/>
      <c r="T190" s="113"/>
      <c r="U190" s="113"/>
      <c r="V190" s="113"/>
      <c r="W190" s="113"/>
      <c r="X190" s="113"/>
      <c r="Y190" s="113"/>
      <c r="Z190" s="113"/>
    </row>
    <row r="191" ht="12.75" customHeight="1">
      <c r="A191" s="111"/>
      <c r="B191" s="113"/>
      <c r="C191" s="113"/>
      <c r="D191" s="113"/>
      <c r="E191" s="113"/>
      <c r="F191" s="113"/>
      <c r="G191" s="113"/>
      <c r="H191" s="113"/>
      <c r="I191" s="113"/>
      <c r="J191" s="113"/>
      <c r="K191" s="113"/>
      <c r="L191" s="113"/>
      <c r="M191" s="113"/>
      <c r="N191" s="113"/>
      <c r="O191" s="113"/>
      <c r="P191" s="113"/>
      <c r="Q191" s="113"/>
      <c r="R191" s="113"/>
      <c r="S191" s="113"/>
      <c r="T191" s="113"/>
      <c r="U191" s="113"/>
      <c r="V191" s="113"/>
      <c r="W191" s="113"/>
      <c r="X191" s="113"/>
      <c r="Y191" s="113"/>
      <c r="Z191" s="113"/>
    </row>
    <row r="192" ht="12.75" customHeight="1">
      <c r="A192" s="111"/>
      <c r="B192" s="113"/>
      <c r="C192" s="113"/>
      <c r="D192" s="113"/>
      <c r="E192" s="113"/>
      <c r="F192" s="113"/>
      <c r="G192" s="113"/>
      <c r="H192" s="113"/>
      <c r="I192" s="113"/>
      <c r="J192" s="113"/>
      <c r="K192" s="113"/>
      <c r="L192" s="113"/>
      <c r="M192" s="113"/>
      <c r="N192" s="113"/>
      <c r="O192" s="113"/>
      <c r="P192" s="113"/>
      <c r="Q192" s="113"/>
      <c r="R192" s="113"/>
      <c r="S192" s="113"/>
      <c r="T192" s="113"/>
      <c r="U192" s="113"/>
      <c r="V192" s="113"/>
      <c r="W192" s="113"/>
      <c r="X192" s="113"/>
      <c r="Y192" s="113"/>
      <c r="Z192" s="113"/>
    </row>
    <row r="193" ht="12.75" customHeight="1">
      <c r="A193" s="111"/>
      <c r="B193" s="113"/>
      <c r="C193" s="113"/>
      <c r="D193" s="113"/>
      <c r="E193" s="113"/>
      <c r="F193" s="113"/>
      <c r="G193" s="113"/>
      <c r="H193" s="113"/>
      <c r="I193" s="113"/>
      <c r="J193" s="113"/>
      <c r="K193" s="113"/>
      <c r="L193" s="113"/>
      <c r="M193" s="113"/>
      <c r="N193" s="113"/>
      <c r="O193" s="113"/>
      <c r="P193" s="113"/>
      <c r="Q193" s="113"/>
      <c r="R193" s="113"/>
      <c r="S193" s="113"/>
      <c r="T193" s="113"/>
      <c r="U193" s="113"/>
      <c r="V193" s="113"/>
      <c r="W193" s="113"/>
      <c r="X193" s="113"/>
      <c r="Y193" s="113"/>
      <c r="Z193" s="113"/>
    </row>
    <row r="194" ht="12.75" customHeight="1">
      <c r="A194" s="111"/>
      <c r="B194" s="113"/>
      <c r="C194" s="113"/>
      <c r="D194" s="113"/>
      <c r="E194" s="113"/>
      <c r="F194" s="113"/>
      <c r="G194" s="113"/>
      <c r="H194" s="113"/>
      <c r="I194" s="113"/>
      <c r="J194" s="113"/>
      <c r="K194" s="113"/>
      <c r="L194" s="113"/>
      <c r="M194" s="113"/>
      <c r="N194" s="113"/>
      <c r="O194" s="113"/>
      <c r="P194" s="113"/>
      <c r="Q194" s="113"/>
      <c r="R194" s="113"/>
      <c r="S194" s="113"/>
      <c r="T194" s="113"/>
      <c r="U194" s="113"/>
      <c r="V194" s="113"/>
      <c r="W194" s="113"/>
      <c r="X194" s="113"/>
      <c r="Y194" s="113"/>
      <c r="Z194" s="113"/>
    </row>
    <row r="195" ht="12.75" customHeight="1">
      <c r="A195" s="111"/>
      <c r="B195" s="113"/>
      <c r="C195" s="113"/>
      <c r="D195" s="113"/>
      <c r="E195" s="113"/>
      <c r="F195" s="113"/>
      <c r="G195" s="113"/>
      <c r="H195" s="113"/>
      <c r="I195" s="113"/>
      <c r="J195" s="113"/>
      <c r="K195" s="113"/>
      <c r="L195" s="113"/>
      <c r="M195" s="113"/>
      <c r="N195" s="113"/>
      <c r="O195" s="113"/>
      <c r="P195" s="113"/>
      <c r="Q195" s="113"/>
      <c r="R195" s="113"/>
      <c r="S195" s="113"/>
      <c r="T195" s="113"/>
      <c r="U195" s="113"/>
      <c r="V195" s="113"/>
      <c r="W195" s="113"/>
      <c r="X195" s="113"/>
      <c r="Y195" s="113"/>
      <c r="Z195" s="113"/>
    </row>
    <row r="196" ht="12.75" customHeight="1">
      <c r="A196" s="111"/>
      <c r="B196" s="113"/>
      <c r="C196" s="113"/>
      <c r="D196" s="113"/>
      <c r="E196" s="113"/>
      <c r="F196" s="113"/>
      <c r="G196" s="113"/>
      <c r="H196" s="113"/>
      <c r="I196" s="113"/>
      <c r="J196" s="113"/>
      <c r="K196" s="113"/>
      <c r="L196" s="113"/>
      <c r="M196" s="113"/>
      <c r="N196" s="113"/>
      <c r="O196" s="113"/>
      <c r="P196" s="113"/>
      <c r="Q196" s="113"/>
      <c r="R196" s="113"/>
      <c r="S196" s="113"/>
      <c r="T196" s="113"/>
      <c r="U196" s="113"/>
      <c r="V196" s="113"/>
      <c r="W196" s="113"/>
      <c r="X196" s="113"/>
      <c r="Y196" s="113"/>
      <c r="Z196" s="113"/>
    </row>
    <row r="197" ht="12.75" customHeight="1">
      <c r="A197" s="111"/>
      <c r="B197" s="113"/>
      <c r="C197" s="113"/>
      <c r="D197" s="113"/>
      <c r="E197" s="113"/>
      <c r="F197" s="113"/>
      <c r="G197" s="113"/>
      <c r="H197" s="113"/>
      <c r="I197" s="113"/>
      <c r="J197" s="113"/>
      <c r="K197" s="113"/>
      <c r="L197" s="113"/>
      <c r="M197" s="113"/>
      <c r="N197" s="113"/>
      <c r="O197" s="113"/>
      <c r="P197" s="113"/>
      <c r="Q197" s="113"/>
      <c r="R197" s="113"/>
      <c r="S197" s="113"/>
      <c r="T197" s="113"/>
      <c r="U197" s="113"/>
      <c r="V197" s="113"/>
      <c r="W197" s="113"/>
      <c r="X197" s="113"/>
      <c r="Y197" s="113"/>
      <c r="Z197" s="113"/>
    </row>
    <row r="198" ht="12.75" customHeight="1">
      <c r="A198" s="111"/>
      <c r="B198" s="113"/>
      <c r="C198" s="113"/>
      <c r="D198" s="113"/>
      <c r="E198" s="113"/>
      <c r="F198" s="113"/>
      <c r="G198" s="113"/>
      <c r="H198" s="113"/>
      <c r="I198" s="113"/>
      <c r="J198" s="113"/>
      <c r="K198" s="113"/>
      <c r="L198" s="113"/>
      <c r="M198" s="113"/>
      <c r="N198" s="113"/>
      <c r="O198" s="113"/>
      <c r="P198" s="113"/>
      <c r="Q198" s="113"/>
      <c r="R198" s="113"/>
      <c r="S198" s="113"/>
      <c r="T198" s="113"/>
      <c r="U198" s="113"/>
      <c r="V198" s="113"/>
      <c r="W198" s="113"/>
      <c r="X198" s="113"/>
      <c r="Y198" s="113"/>
      <c r="Z198" s="113"/>
    </row>
    <row r="199" ht="12.75" customHeight="1">
      <c r="A199" s="111"/>
      <c r="B199" s="113"/>
      <c r="C199" s="113"/>
      <c r="D199" s="113"/>
      <c r="E199" s="113"/>
      <c r="F199" s="113"/>
      <c r="G199" s="113"/>
      <c r="H199" s="113"/>
      <c r="I199" s="113"/>
      <c r="J199" s="113"/>
      <c r="K199" s="113"/>
      <c r="L199" s="113"/>
      <c r="M199" s="113"/>
      <c r="N199" s="113"/>
      <c r="O199" s="113"/>
      <c r="P199" s="113"/>
      <c r="Q199" s="113"/>
      <c r="R199" s="113"/>
      <c r="S199" s="113"/>
      <c r="T199" s="113"/>
      <c r="U199" s="113"/>
      <c r="V199" s="113"/>
      <c r="W199" s="113"/>
      <c r="X199" s="113"/>
      <c r="Y199" s="113"/>
      <c r="Z199" s="113"/>
    </row>
    <row r="200" ht="12.75" customHeight="1">
      <c r="A200" s="111"/>
      <c r="B200" s="113"/>
      <c r="C200" s="113"/>
      <c r="D200" s="113"/>
      <c r="E200" s="113"/>
      <c r="F200" s="113"/>
      <c r="G200" s="113"/>
      <c r="H200" s="113"/>
      <c r="I200" s="113"/>
      <c r="J200" s="113"/>
      <c r="K200" s="113"/>
      <c r="L200" s="113"/>
      <c r="M200" s="113"/>
      <c r="N200" s="113"/>
      <c r="O200" s="113"/>
      <c r="P200" s="113"/>
      <c r="Q200" s="113"/>
      <c r="R200" s="113"/>
      <c r="S200" s="113"/>
      <c r="T200" s="113"/>
      <c r="U200" s="113"/>
      <c r="V200" s="113"/>
      <c r="W200" s="113"/>
      <c r="X200" s="113"/>
      <c r="Y200" s="113"/>
      <c r="Z200" s="113"/>
    </row>
    <row r="201" ht="12.75" customHeight="1">
      <c r="A201" s="111"/>
      <c r="B201" s="113"/>
      <c r="C201" s="113"/>
      <c r="D201" s="113"/>
      <c r="E201" s="113"/>
      <c r="F201" s="113"/>
      <c r="G201" s="113"/>
      <c r="H201" s="113"/>
      <c r="I201" s="113"/>
      <c r="J201" s="113"/>
      <c r="K201" s="113"/>
      <c r="L201" s="113"/>
      <c r="M201" s="113"/>
      <c r="N201" s="113"/>
      <c r="O201" s="113"/>
      <c r="P201" s="113"/>
      <c r="Q201" s="113"/>
      <c r="R201" s="113"/>
      <c r="S201" s="113"/>
      <c r="T201" s="113"/>
      <c r="U201" s="113"/>
      <c r="V201" s="113"/>
      <c r="W201" s="113"/>
      <c r="X201" s="113"/>
      <c r="Y201" s="113"/>
      <c r="Z201" s="113"/>
    </row>
    <row r="202" ht="12.75" customHeight="1">
      <c r="A202" s="111"/>
      <c r="B202" s="113"/>
      <c r="C202" s="113"/>
      <c r="D202" s="113"/>
      <c r="E202" s="113"/>
      <c r="F202" s="113"/>
      <c r="G202" s="113"/>
      <c r="H202" s="113"/>
      <c r="I202" s="113"/>
      <c r="J202" s="113"/>
      <c r="K202" s="113"/>
      <c r="L202" s="113"/>
      <c r="M202" s="113"/>
      <c r="N202" s="113"/>
      <c r="O202" s="113"/>
      <c r="P202" s="113"/>
      <c r="Q202" s="113"/>
      <c r="R202" s="113"/>
      <c r="S202" s="113"/>
      <c r="T202" s="113"/>
      <c r="U202" s="113"/>
      <c r="V202" s="113"/>
      <c r="W202" s="113"/>
      <c r="X202" s="113"/>
      <c r="Y202" s="113"/>
      <c r="Z202" s="113"/>
    </row>
    <row r="203" ht="12.75" customHeight="1">
      <c r="A203" s="111"/>
      <c r="B203" s="113"/>
      <c r="C203" s="113"/>
      <c r="D203" s="113"/>
      <c r="E203" s="113"/>
      <c r="F203" s="113"/>
      <c r="G203" s="113"/>
      <c r="H203" s="113"/>
      <c r="I203" s="113"/>
      <c r="J203" s="113"/>
      <c r="K203" s="113"/>
      <c r="L203" s="113"/>
      <c r="M203" s="113"/>
      <c r="N203" s="113"/>
      <c r="O203" s="113"/>
      <c r="P203" s="113"/>
      <c r="Q203" s="113"/>
      <c r="R203" s="113"/>
      <c r="S203" s="113"/>
      <c r="T203" s="113"/>
      <c r="U203" s="113"/>
      <c r="V203" s="113"/>
      <c r="W203" s="113"/>
      <c r="X203" s="113"/>
      <c r="Y203" s="113"/>
      <c r="Z203" s="113"/>
    </row>
    <row r="204" ht="12.75" customHeight="1">
      <c r="A204" s="111"/>
      <c r="B204" s="113"/>
      <c r="C204" s="113"/>
      <c r="D204" s="113"/>
      <c r="E204" s="113"/>
      <c r="F204" s="113"/>
      <c r="G204" s="113"/>
      <c r="H204" s="113"/>
      <c r="I204" s="113"/>
      <c r="J204" s="113"/>
      <c r="K204" s="113"/>
      <c r="L204" s="113"/>
      <c r="M204" s="113"/>
      <c r="N204" s="113"/>
      <c r="O204" s="113"/>
      <c r="P204" s="113"/>
      <c r="Q204" s="113"/>
      <c r="R204" s="113"/>
      <c r="S204" s="113"/>
      <c r="T204" s="113"/>
      <c r="U204" s="113"/>
      <c r="V204" s="113"/>
      <c r="W204" s="113"/>
      <c r="X204" s="113"/>
      <c r="Y204" s="113"/>
      <c r="Z204" s="113"/>
    </row>
    <row r="205" ht="12.75" customHeight="1">
      <c r="A205" s="111"/>
      <c r="B205" s="113"/>
      <c r="C205" s="113"/>
      <c r="D205" s="113"/>
      <c r="E205" s="113"/>
      <c r="F205" s="113"/>
      <c r="G205" s="113"/>
      <c r="H205" s="113"/>
      <c r="I205" s="113"/>
      <c r="J205" s="113"/>
      <c r="K205" s="113"/>
      <c r="L205" s="113"/>
      <c r="M205" s="113"/>
      <c r="N205" s="113"/>
      <c r="O205" s="113"/>
      <c r="P205" s="113"/>
      <c r="Q205" s="113"/>
      <c r="R205" s="113"/>
      <c r="S205" s="113"/>
      <c r="T205" s="113"/>
      <c r="U205" s="113"/>
      <c r="V205" s="113"/>
      <c r="W205" s="113"/>
      <c r="X205" s="113"/>
      <c r="Y205" s="113"/>
      <c r="Z205" s="113"/>
    </row>
    <row r="206" ht="12.75" customHeight="1">
      <c r="A206" s="111"/>
      <c r="B206" s="113"/>
      <c r="C206" s="113"/>
      <c r="D206" s="113"/>
      <c r="E206" s="113"/>
      <c r="F206" s="113"/>
      <c r="G206" s="113"/>
      <c r="H206" s="113"/>
      <c r="I206" s="113"/>
      <c r="J206" s="113"/>
      <c r="K206" s="113"/>
      <c r="L206" s="113"/>
      <c r="M206" s="113"/>
      <c r="N206" s="113"/>
      <c r="O206" s="113"/>
      <c r="P206" s="113"/>
      <c r="Q206" s="113"/>
      <c r="R206" s="113"/>
      <c r="S206" s="113"/>
      <c r="T206" s="113"/>
      <c r="U206" s="113"/>
      <c r="V206" s="113"/>
      <c r="W206" s="113"/>
      <c r="X206" s="113"/>
      <c r="Y206" s="113"/>
      <c r="Z206" s="113"/>
    </row>
    <row r="207" ht="12.75" customHeight="1">
      <c r="A207" s="111"/>
      <c r="B207" s="113"/>
      <c r="C207" s="113"/>
      <c r="D207" s="113"/>
      <c r="E207" s="113"/>
      <c r="F207" s="113"/>
      <c r="G207" s="113"/>
      <c r="H207" s="113"/>
      <c r="I207" s="113"/>
      <c r="J207" s="113"/>
      <c r="K207" s="113"/>
      <c r="L207" s="113"/>
      <c r="M207" s="113"/>
      <c r="N207" s="113"/>
      <c r="O207" s="113"/>
      <c r="P207" s="113"/>
      <c r="Q207" s="113"/>
      <c r="R207" s="113"/>
      <c r="S207" s="113"/>
      <c r="T207" s="113"/>
      <c r="U207" s="113"/>
      <c r="V207" s="113"/>
      <c r="W207" s="113"/>
      <c r="X207" s="113"/>
      <c r="Y207" s="113"/>
      <c r="Z207" s="113"/>
    </row>
    <row r="208" ht="12.75" customHeight="1">
      <c r="A208" s="111"/>
      <c r="B208" s="113"/>
      <c r="C208" s="113"/>
      <c r="D208" s="113"/>
      <c r="E208" s="113"/>
      <c r="F208" s="113"/>
      <c r="G208" s="113"/>
      <c r="H208" s="113"/>
      <c r="I208" s="113"/>
      <c r="J208" s="113"/>
      <c r="K208" s="113"/>
      <c r="L208" s="113"/>
      <c r="M208" s="113"/>
      <c r="N208" s="113"/>
      <c r="O208" s="113"/>
      <c r="P208" s="113"/>
      <c r="Q208" s="113"/>
      <c r="R208" s="113"/>
      <c r="S208" s="113"/>
      <c r="T208" s="113"/>
      <c r="U208" s="113"/>
      <c r="V208" s="113"/>
      <c r="W208" s="113"/>
      <c r="X208" s="113"/>
      <c r="Y208" s="113"/>
      <c r="Z208" s="113"/>
    </row>
    <row r="209" ht="12.75" customHeight="1">
      <c r="A209" s="111"/>
      <c r="B209" s="113"/>
      <c r="C209" s="113"/>
      <c r="D209" s="113"/>
      <c r="E209" s="113"/>
      <c r="F209" s="113"/>
      <c r="G209" s="113"/>
      <c r="H209" s="113"/>
      <c r="I209" s="113"/>
      <c r="J209" s="113"/>
      <c r="K209" s="113"/>
      <c r="L209" s="113"/>
      <c r="M209" s="113"/>
      <c r="N209" s="113"/>
      <c r="O209" s="113"/>
      <c r="P209" s="113"/>
      <c r="Q209" s="113"/>
      <c r="R209" s="113"/>
      <c r="S209" s="113"/>
      <c r="T209" s="113"/>
      <c r="U209" s="113"/>
      <c r="V209" s="113"/>
      <c r="W209" s="113"/>
      <c r="X209" s="113"/>
      <c r="Y209" s="113"/>
      <c r="Z209" s="113"/>
    </row>
    <row r="210" ht="12.75" customHeight="1">
      <c r="A210" s="111"/>
      <c r="B210" s="113"/>
      <c r="C210" s="113"/>
      <c r="D210" s="113"/>
      <c r="E210" s="113"/>
      <c r="F210" s="113"/>
      <c r="G210" s="113"/>
      <c r="H210" s="113"/>
      <c r="I210" s="113"/>
      <c r="J210" s="113"/>
      <c r="K210" s="113"/>
      <c r="L210" s="113"/>
      <c r="M210" s="113"/>
      <c r="N210" s="113"/>
      <c r="O210" s="113"/>
      <c r="P210" s="113"/>
      <c r="Q210" s="113"/>
      <c r="R210" s="113"/>
      <c r="S210" s="113"/>
      <c r="T210" s="113"/>
      <c r="U210" s="113"/>
      <c r="V210" s="113"/>
      <c r="W210" s="113"/>
      <c r="X210" s="113"/>
      <c r="Y210" s="113"/>
      <c r="Z210" s="113"/>
    </row>
    <row r="211" ht="12.75" customHeight="1">
      <c r="A211" s="111"/>
      <c r="B211" s="113"/>
      <c r="C211" s="113"/>
      <c r="D211" s="113"/>
      <c r="E211" s="113"/>
      <c r="F211" s="113"/>
      <c r="G211" s="113"/>
      <c r="H211" s="113"/>
      <c r="I211" s="113"/>
      <c r="J211" s="113"/>
      <c r="K211" s="113"/>
      <c r="L211" s="113"/>
      <c r="M211" s="113"/>
      <c r="N211" s="113"/>
      <c r="O211" s="113"/>
      <c r="P211" s="113"/>
      <c r="Q211" s="113"/>
      <c r="R211" s="113"/>
      <c r="S211" s="113"/>
      <c r="T211" s="113"/>
      <c r="U211" s="113"/>
      <c r="V211" s="113"/>
      <c r="W211" s="113"/>
      <c r="X211" s="113"/>
      <c r="Y211" s="113"/>
      <c r="Z211" s="113"/>
    </row>
    <row r="212" ht="12.75" customHeight="1">
      <c r="A212" s="111"/>
      <c r="B212" s="113"/>
      <c r="C212" s="113"/>
      <c r="D212" s="113"/>
      <c r="E212" s="113"/>
      <c r="F212" s="113"/>
      <c r="G212" s="113"/>
      <c r="H212" s="113"/>
      <c r="I212" s="113"/>
      <c r="J212" s="113"/>
      <c r="K212" s="113"/>
      <c r="L212" s="113"/>
      <c r="M212" s="113"/>
      <c r="N212" s="113"/>
      <c r="O212" s="113"/>
      <c r="P212" s="113"/>
      <c r="Q212" s="113"/>
      <c r="R212" s="113"/>
      <c r="S212" s="113"/>
      <c r="T212" s="113"/>
      <c r="U212" s="113"/>
      <c r="V212" s="113"/>
      <c r="W212" s="113"/>
      <c r="X212" s="113"/>
      <c r="Y212" s="113"/>
      <c r="Z212" s="113"/>
    </row>
    <row r="213" ht="12.75" customHeight="1">
      <c r="A213" s="111"/>
      <c r="B213" s="113"/>
      <c r="C213" s="113"/>
      <c r="D213" s="113"/>
      <c r="E213" s="113"/>
      <c r="F213" s="113"/>
      <c r="G213" s="113"/>
      <c r="H213" s="113"/>
      <c r="I213" s="113"/>
      <c r="J213" s="113"/>
      <c r="K213" s="113"/>
      <c r="L213" s="113"/>
      <c r="M213" s="113"/>
      <c r="N213" s="113"/>
      <c r="O213" s="113"/>
      <c r="P213" s="113"/>
      <c r="Q213" s="113"/>
      <c r="R213" s="113"/>
      <c r="S213" s="113"/>
      <c r="T213" s="113"/>
      <c r="U213" s="113"/>
      <c r="V213" s="113"/>
      <c r="W213" s="113"/>
      <c r="X213" s="113"/>
      <c r="Y213" s="113"/>
      <c r="Z213" s="113"/>
    </row>
    <row r="214" ht="12.75" customHeight="1">
      <c r="A214" s="111"/>
      <c r="B214" s="113"/>
      <c r="C214" s="113"/>
      <c r="D214" s="113"/>
      <c r="E214" s="113"/>
      <c r="F214" s="113"/>
      <c r="G214" s="113"/>
      <c r="H214" s="113"/>
      <c r="I214" s="113"/>
      <c r="J214" s="113"/>
      <c r="K214" s="113"/>
      <c r="L214" s="113"/>
      <c r="M214" s="113"/>
      <c r="N214" s="113"/>
      <c r="O214" s="113"/>
      <c r="P214" s="113"/>
      <c r="Q214" s="113"/>
      <c r="R214" s="113"/>
      <c r="S214" s="113"/>
      <c r="T214" s="113"/>
      <c r="U214" s="113"/>
      <c r="V214" s="113"/>
      <c r="W214" s="113"/>
      <c r="X214" s="113"/>
      <c r="Y214" s="113"/>
      <c r="Z214" s="113"/>
    </row>
    <row r="215" ht="12.75" customHeight="1">
      <c r="A215" s="111"/>
      <c r="B215" s="113"/>
      <c r="C215" s="113"/>
      <c r="D215" s="113"/>
      <c r="E215" s="113"/>
      <c r="F215" s="113"/>
      <c r="G215" s="113"/>
      <c r="H215" s="113"/>
      <c r="I215" s="113"/>
      <c r="J215" s="113"/>
      <c r="K215" s="113"/>
      <c r="L215" s="113"/>
      <c r="M215" s="113"/>
      <c r="N215" s="113"/>
      <c r="O215" s="113"/>
      <c r="P215" s="113"/>
      <c r="Q215" s="113"/>
      <c r="R215" s="113"/>
      <c r="S215" s="113"/>
      <c r="T215" s="113"/>
      <c r="U215" s="113"/>
      <c r="V215" s="113"/>
      <c r="W215" s="113"/>
      <c r="X215" s="113"/>
      <c r="Y215" s="113"/>
      <c r="Z215" s="113"/>
    </row>
    <row r="216" ht="12.75" customHeight="1">
      <c r="A216" s="111"/>
      <c r="B216" s="113"/>
      <c r="C216" s="113"/>
      <c r="D216" s="113"/>
      <c r="E216" s="113"/>
      <c r="F216" s="113"/>
      <c r="G216" s="113"/>
      <c r="H216" s="113"/>
      <c r="I216" s="113"/>
      <c r="J216" s="113"/>
      <c r="K216" s="113"/>
      <c r="L216" s="113"/>
      <c r="M216" s="113"/>
      <c r="N216" s="113"/>
      <c r="O216" s="113"/>
      <c r="P216" s="113"/>
      <c r="Q216" s="113"/>
      <c r="R216" s="113"/>
      <c r="S216" s="113"/>
      <c r="T216" s="113"/>
      <c r="U216" s="113"/>
      <c r="V216" s="113"/>
      <c r="W216" s="113"/>
      <c r="X216" s="113"/>
      <c r="Y216" s="113"/>
      <c r="Z216" s="113"/>
    </row>
    <row r="217" ht="12.75" customHeight="1">
      <c r="A217" s="111"/>
      <c r="B217" s="113"/>
      <c r="C217" s="113"/>
      <c r="D217" s="113"/>
      <c r="E217" s="113"/>
      <c r="F217" s="113"/>
      <c r="G217" s="113"/>
      <c r="H217" s="113"/>
      <c r="I217" s="113"/>
      <c r="J217" s="113"/>
      <c r="K217" s="113"/>
      <c r="L217" s="113"/>
      <c r="M217" s="113"/>
      <c r="N217" s="113"/>
      <c r="O217" s="113"/>
      <c r="P217" s="113"/>
      <c r="Q217" s="113"/>
      <c r="R217" s="113"/>
      <c r="S217" s="113"/>
      <c r="T217" s="113"/>
      <c r="U217" s="113"/>
      <c r="V217" s="113"/>
      <c r="W217" s="113"/>
      <c r="X217" s="113"/>
      <c r="Y217" s="113"/>
      <c r="Z217" s="113"/>
    </row>
    <row r="218" ht="12.75" customHeight="1">
      <c r="A218" s="111"/>
      <c r="B218" s="113"/>
      <c r="C218" s="113"/>
      <c r="D218" s="113"/>
      <c r="E218" s="113"/>
      <c r="F218" s="113"/>
      <c r="G218" s="113"/>
      <c r="H218" s="113"/>
      <c r="I218" s="113"/>
      <c r="J218" s="113"/>
      <c r="K218" s="113"/>
      <c r="L218" s="113"/>
      <c r="M218" s="113"/>
      <c r="N218" s="113"/>
      <c r="O218" s="113"/>
      <c r="P218" s="113"/>
      <c r="Q218" s="113"/>
      <c r="R218" s="113"/>
      <c r="S218" s="113"/>
      <c r="T218" s="113"/>
      <c r="U218" s="113"/>
      <c r="V218" s="113"/>
      <c r="W218" s="113"/>
      <c r="X218" s="113"/>
      <c r="Y218" s="113"/>
      <c r="Z218" s="113"/>
    </row>
    <row r="219" ht="12.75" customHeight="1">
      <c r="A219" s="111"/>
      <c r="B219" s="113"/>
      <c r="C219" s="113"/>
      <c r="D219" s="113"/>
      <c r="E219" s="113"/>
      <c r="F219" s="113"/>
      <c r="G219" s="113"/>
      <c r="H219" s="113"/>
      <c r="I219" s="113"/>
      <c r="J219" s="113"/>
      <c r="K219" s="113"/>
      <c r="L219" s="113"/>
      <c r="M219" s="113"/>
      <c r="N219" s="113"/>
      <c r="O219" s="113"/>
      <c r="P219" s="113"/>
      <c r="Q219" s="113"/>
      <c r="R219" s="113"/>
      <c r="S219" s="113"/>
      <c r="T219" s="113"/>
      <c r="U219" s="113"/>
      <c r="V219" s="113"/>
      <c r="W219" s="113"/>
      <c r="X219" s="113"/>
      <c r="Y219" s="113"/>
      <c r="Z219" s="113"/>
    </row>
    <row r="220" ht="12.75" customHeight="1">
      <c r="A220" s="111"/>
      <c r="B220" s="113"/>
      <c r="C220" s="113"/>
      <c r="D220" s="113"/>
      <c r="E220" s="113"/>
      <c r="F220" s="113"/>
      <c r="G220" s="113"/>
      <c r="H220" s="113"/>
      <c r="I220" s="113"/>
      <c r="J220" s="113"/>
      <c r="K220" s="113"/>
      <c r="L220" s="113"/>
      <c r="M220" s="113"/>
      <c r="N220" s="113"/>
      <c r="O220" s="113"/>
      <c r="P220" s="113"/>
      <c r="Q220" s="113"/>
      <c r="R220" s="113"/>
      <c r="S220" s="113"/>
      <c r="T220" s="113"/>
      <c r="U220" s="113"/>
      <c r="V220" s="113"/>
      <c r="W220" s="113"/>
      <c r="X220" s="113"/>
      <c r="Y220" s="113"/>
      <c r="Z220" s="113"/>
    </row>
    <row r="221" ht="12.75" customHeight="1">
      <c r="A221" s="111"/>
      <c r="B221" s="113"/>
      <c r="C221" s="113"/>
      <c r="D221" s="113"/>
      <c r="E221" s="113"/>
      <c r="F221" s="113"/>
      <c r="G221" s="113"/>
      <c r="H221" s="113"/>
      <c r="I221" s="113"/>
      <c r="J221" s="113"/>
      <c r="K221" s="113"/>
      <c r="L221" s="113"/>
      <c r="M221" s="113"/>
      <c r="N221" s="113"/>
      <c r="O221" s="113"/>
      <c r="P221" s="113"/>
      <c r="Q221" s="113"/>
      <c r="R221" s="113"/>
      <c r="S221" s="113"/>
      <c r="T221" s="113"/>
      <c r="U221" s="113"/>
      <c r="V221" s="113"/>
      <c r="W221" s="113"/>
      <c r="X221" s="113"/>
      <c r="Y221" s="113"/>
      <c r="Z221" s="113"/>
    </row>
    <row r="222" ht="12.75" customHeight="1">
      <c r="A222" s="111"/>
      <c r="B222" s="113"/>
      <c r="C222" s="113"/>
      <c r="D222" s="113"/>
      <c r="E222" s="113"/>
      <c r="F222" s="113"/>
      <c r="G222" s="113"/>
      <c r="H222" s="113"/>
      <c r="I222" s="113"/>
      <c r="J222" s="113"/>
      <c r="K222" s="113"/>
      <c r="L222" s="113"/>
      <c r="M222" s="113"/>
      <c r="N222" s="113"/>
      <c r="O222" s="113"/>
      <c r="P222" s="113"/>
      <c r="Q222" s="113"/>
      <c r="R222" s="113"/>
      <c r="S222" s="113"/>
      <c r="T222" s="113"/>
      <c r="U222" s="113"/>
      <c r="V222" s="113"/>
      <c r="W222" s="113"/>
      <c r="X222" s="113"/>
      <c r="Y222" s="113"/>
      <c r="Z222" s="113"/>
    </row>
    <row r="223" ht="12.75" customHeight="1">
      <c r="A223" s="111"/>
      <c r="B223" s="113"/>
      <c r="C223" s="113"/>
      <c r="D223" s="113"/>
      <c r="E223" s="113"/>
      <c r="F223" s="113"/>
      <c r="G223" s="113"/>
      <c r="H223" s="113"/>
      <c r="I223" s="113"/>
      <c r="J223" s="113"/>
      <c r="K223" s="113"/>
      <c r="L223" s="113"/>
      <c r="M223" s="113"/>
      <c r="N223" s="113"/>
      <c r="O223" s="113"/>
      <c r="P223" s="113"/>
      <c r="Q223" s="113"/>
      <c r="R223" s="113"/>
      <c r="S223" s="113"/>
      <c r="T223" s="113"/>
      <c r="U223" s="113"/>
      <c r="V223" s="113"/>
      <c r="W223" s="113"/>
      <c r="X223" s="113"/>
      <c r="Y223" s="113"/>
      <c r="Z223" s="113"/>
    </row>
    <row r="224" ht="12.75" customHeight="1">
      <c r="A224" s="111"/>
      <c r="B224" s="113"/>
      <c r="C224" s="113"/>
      <c r="D224" s="113"/>
      <c r="E224" s="113"/>
      <c r="F224" s="113"/>
      <c r="G224" s="113"/>
      <c r="H224" s="113"/>
      <c r="I224" s="113"/>
      <c r="J224" s="113"/>
      <c r="K224" s="113"/>
      <c r="L224" s="113"/>
      <c r="M224" s="113"/>
      <c r="N224" s="113"/>
      <c r="O224" s="113"/>
      <c r="P224" s="113"/>
      <c r="Q224" s="113"/>
      <c r="R224" s="113"/>
      <c r="S224" s="113"/>
      <c r="T224" s="113"/>
      <c r="U224" s="113"/>
      <c r="V224" s="113"/>
      <c r="W224" s="113"/>
      <c r="X224" s="113"/>
      <c r="Y224" s="113"/>
      <c r="Z224" s="113"/>
    </row>
    <row r="225" ht="12.75" customHeight="1">
      <c r="A225" s="111"/>
      <c r="B225" s="113"/>
      <c r="C225" s="113"/>
      <c r="D225" s="113"/>
      <c r="E225" s="113"/>
      <c r="F225" s="113"/>
      <c r="G225" s="113"/>
      <c r="H225" s="113"/>
      <c r="I225" s="113"/>
      <c r="J225" s="113"/>
      <c r="K225" s="113"/>
      <c r="L225" s="113"/>
      <c r="M225" s="113"/>
      <c r="N225" s="113"/>
      <c r="O225" s="113"/>
      <c r="P225" s="113"/>
      <c r="Q225" s="113"/>
      <c r="R225" s="113"/>
      <c r="S225" s="113"/>
      <c r="T225" s="113"/>
      <c r="U225" s="113"/>
      <c r="V225" s="113"/>
      <c r="W225" s="113"/>
      <c r="X225" s="113"/>
      <c r="Y225" s="113"/>
      <c r="Z225" s="113"/>
    </row>
    <row r="226" ht="12.75" customHeight="1">
      <c r="A226" s="111"/>
      <c r="B226" s="113"/>
      <c r="C226" s="113"/>
      <c r="D226" s="113"/>
      <c r="E226" s="113"/>
      <c r="F226" s="113"/>
      <c r="G226" s="113"/>
      <c r="H226" s="113"/>
      <c r="I226" s="113"/>
      <c r="J226" s="113"/>
      <c r="K226" s="113"/>
      <c r="L226" s="113"/>
      <c r="M226" s="113"/>
      <c r="N226" s="113"/>
      <c r="O226" s="113"/>
      <c r="P226" s="113"/>
      <c r="Q226" s="113"/>
      <c r="R226" s="113"/>
      <c r="S226" s="113"/>
      <c r="T226" s="113"/>
      <c r="U226" s="113"/>
      <c r="V226" s="113"/>
      <c r="W226" s="113"/>
      <c r="X226" s="113"/>
      <c r="Y226" s="113"/>
      <c r="Z226" s="113"/>
    </row>
    <row r="227" ht="12.75" customHeight="1">
      <c r="A227" s="111"/>
      <c r="B227" s="113"/>
      <c r="C227" s="113"/>
      <c r="D227" s="113"/>
      <c r="E227" s="113"/>
      <c r="F227" s="113"/>
      <c r="G227" s="113"/>
      <c r="H227" s="113"/>
      <c r="I227" s="113"/>
      <c r="J227" s="113"/>
      <c r="K227" s="113"/>
      <c r="L227" s="113"/>
      <c r="M227" s="113"/>
      <c r="N227" s="113"/>
      <c r="O227" s="113"/>
      <c r="P227" s="113"/>
      <c r="Q227" s="113"/>
      <c r="R227" s="113"/>
      <c r="S227" s="113"/>
      <c r="T227" s="113"/>
      <c r="U227" s="113"/>
      <c r="V227" s="113"/>
      <c r="W227" s="113"/>
      <c r="X227" s="113"/>
      <c r="Y227" s="113"/>
      <c r="Z227" s="113"/>
    </row>
    <row r="228" ht="12.75" customHeight="1">
      <c r="A228" s="111"/>
      <c r="B228" s="113"/>
      <c r="C228" s="113"/>
      <c r="D228" s="113"/>
      <c r="E228" s="113"/>
      <c r="F228" s="113"/>
      <c r="G228" s="113"/>
      <c r="H228" s="113"/>
      <c r="I228" s="113"/>
      <c r="J228" s="113"/>
      <c r="K228" s="113"/>
      <c r="L228" s="113"/>
      <c r="M228" s="113"/>
      <c r="N228" s="113"/>
      <c r="O228" s="113"/>
      <c r="P228" s="113"/>
      <c r="Q228" s="113"/>
      <c r="R228" s="113"/>
      <c r="S228" s="113"/>
      <c r="T228" s="113"/>
      <c r="U228" s="113"/>
      <c r="V228" s="113"/>
      <c r="W228" s="113"/>
      <c r="X228" s="113"/>
      <c r="Y228" s="113"/>
      <c r="Z228" s="113"/>
    </row>
    <row r="229" ht="12.75" customHeight="1">
      <c r="A229" s="111"/>
      <c r="B229" s="113"/>
      <c r="C229" s="113"/>
      <c r="D229" s="113"/>
      <c r="E229" s="113"/>
      <c r="F229" s="113"/>
      <c r="G229" s="113"/>
      <c r="H229" s="113"/>
      <c r="I229" s="113"/>
      <c r="J229" s="113"/>
      <c r="K229" s="113"/>
      <c r="L229" s="113"/>
      <c r="M229" s="113"/>
      <c r="N229" s="113"/>
      <c r="O229" s="113"/>
      <c r="P229" s="113"/>
      <c r="Q229" s="113"/>
      <c r="R229" s="113"/>
      <c r="S229" s="113"/>
      <c r="T229" s="113"/>
      <c r="U229" s="113"/>
      <c r="V229" s="113"/>
      <c r="W229" s="113"/>
      <c r="X229" s="113"/>
      <c r="Y229" s="113"/>
      <c r="Z229" s="113"/>
    </row>
    <row r="230" ht="12.75" customHeight="1">
      <c r="A230" s="111"/>
      <c r="B230" s="113"/>
      <c r="C230" s="113"/>
      <c r="D230" s="113"/>
      <c r="E230" s="113"/>
      <c r="F230" s="113"/>
      <c r="G230" s="113"/>
      <c r="H230" s="113"/>
      <c r="I230" s="113"/>
      <c r="J230" s="113"/>
      <c r="K230" s="113"/>
      <c r="L230" s="113"/>
      <c r="M230" s="113"/>
      <c r="N230" s="113"/>
      <c r="O230" s="113"/>
      <c r="P230" s="113"/>
      <c r="Q230" s="113"/>
      <c r="R230" s="113"/>
      <c r="S230" s="113"/>
      <c r="T230" s="113"/>
      <c r="U230" s="113"/>
      <c r="V230" s="113"/>
      <c r="W230" s="113"/>
      <c r="X230" s="113"/>
      <c r="Y230" s="113"/>
      <c r="Z230" s="113"/>
    </row>
    <row r="231" ht="12.75" customHeight="1">
      <c r="A231" s="111"/>
      <c r="B231" s="113"/>
      <c r="C231" s="113"/>
      <c r="D231" s="113"/>
      <c r="E231" s="113"/>
      <c r="F231" s="113"/>
      <c r="G231" s="113"/>
      <c r="H231" s="113"/>
      <c r="I231" s="113"/>
      <c r="J231" s="113"/>
      <c r="K231" s="113"/>
      <c r="L231" s="113"/>
      <c r="M231" s="113"/>
      <c r="N231" s="113"/>
      <c r="O231" s="113"/>
      <c r="P231" s="113"/>
      <c r="Q231" s="113"/>
      <c r="R231" s="113"/>
      <c r="S231" s="113"/>
      <c r="T231" s="113"/>
      <c r="U231" s="113"/>
      <c r="V231" s="113"/>
      <c r="W231" s="113"/>
      <c r="X231" s="113"/>
      <c r="Y231" s="113"/>
      <c r="Z231" s="113"/>
    </row>
    <row r="232" ht="12.75" customHeight="1">
      <c r="A232" s="111"/>
      <c r="B232" s="113"/>
      <c r="C232" s="113"/>
      <c r="D232" s="113"/>
      <c r="E232" s="113"/>
      <c r="F232" s="113"/>
      <c r="G232" s="113"/>
      <c r="H232" s="113"/>
      <c r="I232" s="113"/>
      <c r="J232" s="113"/>
      <c r="K232" s="113"/>
      <c r="L232" s="113"/>
      <c r="M232" s="113"/>
      <c r="N232" s="113"/>
      <c r="O232" s="113"/>
      <c r="P232" s="113"/>
      <c r="Q232" s="113"/>
      <c r="R232" s="113"/>
      <c r="S232" s="113"/>
      <c r="T232" s="113"/>
      <c r="U232" s="113"/>
      <c r="V232" s="113"/>
      <c r="W232" s="113"/>
      <c r="X232" s="113"/>
      <c r="Y232" s="113"/>
      <c r="Z232" s="113"/>
    </row>
    <row r="233" ht="12.75" customHeight="1">
      <c r="A233" s="111"/>
      <c r="B233" s="113"/>
      <c r="C233" s="113"/>
      <c r="D233" s="113"/>
      <c r="E233" s="113"/>
      <c r="F233" s="113"/>
      <c r="G233" s="113"/>
      <c r="H233" s="113"/>
      <c r="I233" s="113"/>
      <c r="J233" s="113"/>
      <c r="K233" s="113"/>
      <c r="L233" s="113"/>
      <c r="M233" s="113"/>
      <c r="N233" s="113"/>
      <c r="O233" s="113"/>
      <c r="P233" s="113"/>
      <c r="Q233" s="113"/>
      <c r="R233" s="113"/>
      <c r="S233" s="113"/>
      <c r="T233" s="113"/>
      <c r="U233" s="113"/>
      <c r="V233" s="113"/>
      <c r="W233" s="113"/>
      <c r="X233" s="113"/>
      <c r="Y233" s="113"/>
      <c r="Z233" s="113"/>
    </row>
    <row r="234" ht="12.75" customHeight="1">
      <c r="A234" s="111"/>
      <c r="B234" s="113"/>
      <c r="C234" s="113"/>
      <c r="D234" s="113"/>
      <c r="E234" s="113"/>
      <c r="F234" s="113"/>
      <c r="G234" s="113"/>
      <c r="H234" s="113"/>
      <c r="I234" s="113"/>
      <c r="J234" s="113"/>
      <c r="K234" s="113"/>
      <c r="L234" s="113"/>
      <c r="M234" s="113"/>
      <c r="N234" s="113"/>
      <c r="O234" s="113"/>
      <c r="P234" s="113"/>
      <c r="Q234" s="113"/>
      <c r="R234" s="113"/>
      <c r="S234" s="113"/>
      <c r="T234" s="113"/>
      <c r="U234" s="113"/>
      <c r="V234" s="113"/>
      <c r="W234" s="113"/>
      <c r="X234" s="113"/>
      <c r="Y234" s="113"/>
      <c r="Z234" s="113"/>
    </row>
    <row r="235" ht="12.75" customHeight="1">
      <c r="A235" s="111"/>
      <c r="B235" s="113"/>
      <c r="C235" s="113"/>
      <c r="D235" s="113"/>
      <c r="E235" s="113"/>
      <c r="F235" s="113"/>
      <c r="G235" s="113"/>
      <c r="H235" s="113"/>
      <c r="I235" s="113"/>
      <c r="J235" s="113"/>
      <c r="K235" s="113"/>
      <c r="L235" s="113"/>
      <c r="M235" s="113"/>
      <c r="N235" s="113"/>
      <c r="O235" s="113"/>
      <c r="P235" s="113"/>
      <c r="Q235" s="113"/>
      <c r="R235" s="113"/>
      <c r="S235" s="113"/>
      <c r="T235" s="113"/>
      <c r="U235" s="113"/>
      <c r="V235" s="113"/>
      <c r="W235" s="113"/>
      <c r="X235" s="113"/>
      <c r="Y235" s="113"/>
      <c r="Z235" s="113"/>
    </row>
    <row r="236" ht="12.75" customHeight="1">
      <c r="A236" s="111"/>
      <c r="B236" s="113"/>
      <c r="C236" s="113"/>
      <c r="D236" s="113"/>
      <c r="E236" s="113"/>
      <c r="F236" s="113"/>
      <c r="G236" s="113"/>
      <c r="H236" s="113"/>
      <c r="I236" s="113"/>
      <c r="J236" s="113"/>
      <c r="K236" s="113"/>
      <c r="L236" s="113"/>
      <c r="M236" s="113"/>
      <c r="N236" s="113"/>
      <c r="O236" s="113"/>
      <c r="P236" s="113"/>
      <c r="Q236" s="113"/>
      <c r="R236" s="113"/>
      <c r="S236" s="113"/>
      <c r="T236" s="113"/>
      <c r="U236" s="113"/>
      <c r="V236" s="113"/>
      <c r="W236" s="113"/>
      <c r="X236" s="113"/>
      <c r="Y236" s="113"/>
      <c r="Z236" s="113"/>
    </row>
    <row r="237" ht="12.75" customHeight="1">
      <c r="A237" s="111"/>
      <c r="B237" s="113"/>
      <c r="C237" s="113"/>
      <c r="D237" s="113"/>
      <c r="E237" s="113"/>
      <c r="F237" s="113"/>
      <c r="G237" s="113"/>
      <c r="H237" s="113"/>
      <c r="I237" s="113"/>
      <c r="J237" s="113"/>
      <c r="K237" s="113"/>
      <c r="L237" s="113"/>
      <c r="M237" s="113"/>
      <c r="N237" s="113"/>
      <c r="O237" s="113"/>
      <c r="P237" s="113"/>
      <c r="Q237" s="113"/>
      <c r="R237" s="113"/>
      <c r="S237" s="113"/>
      <c r="T237" s="113"/>
      <c r="U237" s="113"/>
      <c r="V237" s="113"/>
      <c r="W237" s="113"/>
      <c r="X237" s="113"/>
      <c r="Y237" s="113"/>
      <c r="Z237" s="113"/>
    </row>
    <row r="238" ht="12.75" customHeight="1">
      <c r="A238" s="111"/>
      <c r="B238" s="113"/>
      <c r="C238" s="113"/>
      <c r="D238" s="113"/>
      <c r="E238" s="113"/>
      <c r="F238" s="113"/>
      <c r="G238" s="113"/>
      <c r="H238" s="113"/>
      <c r="I238" s="113"/>
      <c r="J238" s="113"/>
      <c r="K238" s="113"/>
      <c r="L238" s="113"/>
      <c r="M238" s="113"/>
      <c r="N238" s="113"/>
      <c r="O238" s="113"/>
      <c r="P238" s="113"/>
      <c r="Q238" s="113"/>
      <c r="R238" s="113"/>
      <c r="S238" s="113"/>
      <c r="T238" s="113"/>
      <c r="U238" s="113"/>
      <c r="V238" s="113"/>
      <c r="W238" s="113"/>
      <c r="X238" s="113"/>
      <c r="Y238" s="113"/>
      <c r="Z238" s="113"/>
    </row>
    <row r="239" ht="12.75" customHeight="1">
      <c r="A239" s="111"/>
      <c r="B239" s="113"/>
      <c r="C239" s="113"/>
      <c r="D239" s="113"/>
      <c r="E239" s="113"/>
      <c r="F239" s="113"/>
      <c r="G239" s="113"/>
      <c r="H239" s="113"/>
      <c r="I239" s="113"/>
      <c r="J239" s="113"/>
      <c r="K239" s="113"/>
      <c r="L239" s="113"/>
      <c r="M239" s="113"/>
      <c r="N239" s="113"/>
      <c r="O239" s="113"/>
      <c r="P239" s="113"/>
      <c r="Q239" s="113"/>
      <c r="R239" s="113"/>
      <c r="S239" s="113"/>
      <c r="T239" s="113"/>
      <c r="U239" s="113"/>
      <c r="V239" s="113"/>
      <c r="W239" s="113"/>
      <c r="X239" s="113"/>
      <c r="Y239" s="113"/>
      <c r="Z239" s="113"/>
    </row>
    <row r="240" ht="12.75" customHeight="1">
      <c r="A240" s="111"/>
      <c r="B240" s="113"/>
      <c r="C240" s="113"/>
      <c r="D240" s="113"/>
      <c r="E240" s="113"/>
      <c r="F240" s="113"/>
      <c r="G240" s="113"/>
      <c r="H240" s="113"/>
      <c r="I240" s="113"/>
      <c r="J240" s="113"/>
      <c r="K240" s="113"/>
      <c r="L240" s="113"/>
      <c r="M240" s="113"/>
      <c r="N240" s="113"/>
      <c r="O240" s="113"/>
      <c r="P240" s="113"/>
      <c r="Q240" s="113"/>
      <c r="R240" s="113"/>
      <c r="S240" s="113"/>
      <c r="T240" s="113"/>
      <c r="U240" s="113"/>
      <c r="V240" s="113"/>
      <c r="W240" s="113"/>
      <c r="X240" s="113"/>
      <c r="Y240" s="113"/>
      <c r="Z240" s="113"/>
    </row>
    <row r="241" ht="12.75" customHeight="1">
      <c r="A241" s="111"/>
      <c r="B241" s="113"/>
      <c r="C241" s="113"/>
      <c r="D241" s="113"/>
      <c r="E241" s="113"/>
      <c r="F241" s="113"/>
      <c r="G241" s="113"/>
      <c r="H241" s="113"/>
      <c r="I241" s="113"/>
      <c r="J241" s="113"/>
      <c r="K241" s="113"/>
      <c r="L241" s="113"/>
      <c r="M241" s="113"/>
      <c r="N241" s="113"/>
      <c r="O241" s="113"/>
      <c r="P241" s="113"/>
      <c r="Q241" s="113"/>
      <c r="R241" s="113"/>
      <c r="S241" s="113"/>
      <c r="T241" s="113"/>
      <c r="U241" s="113"/>
      <c r="V241" s="113"/>
      <c r="W241" s="113"/>
      <c r="X241" s="113"/>
      <c r="Y241" s="113"/>
      <c r="Z241" s="113"/>
    </row>
    <row r="242" ht="12.75" customHeight="1">
      <c r="A242" s="111"/>
      <c r="B242" s="113"/>
      <c r="C242" s="113"/>
      <c r="D242" s="113"/>
      <c r="E242" s="113"/>
      <c r="F242" s="113"/>
      <c r="G242" s="113"/>
      <c r="H242" s="113"/>
      <c r="I242" s="113"/>
      <c r="J242" s="113"/>
      <c r="K242" s="113"/>
      <c r="L242" s="113"/>
      <c r="M242" s="113"/>
      <c r="N242" s="113"/>
      <c r="O242" s="113"/>
      <c r="P242" s="113"/>
      <c r="Q242" s="113"/>
      <c r="R242" s="113"/>
      <c r="S242" s="113"/>
      <c r="T242" s="113"/>
      <c r="U242" s="113"/>
      <c r="V242" s="113"/>
      <c r="W242" s="113"/>
      <c r="X242" s="113"/>
      <c r="Y242" s="113"/>
      <c r="Z242" s="113"/>
    </row>
    <row r="243" ht="12.75" customHeight="1">
      <c r="A243" s="111"/>
      <c r="B243" s="113"/>
      <c r="C243" s="113"/>
      <c r="D243" s="113"/>
      <c r="E243" s="113"/>
      <c r="F243" s="113"/>
      <c r="G243" s="113"/>
      <c r="H243" s="113"/>
      <c r="I243" s="113"/>
      <c r="J243" s="113"/>
      <c r="K243" s="113"/>
      <c r="L243" s="113"/>
      <c r="M243" s="113"/>
      <c r="N243" s="113"/>
      <c r="O243" s="113"/>
      <c r="P243" s="113"/>
      <c r="Q243" s="113"/>
      <c r="R243" s="113"/>
      <c r="S243" s="113"/>
      <c r="T243" s="113"/>
      <c r="U243" s="113"/>
      <c r="V243" s="113"/>
      <c r="W243" s="113"/>
      <c r="X243" s="113"/>
      <c r="Y243" s="113"/>
      <c r="Z243" s="113"/>
    </row>
    <row r="244" ht="12.75" customHeight="1">
      <c r="A244" s="111"/>
      <c r="B244" s="113"/>
      <c r="C244" s="113"/>
      <c r="D244" s="113"/>
      <c r="E244" s="113"/>
      <c r="F244" s="113"/>
      <c r="G244" s="113"/>
      <c r="H244" s="113"/>
      <c r="I244" s="113"/>
      <c r="J244" s="113"/>
      <c r="K244" s="113"/>
      <c r="L244" s="113"/>
      <c r="M244" s="113"/>
      <c r="N244" s="113"/>
      <c r="O244" s="113"/>
      <c r="P244" s="113"/>
      <c r="Q244" s="113"/>
      <c r="R244" s="113"/>
      <c r="S244" s="113"/>
      <c r="T244" s="113"/>
      <c r="U244" s="113"/>
      <c r="V244" s="113"/>
      <c r="W244" s="113"/>
      <c r="X244" s="113"/>
      <c r="Y244" s="113"/>
      <c r="Z244" s="113"/>
    </row>
    <row r="245" ht="12.75" customHeight="1">
      <c r="A245" s="111"/>
      <c r="B245" s="113"/>
      <c r="C245" s="113"/>
      <c r="D245" s="113"/>
      <c r="E245" s="113"/>
      <c r="F245" s="113"/>
      <c r="G245" s="113"/>
      <c r="H245" s="113"/>
      <c r="I245" s="113"/>
      <c r="J245" s="113"/>
      <c r="K245" s="113"/>
      <c r="L245" s="113"/>
      <c r="M245" s="113"/>
      <c r="N245" s="113"/>
      <c r="O245" s="113"/>
      <c r="P245" s="113"/>
      <c r="Q245" s="113"/>
      <c r="R245" s="113"/>
      <c r="S245" s="113"/>
      <c r="T245" s="113"/>
      <c r="U245" s="113"/>
      <c r="V245" s="113"/>
      <c r="W245" s="113"/>
      <c r="X245" s="113"/>
      <c r="Y245" s="113"/>
      <c r="Z245" s="113"/>
    </row>
    <row r="246" ht="12.75" customHeight="1">
      <c r="A246" s="111"/>
      <c r="B246" s="113"/>
      <c r="C246" s="113"/>
      <c r="D246" s="113"/>
      <c r="E246" s="113"/>
      <c r="F246" s="113"/>
      <c r="G246" s="113"/>
      <c r="H246" s="113"/>
      <c r="I246" s="113"/>
      <c r="J246" s="113"/>
      <c r="K246" s="113"/>
      <c r="L246" s="113"/>
      <c r="M246" s="113"/>
      <c r="N246" s="113"/>
      <c r="O246" s="113"/>
      <c r="P246" s="113"/>
      <c r="Q246" s="113"/>
      <c r="R246" s="113"/>
      <c r="S246" s="113"/>
      <c r="T246" s="113"/>
      <c r="U246" s="113"/>
      <c r="V246" s="113"/>
      <c r="W246" s="113"/>
      <c r="X246" s="113"/>
      <c r="Y246" s="113"/>
      <c r="Z246" s="113"/>
    </row>
    <row r="247" ht="12.75" customHeight="1">
      <c r="A247" s="111"/>
      <c r="B247" s="113"/>
      <c r="C247" s="113"/>
      <c r="D247" s="113"/>
      <c r="E247" s="113"/>
      <c r="F247" s="113"/>
      <c r="G247" s="113"/>
      <c r="H247" s="113"/>
      <c r="I247" s="113"/>
      <c r="J247" s="113"/>
      <c r="K247" s="113"/>
      <c r="L247" s="113"/>
      <c r="M247" s="113"/>
      <c r="N247" s="113"/>
      <c r="O247" s="113"/>
      <c r="P247" s="113"/>
      <c r="Q247" s="113"/>
      <c r="R247" s="113"/>
      <c r="S247" s="113"/>
      <c r="T247" s="113"/>
      <c r="U247" s="113"/>
      <c r="V247" s="113"/>
      <c r="W247" s="113"/>
      <c r="X247" s="113"/>
      <c r="Y247" s="113"/>
      <c r="Z247" s="113"/>
    </row>
    <row r="248" ht="12.75" customHeight="1">
      <c r="A248" s="111"/>
      <c r="B248" s="113"/>
      <c r="C248" s="113"/>
      <c r="D248" s="113"/>
      <c r="E248" s="113"/>
      <c r="F248" s="113"/>
      <c r="G248" s="113"/>
      <c r="H248" s="113"/>
      <c r="I248" s="113"/>
      <c r="J248" s="113"/>
      <c r="K248" s="113"/>
      <c r="L248" s="113"/>
      <c r="M248" s="113"/>
      <c r="N248" s="113"/>
      <c r="O248" s="113"/>
      <c r="P248" s="113"/>
      <c r="Q248" s="113"/>
      <c r="R248" s="113"/>
      <c r="S248" s="113"/>
      <c r="T248" s="113"/>
      <c r="U248" s="113"/>
      <c r="V248" s="113"/>
      <c r="W248" s="113"/>
      <c r="X248" s="113"/>
      <c r="Y248" s="113"/>
      <c r="Z248" s="113"/>
    </row>
    <row r="249" ht="12.75" customHeight="1">
      <c r="A249" s="111"/>
      <c r="B249" s="113"/>
      <c r="C249" s="113"/>
      <c r="D249" s="113"/>
      <c r="E249" s="113"/>
      <c r="F249" s="113"/>
      <c r="G249" s="113"/>
      <c r="H249" s="113"/>
      <c r="I249" s="113"/>
      <c r="J249" s="113"/>
      <c r="K249" s="113"/>
      <c r="L249" s="113"/>
      <c r="M249" s="113"/>
      <c r="N249" s="113"/>
      <c r="O249" s="113"/>
      <c r="P249" s="113"/>
      <c r="Q249" s="113"/>
      <c r="R249" s="113"/>
      <c r="S249" s="113"/>
      <c r="T249" s="113"/>
      <c r="U249" s="113"/>
      <c r="V249" s="113"/>
      <c r="W249" s="113"/>
      <c r="X249" s="113"/>
      <c r="Y249" s="113"/>
      <c r="Z249" s="113"/>
    </row>
    <row r="250" ht="12.75" customHeight="1">
      <c r="A250" s="111"/>
      <c r="B250" s="113"/>
      <c r="C250" s="113"/>
      <c r="D250" s="113"/>
      <c r="E250" s="113"/>
      <c r="F250" s="113"/>
      <c r="G250" s="113"/>
      <c r="H250" s="113"/>
      <c r="I250" s="113"/>
      <c r="J250" s="113"/>
      <c r="K250" s="113"/>
      <c r="L250" s="113"/>
      <c r="M250" s="113"/>
      <c r="N250" s="113"/>
      <c r="O250" s="113"/>
      <c r="P250" s="113"/>
      <c r="Q250" s="113"/>
      <c r="R250" s="113"/>
      <c r="S250" s="113"/>
      <c r="T250" s="113"/>
      <c r="U250" s="113"/>
      <c r="V250" s="113"/>
      <c r="W250" s="113"/>
      <c r="X250" s="113"/>
      <c r="Y250" s="113"/>
      <c r="Z250" s="113"/>
    </row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2:N2"/>
    <mergeCell ref="C16:N16"/>
    <mergeCell ref="C24:N24"/>
    <mergeCell ref="R31:S31"/>
  </mergeCells>
  <printOptions/>
  <pageMargins bottom="0.75" footer="0.0" header="0.0" left="0.7" right="0.7" top="0.75"/>
  <pageSetup scale="60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0.43"/>
    <col customWidth="1" min="2" max="2" width="10.43"/>
    <col customWidth="1" min="3" max="3" width="10.86"/>
    <col customWidth="1" min="4" max="4" width="11.71"/>
    <col customWidth="1" min="5" max="5" width="16.43"/>
    <col customWidth="1" min="6" max="6" width="17.14"/>
    <col customWidth="1" min="7" max="7" width="10.43"/>
    <col customWidth="1" min="8" max="8" width="10.0"/>
    <col customWidth="1" min="9" max="9" width="10.29"/>
    <col customWidth="1" min="10" max="10" width="10.14"/>
    <col customWidth="1" min="11" max="11" width="10.43"/>
    <col customWidth="1" min="12" max="12" width="26.86"/>
    <col customWidth="1" min="13" max="13" width="13.86"/>
    <col customWidth="1" min="14" max="14" width="21.43"/>
    <col customWidth="1" min="15" max="15" width="14.29"/>
    <col customWidth="1" min="16" max="16" width="13.43"/>
    <col customWidth="1" min="17" max="17" width="15.14"/>
    <col customWidth="1" min="18" max="18" width="8.86"/>
  </cols>
  <sheetData>
    <row r="1"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</row>
    <row r="2">
      <c r="A2" s="174" t="s">
        <v>1068</v>
      </c>
      <c r="B2" s="173"/>
      <c r="C2" s="175">
        <v>43282.0</v>
      </c>
      <c r="D2" s="175">
        <v>43329.0</v>
      </c>
      <c r="E2" s="175">
        <v>43360.0</v>
      </c>
      <c r="F2" s="175">
        <v>43390.0</v>
      </c>
      <c r="G2" s="175">
        <v>43421.0</v>
      </c>
      <c r="H2" s="175">
        <v>43451.0</v>
      </c>
      <c r="I2" s="175">
        <v>43483.0</v>
      </c>
      <c r="J2" s="175">
        <v>43514.0</v>
      </c>
      <c r="K2" s="175">
        <v>43542.0</v>
      </c>
      <c r="L2" s="175">
        <v>43573.0</v>
      </c>
      <c r="M2" s="175">
        <v>43603.0</v>
      </c>
      <c r="N2" s="175">
        <v>43634.0</v>
      </c>
      <c r="O2" s="173"/>
      <c r="P2" s="173"/>
      <c r="Q2" s="173"/>
    </row>
    <row r="3">
      <c r="A3" s="174"/>
      <c r="B3" s="173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3"/>
      <c r="P3" s="173"/>
      <c r="Q3" s="173"/>
    </row>
    <row r="4">
      <c r="A4" s="174"/>
      <c r="B4" s="173" t="s">
        <v>452</v>
      </c>
      <c r="C4" s="176" t="s">
        <v>453</v>
      </c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173" t="s">
        <v>1069</v>
      </c>
      <c r="P4" s="173" t="s">
        <v>455</v>
      </c>
      <c r="Q4" s="173"/>
      <c r="R4" s="48" t="s">
        <v>456</v>
      </c>
    </row>
    <row r="5">
      <c r="A5" s="177" t="s">
        <v>980</v>
      </c>
      <c r="B5" s="178">
        <v>100.0</v>
      </c>
      <c r="C5" s="179"/>
      <c r="D5" s="179"/>
      <c r="E5" s="179"/>
      <c r="F5" s="179"/>
      <c r="G5" s="179"/>
      <c r="H5" s="179">
        <v>19.36</v>
      </c>
      <c r="I5" s="179"/>
      <c r="J5" s="179"/>
      <c r="K5" s="179"/>
      <c r="L5" s="179"/>
      <c r="M5" s="179"/>
      <c r="N5" s="179"/>
      <c r="O5" s="178">
        <f t="shared" ref="O5:O15" si="1">SUM(C5:N5)</f>
        <v>19.36</v>
      </c>
      <c r="P5" s="178">
        <f t="shared" ref="P5:P14" si="2">B5-O5</f>
        <v>80.64</v>
      </c>
      <c r="Q5" s="178"/>
    </row>
    <row r="6">
      <c r="A6" s="177" t="s">
        <v>982</v>
      </c>
      <c r="B6" s="178">
        <v>100.0</v>
      </c>
      <c r="C6" s="179"/>
      <c r="D6" s="179"/>
      <c r="E6" s="179"/>
      <c r="F6" s="179"/>
      <c r="G6" s="179"/>
      <c r="H6" s="179"/>
      <c r="I6" s="179"/>
      <c r="J6" s="179">
        <v>75.0</v>
      </c>
      <c r="K6" s="135"/>
      <c r="L6" s="179"/>
      <c r="M6" s="179"/>
      <c r="N6" s="179"/>
      <c r="O6" s="178">
        <f t="shared" si="1"/>
        <v>75</v>
      </c>
      <c r="P6" s="178">
        <f t="shared" si="2"/>
        <v>25</v>
      </c>
      <c r="Q6" s="178"/>
    </row>
    <row r="7">
      <c r="A7" s="177" t="s">
        <v>984</v>
      </c>
      <c r="B7" s="178">
        <v>50.0</v>
      </c>
      <c r="C7" s="179">
        <v>36.5</v>
      </c>
      <c r="D7" s="179"/>
      <c r="E7" s="179"/>
      <c r="F7" s="179"/>
      <c r="G7" s="179"/>
      <c r="H7" s="179"/>
      <c r="I7" s="179"/>
      <c r="J7" s="179"/>
      <c r="K7" s="135"/>
      <c r="L7" s="179"/>
      <c r="M7" s="179"/>
      <c r="N7" s="179"/>
      <c r="O7" s="178">
        <f t="shared" si="1"/>
        <v>36.5</v>
      </c>
      <c r="P7" s="178">
        <f t="shared" si="2"/>
        <v>13.5</v>
      </c>
      <c r="Q7" s="178"/>
    </row>
    <row r="8">
      <c r="A8" s="177" t="s">
        <v>986</v>
      </c>
      <c r="B8" s="178">
        <v>0.0</v>
      </c>
      <c r="C8" s="179"/>
      <c r="D8" s="179">
        <v>25.0</v>
      </c>
      <c r="E8" s="179"/>
      <c r="F8" s="179"/>
      <c r="G8" s="179"/>
      <c r="H8" s="179"/>
      <c r="I8" s="179"/>
      <c r="J8" s="179"/>
      <c r="K8" s="135"/>
      <c r="L8" s="179"/>
      <c r="M8" s="179"/>
      <c r="N8" s="179"/>
      <c r="O8" s="178">
        <f t="shared" si="1"/>
        <v>25</v>
      </c>
      <c r="P8" s="178">
        <f t="shared" si="2"/>
        <v>-25</v>
      </c>
      <c r="Q8" s="178" t="s">
        <v>1070</v>
      </c>
    </row>
    <row r="9">
      <c r="A9" s="177" t="s">
        <v>1071</v>
      </c>
      <c r="B9" s="178">
        <v>132.0</v>
      </c>
      <c r="C9" s="179">
        <v>20.0</v>
      </c>
      <c r="D9" s="179"/>
      <c r="E9" s="179"/>
      <c r="F9" s="179"/>
      <c r="G9" s="179"/>
      <c r="H9" s="179"/>
      <c r="I9" s="179"/>
      <c r="J9" s="179"/>
      <c r="K9" s="135"/>
      <c r="L9" s="179">
        <v>48.48</v>
      </c>
      <c r="M9" s="179"/>
      <c r="N9" s="179"/>
      <c r="O9" s="178">
        <f t="shared" si="1"/>
        <v>68.48</v>
      </c>
      <c r="P9" s="178">
        <f t="shared" si="2"/>
        <v>63.52</v>
      </c>
      <c r="Q9" s="178">
        <f>O20*0.15</f>
        <v>138</v>
      </c>
      <c r="R9" s="48" t="s">
        <v>1072</v>
      </c>
    </row>
    <row r="10">
      <c r="A10" s="177" t="s">
        <v>1073</v>
      </c>
      <c r="B10" s="178">
        <v>150.0</v>
      </c>
      <c r="C10" s="179"/>
      <c r="D10" s="179"/>
      <c r="E10" s="179"/>
      <c r="F10" s="179"/>
      <c r="G10" s="179"/>
      <c r="H10" s="179">
        <v>49.05</v>
      </c>
      <c r="I10" s="179">
        <v>63.88</v>
      </c>
      <c r="J10" s="179"/>
      <c r="K10" s="135"/>
      <c r="L10" s="179"/>
      <c r="M10" s="179"/>
      <c r="N10" s="179">
        <f>92.98+11.65+11.18</f>
        <v>115.81</v>
      </c>
      <c r="O10" s="178">
        <f t="shared" si="1"/>
        <v>228.74</v>
      </c>
      <c r="P10" s="178">
        <f t="shared" si="2"/>
        <v>-78.74</v>
      </c>
      <c r="Q10" s="178"/>
    </row>
    <row r="11">
      <c r="A11" s="177" t="s">
        <v>991</v>
      </c>
      <c r="B11" s="178">
        <v>800.0</v>
      </c>
      <c r="C11" s="179"/>
      <c r="D11" s="179"/>
      <c r="E11" s="179"/>
      <c r="F11" s="179"/>
      <c r="G11" s="179"/>
      <c r="H11" s="135"/>
      <c r="I11" s="179">
        <v>82.27</v>
      </c>
      <c r="J11" s="179"/>
      <c r="K11" s="135"/>
      <c r="L11" s="179"/>
      <c r="M11" s="179">
        <v>75.0</v>
      </c>
      <c r="N11" s="179">
        <f>41.31+435</f>
        <v>476.31</v>
      </c>
      <c r="O11" s="178">
        <f t="shared" si="1"/>
        <v>633.58</v>
      </c>
      <c r="P11" s="178">
        <f t="shared" si="2"/>
        <v>166.42</v>
      </c>
      <c r="Q11" s="178"/>
    </row>
    <row r="12">
      <c r="A12" s="177" t="s">
        <v>993</v>
      </c>
      <c r="B12" s="178">
        <v>216.0</v>
      </c>
      <c r="C12" s="179"/>
      <c r="D12" s="179"/>
      <c r="E12" s="179"/>
      <c r="F12" s="179"/>
      <c r="G12" s="179"/>
      <c r="H12" s="179"/>
      <c r="I12" s="179"/>
      <c r="J12" s="179"/>
      <c r="K12" s="135"/>
      <c r="L12" s="179"/>
      <c r="M12" s="179"/>
      <c r="N12" s="179"/>
      <c r="O12" s="178">
        <f t="shared" si="1"/>
        <v>0</v>
      </c>
      <c r="P12" s="178">
        <f t="shared" si="2"/>
        <v>216</v>
      </c>
      <c r="Q12" s="178"/>
      <c r="R12" s="48" t="s">
        <v>1074</v>
      </c>
    </row>
    <row r="13">
      <c r="A13" s="177" t="s">
        <v>995</v>
      </c>
      <c r="B13" s="178">
        <f>2*44</f>
        <v>88</v>
      </c>
      <c r="C13" s="179"/>
      <c r="D13" s="179"/>
      <c r="E13" s="179"/>
      <c r="F13" s="179"/>
      <c r="G13" s="179"/>
      <c r="H13" s="179"/>
      <c r="I13" s="179"/>
      <c r="J13" s="179"/>
      <c r="K13" s="135"/>
      <c r="L13" s="179"/>
      <c r="M13" s="179"/>
      <c r="N13" s="179">
        <v>250.0</v>
      </c>
      <c r="O13" s="178">
        <f t="shared" si="1"/>
        <v>250</v>
      </c>
      <c r="P13" s="178">
        <f t="shared" si="2"/>
        <v>-162</v>
      </c>
      <c r="Q13" s="178"/>
      <c r="R13" s="48" t="s">
        <v>1075</v>
      </c>
    </row>
    <row r="14">
      <c r="A14" s="177" t="s">
        <v>465</v>
      </c>
      <c r="B14" s="178">
        <v>180.0</v>
      </c>
      <c r="C14" s="180">
        <v>89.94</v>
      </c>
      <c r="D14" s="180"/>
      <c r="E14" s="180"/>
      <c r="F14" s="180"/>
      <c r="G14" s="180"/>
      <c r="H14" s="180"/>
      <c r="I14" s="180">
        <v>89.94</v>
      </c>
      <c r="J14" s="180"/>
      <c r="K14" s="180"/>
      <c r="L14" s="180"/>
      <c r="M14" s="180"/>
      <c r="N14" s="180"/>
      <c r="O14" s="178">
        <f t="shared" si="1"/>
        <v>179.88</v>
      </c>
      <c r="P14" s="178">
        <f t="shared" si="2"/>
        <v>0.12</v>
      </c>
      <c r="Q14" s="178"/>
    </row>
    <row r="15">
      <c r="A15" s="177" t="s">
        <v>476</v>
      </c>
      <c r="B15" s="178">
        <f t="shared" ref="B15:N15" si="3">SUM(B5:B14)</f>
        <v>1816</v>
      </c>
      <c r="C15" s="179">
        <f t="shared" si="3"/>
        <v>146.44</v>
      </c>
      <c r="D15" s="179">
        <f t="shared" si="3"/>
        <v>25</v>
      </c>
      <c r="E15" s="179">
        <f t="shared" si="3"/>
        <v>0</v>
      </c>
      <c r="F15" s="179">
        <f t="shared" si="3"/>
        <v>0</v>
      </c>
      <c r="G15" s="179">
        <f t="shared" si="3"/>
        <v>0</v>
      </c>
      <c r="H15" s="179">
        <f t="shared" si="3"/>
        <v>68.41</v>
      </c>
      <c r="I15" s="179">
        <f t="shared" si="3"/>
        <v>236.09</v>
      </c>
      <c r="J15" s="179">
        <f t="shared" si="3"/>
        <v>75</v>
      </c>
      <c r="K15" s="179">
        <f t="shared" si="3"/>
        <v>0</v>
      </c>
      <c r="L15" s="179">
        <f t="shared" si="3"/>
        <v>48.48</v>
      </c>
      <c r="M15" s="179">
        <f t="shared" si="3"/>
        <v>75</v>
      </c>
      <c r="N15" s="179">
        <f t="shared" si="3"/>
        <v>842.12</v>
      </c>
      <c r="O15" s="178">
        <f t="shared" si="1"/>
        <v>1516.54</v>
      </c>
      <c r="P15" s="178">
        <f>SUM(P5:P14)</f>
        <v>299.46</v>
      </c>
      <c r="Q15" s="178"/>
    </row>
    <row r="16">
      <c r="A16" s="177"/>
      <c r="B16" s="178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8"/>
      <c r="P16" s="178"/>
      <c r="Q16" s="178"/>
    </row>
    <row r="17">
      <c r="A17" s="177"/>
      <c r="B17" s="173"/>
      <c r="C17" s="181" t="s">
        <v>478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178"/>
      <c r="P17" s="178"/>
      <c r="Q17" s="178" t="s">
        <v>1076</v>
      </c>
    </row>
    <row r="18">
      <c r="A18" s="177"/>
      <c r="B18" s="173" t="s">
        <v>1077</v>
      </c>
      <c r="C18" s="173">
        <v>0.0</v>
      </c>
      <c r="D18" s="173">
        <v>0.0</v>
      </c>
      <c r="E18" s="173">
        <v>4.0</v>
      </c>
      <c r="F18" s="182">
        <v>6.0</v>
      </c>
      <c r="G18" s="182">
        <v>0.0</v>
      </c>
      <c r="H18" s="182">
        <v>6.0</v>
      </c>
      <c r="I18" s="182">
        <v>0.0</v>
      </c>
      <c r="J18" s="182">
        <v>0.0</v>
      </c>
      <c r="K18" s="182">
        <v>0.0</v>
      </c>
      <c r="L18" s="182">
        <v>1.0</v>
      </c>
      <c r="M18" s="182">
        <v>6.0</v>
      </c>
      <c r="N18" s="182">
        <v>3.0</v>
      </c>
      <c r="O18" s="173">
        <f t="shared" ref="O18:O20" si="4">SUM(C18:N18)</f>
        <v>26</v>
      </c>
      <c r="P18" s="178"/>
      <c r="Q18" s="178">
        <v>20.0</v>
      </c>
    </row>
    <row r="19">
      <c r="A19" s="177"/>
      <c r="B19" s="173" t="s">
        <v>1078</v>
      </c>
      <c r="C19" s="173">
        <v>3.0</v>
      </c>
      <c r="D19" s="173">
        <v>2.0</v>
      </c>
      <c r="E19" s="173">
        <v>2.0</v>
      </c>
      <c r="F19" s="182">
        <v>4.0</v>
      </c>
      <c r="G19" s="182">
        <v>0.0</v>
      </c>
      <c r="H19" s="182">
        <v>1.0</v>
      </c>
      <c r="I19" s="182">
        <v>0.0</v>
      </c>
      <c r="J19" s="182">
        <v>2.0</v>
      </c>
      <c r="K19" s="182">
        <v>0.0</v>
      </c>
      <c r="L19" s="182">
        <v>6.0</v>
      </c>
      <c r="M19" s="182">
        <v>1.0</v>
      </c>
      <c r="N19" s="182"/>
      <c r="O19" s="173">
        <f t="shared" si="4"/>
        <v>21</v>
      </c>
      <c r="P19" s="178"/>
      <c r="Q19" s="178"/>
    </row>
    <row r="20">
      <c r="A20" s="177" t="s">
        <v>1079</v>
      </c>
      <c r="B20" s="178">
        <v>880.0</v>
      </c>
      <c r="C20" s="178">
        <v>0.0</v>
      </c>
      <c r="D20" s="178">
        <v>40.0</v>
      </c>
      <c r="E20" s="178">
        <v>140.0</v>
      </c>
      <c r="F20" s="178">
        <v>240.0</v>
      </c>
      <c r="G20" s="183">
        <v>0.0</v>
      </c>
      <c r="H20" s="183">
        <v>140.0</v>
      </c>
      <c r="I20" s="183">
        <v>0.0</v>
      </c>
      <c r="J20" s="183">
        <v>40.0</v>
      </c>
      <c r="K20" s="183">
        <v>0.0</v>
      </c>
      <c r="L20" s="183">
        <v>140.0</v>
      </c>
      <c r="M20" s="183"/>
      <c r="N20" s="183">
        <v>180.0</v>
      </c>
      <c r="O20" s="178">
        <f t="shared" si="4"/>
        <v>920</v>
      </c>
      <c r="P20" s="178">
        <f>B20-O20</f>
        <v>-40</v>
      </c>
      <c r="Q20" s="184"/>
      <c r="R20" s="48" t="s">
        <v>1080</v>
      </c>
    </row>
    <row r="21" ht="15.75" customHeight="1">
      <c r="A21" s="177" t="s">
        <v>1081</v>
      </c>
      <c r="B21" s="178"/>
      <c r="C21" s="178"/>
      <c r="D21" s="178"/>
      <c r="E21" s="178"/>
      <c r="F21" s="178"/>
      <c r="G21" s="183"/>
      <c r="H21" s="183"/>
      <c r="I21" s="183"/>
      <c r="J21" s="183"/>
      <c r="K21" s="183"/>
      <c r="L21" s="183"/>
      <c r="M21" s="183">
        <f>380.85+53.18+0.97</f>
        <v>435</v>
      </c>
      <c r="N21" s="183">
        <f>390-120</f>
        <v>270</v>
      </c>
      <c r="O21" s="178"/>
      <c r="P21" s="178"/>
      <c r="Q21" s="184"/>
    </row>
    <row r="22" ht="15.75" customHeight="1">
      <c r="A22" s="177" t="s">
        <v>488</v>
      </c>
      <c r="B22" s="178"/>
      <c r="C22" s="185">
        <f t="shared" ref="C22:N22" si="5">SUM(C20:C21)</f>
        <v>0</v>
      </c>
      <c r="D22" s="185">
        <f t="shared" si="5"/>
        <v>40</v>
      </c>
      <c r="E22" s="185">
        <f t="shared" si="5"/>
        <v>140</v>
      </c>
      <c r="F22" s="185">
        <f t="shared" si="5"/>
        <v>240</v>
      </c>
      <c r="G22" s="185">
        <f t="shared" si="5"/>
        <v>0</v>
      </c>
      <c r="H22" s="185">
        <f t="shared" si="5"/>
        <v>140</v>
      </c>
      <c r="I22" s="185">
        <f t="shared" si="5"/>
        <v>0</v>
      </c>
      <c r="J22" s="185">
        <f t="shared" si="5"/>
        <v>40</v>
      </c>
      <c r="K22" s="185">
        <f t="shared" si="5"/>
        <v>0</v>
      </c>
      <c r="L22" s="185">
        <f t="shared" si="5"/>
        <v>140</v>
      </c>
      <c r="M22" s="185">
        <f t="shared" si="5"/>
        <v>435</v>
      </c>
      <c r="N22" s="185">
        <f t="shared" si="5"/>
        <v>450</v>
      </c>
      <c r="O22" s="178"/>
      <c r="P22" s="178"/>
      <c r="Q22" s="178"/>
    </row>
    <row r="23" ht="15.75" customHeight="1">
      <c r="A23" s="177" t="s">
        <v>1082</v>
      </c>
      <c r="B23" s="178">
        <f t="shared" ref="B23:J23" si="6">SUM(B5:B14)</f>
        <v>1816</v>
      </c>
      <c r="C23" s="179">
        <f t="shared" si="6"/>
        <v>146.44</v>
      </c>
      <c r="D23" s="179">
        <f t="shared" si="6"/>
        <v>25</v>
      </c>
      <c r="E23" s="179">
        <f t="shared" si="6"/>
        <v>0</v>
      </c>
      <c r="F23" s="179">
        <f t="shared" si="6"/>
        <v>0</v>
      </c>
      <c r="G23" s="179">
        <f t="shared" si="6"/>
        <v>0</v>
      </c>
      <c r="H23" s="179">
        <f t="shared" si="6"/>
        <v>68.41</v>
      </c>
      <c r="I23" s="179">
        <f t="shared" si="6"/>
        <v>236.09</v>
      </c>
      <c r="J23" s="179">
        <f t="shared" si="6"/>
        <v>75</v>
      </c>
      <c r="K23" s="179"/>
      <c r="L23" s="179">
        <f t="shared" ref="L23:N23" si="7">SUM(L5:L14)</f>
        <v>48.48</v>
      </c>
      <c r="M23" s="179">
        <f t="shared" si="7"/>
        <v>75</v>
      </c>
      <c r="N23" s="179">
        <f t="shared" si="7"/>
        <v>842.12</v>
      </c>
      <c r="O23" s="178">
        <f>ABS(SUM(C23,D23,E23,F23,G23,H23,I23,J23))</f>
        <v>550.94</v>
      </c>
      <c r="P23" s="178"/>
      <c r="Q23" s="178"/>
    </row>
    <row r="24" ht="15.75" customHeight="1">
      <c r="A24" s="177"/>
      <c r="B24" s="178"/>
      <c r="C24" s="179"/>
      <c r="D24" s="179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8"/>
      <c r="P24" s="178"/>
      <c r="Q24" s="178"/>
    </row>
    <row r="25" ht="15.75" customHeight="1">
      <c r="A25" s="177"/>
      <c r="B25" s="178"/>
      <c r="C25" s="186" t="s">
        <v>1083</v>
      </c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178"/>
      <c r="P25" s="178"/>
      <c r="Q25" s="178"/>
    </row>
    <row r="26" ht="15.75" customHeight="1">
      <c r="A26" s="177" t="s">
        <v>1084</v>
      </c>
      <c r="B26" s="178"/>
      <c r="C26" s="178">
        <v>1205.13</v>
      </c>
      <c r="D26" s="178">
        <f t="shared" ref="D26:N26" si="8">C30</f>
        <v>1058.69</v>
      </c>
      <c r="E26" s="178">
        <f t="shared" si="8"/>
        <v>1073.69</v>
      </c>
      <c r="F26" s="178">
        <f t="shared" si="8"/>
        <v>1213.69</v>
      </c>
      <c r="G26" s="178">
        <f t="shared" si="8"/>
        <v>1453.69</v>
      </c>
      <c r="H26" s="178">
        <f t="shared" si="8"/>
        <v>1453.69</v>
      </c>
      <c r="I26" s="178">
        <f t="shared" si="8"/>
        <v>1525.28</v>
      </c>
      <c r="J26" s="178">
        <f t="shared" si="8"/>
        <v>1289.19</v>
      </c>
      <c r="K26" s="178">
        <f t="shared" si="8"/>
        <v>1254.19</v>
      </c>
      <c r="L26" s="178">
        <f t="shared" si="8"/>
        <v>1254.19</v>
      </c>
      <c r="M26" s="178">
        <f t="shared" si="8"/>
        <v>1345.71</v>
      </c>
      <c r="N26" s="178">
        <f t="shared" si="8"/>
        <v>1705.71</v>
      </c>
      <c r="O26" s="173"/>
      <c r="P26" s="178"/>
      <c r="Q26" s="173"/>
    </row>
    <row r="27" ht="15.75" customHeight="1">
      <c r="A27" s="177" t="s">
        <v>488</v>
      </c>
      <c r="B27" s="178"/>
      <c r="C27" s="178">
        <f t="shared" ref="C27:N27" si="9">C22</f>
        <v>0</v>
      </c>
      <c r="D27" s="178">
        <f t="shared" si="9"/>
        <v>40</v>
      </c>
      <c r="E27" s="178">
        <f t="shared" si="9"/>
        <v>140</v>
      </c>
      <c r="F27" s="178">
        <f t="shared" si="9"/>
        <v>240</v>
      </c>
      <c r="G27" s="178">
        <f t="shared" si="9"/>
        <v>0</v>
      </c>
      <c r="H27" s="178">
        <f t="shared" si="9"/>
        <v>140</v>
      </c>
      <c r="I27" s="178">
        <f t="shared" si="9"/>
        <v>0</v>
      </c>
      <c r="J27" s="178">
        <f t="shared" si="9"/>
        <v>40</v>
      </c>
      <c r="K27" s="178">
        <f t="shared" si="9"/>
        <v>0</v>
      </c>
      <c r="L27" s="178">
        <f t="shared" si="9"/>
        <v>140</v>
      </c>
      <c r="M27" s="178">
        <f t="shared" si="9"/>
        <v>435</v>
      </c>
      <c r="N27" s="178">
        <f t="shared" si="9"/>
        <v>450</v>
      </c>
      <c r="O27" s="173"/>
      <c r="P27" s="173"/>
      <c r="Q27" s="173"/>
    </row>
    <row r="28" ht="15.75" customHeight="1">
      <c r="A28" s="177" t="s">
        <v>489</v>
      </c>
      <c r="B28" s="178"/>
      <c r="C28" s="178">
        <f t="shared" ref="C28:N28" si="10">C15</f>
        <v>146.44</v>
      </c>
      <c r="D28" s="178">
        <f t="shared" si="10"/>
        <v>25</v>
      </c>
      <c r="E28" s="178">
        <f t="shared" si="10"/>
        <v>0</v>
      </c>
      <c r="F28" s="178">
        <f t="shared" si="10"/>
        <v>0</v>
      </c>
      <c r="G28" s="178">
        <f t="shared" si="10"/>
        <v>0</v>
      </c>
      <c r="H28" s="178">
        <f t="shared" si="10"/>
        <v>68.41</v>
      </c>
      <c r="I28" s="178">
        <f t="shared" si="10"/>
        <v>236.09</v>
      </c>
      <c r="J28" s="178">
        <f t="shared" si="10"/>
        <v>75</v>
      </c>
      <c r="K28" s="178">
        <f t="shared" si="10"/>
        <v>0</v>
      </c>
      <c r="L28" s="178">
        <f t="shared" si="10"/>
        <v>48.48</v>
      </c>
      <c r="M28" s="178">
        <f t="shared" si="10"/>
        <v>75</v>
      </c>
      <c r="N28" s="178">
        <f t="shared" si="10"/>
        <v>842.12</v>
      </c>
      <c r="O28" s="173"/>
      <c r="P28" s="187"/>
      <c r="Q28" s="173" t="s">
        <v>1085</v>
      </c>
    </row>
    <row r="29" ht="15.75" customHeight="1">
      <c r="A29" s="177" t="s">
        <v>490</v>
      </c>
      <c r="B29" s="178"/>
      <c r="C29" s="188">
        <f t="shared" ref="C29:N29" si="11">C22-C15</f>
        <v>-146.44</v>
      </c>
      <c r="D29" s="188">
        <f t="shared" si="11"/>
        <v>15</v>
      </c>
      <c r="E29" s="188">
        <f t="shared" si="11"/>
        <v>140</v>
      </c>
      <c r="F29" s="188">
        <f t="shared" si="11"/>
        <v>240</v>
      </c>
      <c r="G29" s="188">
        <f t="shared" si="11"/>
        <v>0</v>
      </c>
      <c r="H29" s="188">
        <f t="shared" si="11"/>
        <v>71.59</v>
      </c>
      <c r="I29" s="188">
        <f t="shared" si="11"/>
        <v>-236.09</v>
      </c>
      <c r="J29" s="188">
        <f t="shared" si="11"/>
        <v>-35</v>
      </c>
      <c r="K29" s="188">
        <f t="shared" si="11"/>
        <v>0</v>
      </c>
      <c r="L29" s="188">
        <f t="shared" si="11"/>
        <v>91.52</v>
      </c>
      <c r="M29" s="188">
        <f t="shared" si="11"/>
        <v>360</v>
      </c>
      <c r="N29" s="188">
        <f t="shared" si="11"/>
        <v>-392.12</v>
      </c>
      <c r="O29" s="173"/>
      <c r="P29" s="173"/>
      <c r="Q29" s="173"/>
    </row>
    <row r="30" ht="15.75" customHeight="1">
      <c r="A30" s="177" t="s">
        <v>491</v>
      </c>
      <c r="B30" s="178"/>
      <c r="C30" s="178">
        <f t="shared" ref="C30:N30" si="12">C26+C22-C15</f>
        <v>1058.69</v>
      </c>
      <c r="D30" s="178">
        <f t="shared" si="12"/>
        <v>1073.69</v>
      </c>
      <c r="E30" s="178">
        <f t="shared" si="12"/>
        <v>1213.69</v>
      </c>
      <c r="F30" s="178">
        <f t="shared" si="12"/>
        <v>1453.69</v>
      </c>
      <c r="G30" s="178">
        <f t="shared" si="12"/>
        <v>1453.69</v>
      </c>
      <c r="H30" s="178">
        <f t="shared" si="12"/>
        <v>1525.28</v>
      </c>
      <c r="I30" s="178">
        <f t="shared" si="12"/>
        <v>1289.19</v>
      </c>
      <c r="J30" s="178">
        <f t="shared" si="12"/>
        <v>1254.19</v>
      </c>
      <c r="K30" s="178">
        <f t="shared" si="12"/>
        <v>1254.19</v>
      </c>
      <c r="L30" s="178">
        <f t="shared" si="12"/>
        <v>1345.71</v>
      </c>
      <c r="M30" s="178">
        <f t="shared" si="12"/>
        <v>1705.71</v>
      </c>
      <c r="N30" s="178">
        <f t="shared" si="12"/>
        <v>1313.59</v>
      </c>
      <c r="O30" s="173"/>
      <c r="P30" s="173"/>
      <c r="Q30" s="173"/>
    </row>
    <row r="31" ht="15.75" customHeight="1">
      <c r="A31" s="177"/>
      <c r="B31" s="173"/>
      <c r="C31" s="178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3"/>
      <c r="P31" s="173"/>
      <c r="Q31" s="173"/>
    </row>
    <row r="32" ht="15.75" customHeight="1">
      <c r="A32" s="177" t="s">
        <v>1086</v>
      </c>
      <c r="B32" s="135"/>
      <c r="C32" s="189" t="s">
        <v>1087</v>
      </c>
      <c r="D32" s="189" t="s">
        <v>1087</v>
      </c>
      <c r="E32" s="189" t="s">
        <v>1087</v>
      </c>
      <c r="F32" s="189" t="s">
        <v>1087</v>
      </c>
      <c r="G32" s="189" t="s">
        <v>1087</v>
      </c>
      <c r="H32" s="189" t="s">
        <v>1087</v>
      </c>
      <c r="I32" s="189" t="s">
        <v>1087</v>
      </c>
      <c r="J32" s="189" t="s">
        <v>1087</v>
      </c>
      <c r="K32" s="189" t="s">
        <v>1087</v>
      </c>
      <c r="L32" s="189" t="s">
        <v>1087</v>
      </c>
      <c r="M32" s="189" t="s">
        <v>1087</v>
      </c>
      <c r="N32" s="139"/>
    </row>
    <row r="33" ht="15.75" customHeight="1">
      <c r="C33" s="135" t="s">
        <v>1088</v>
      </c>
      <c r="D33" s="190" t="s">
        <v>1089</v>
      </c>
      <c r="E33" s="135" t="s">
        <v>1090</v>
      </c>
      <c r="F33" s="135" t="s">
        <v>1091</v>
      </c>
      <c r="G33" s="135"/>
      <c r="H33" s="135" t="s">
        <v>1092</v>
      </c>
      <c r="I33" s="135"/>
      <c r="J33" s="135" t="s">
        <v>1093</v>
      </c>
      <c r="K33" s="135"/>
      <c r="L33" s="135" t="s">
        <v>1094</v>
      </c>
      <c r="M33" s="135" t="s">
        <v>1095</v>
      </c>
      <c r="N33" s="135" t="s">
        <v>1096</v>
      </c>
      <c r="R33" s="48" t="s">
        <v>1097</v>
      </c>
    </row>
    <row r="34" ht="15.75" customHeight="1">
      <c r="C34" s="135" t="s">
        <v>1098</v>
      </c>
      <c r="D34" s="135" t="s">
        <v>1099</v>
      </c>
      <c r="E34" s="135" t="s">
        <v>1100</v>
      </c>
      <c r="F34" s="135" t="s">
        <v>1101</v>
      </c>
      <c r="G34" s="135"/>
      <c r="H34" s="135" t="s">
        <v>1102</v>
      </c>
      <c r="I34" s="135"/>
      <c r="J34" s="135" t="s">
        <v>1103</v>
      </c>
      <c r="K34" s="135"/>
      <c r="L34" s="135" t="s">
        <v>1104</v>
      </c>
      <c r="M34" s="135" t="s">
        <v>1105</v>
      </c>
      <c r="N34" s="135" t="s">
        <v>1106</v>
      </c>
      <c r="P34" s="48">
        <f>1324.77-1288.77</f>
        <v>36</v>
      </c>
    </row>
    <row r="35" ht="15.75" customHeight="1">
      <c r="C35" s="135" t="s">
        <v>1107</v>
      </c>
      <c r="D35" s="135"/>
      <c r="E35" s="135" t="s">
        <v>1108</v>
      </c>
      <c r="F35" s="135" t="s">
        <v>1109</v>
      </c>
      <c r="G35" s="135"/>
      <c r="H35" s="135" t="s">
        <v>1110</v>
      </c>
      <c r="I35" s="135"/>
      <c r="J35" s="135"/>
      <c r="K35" s="135"/>
      <c r="L35" s="135" t="s">
        <v>1111</v>
      </c>
      <c r="M35" s="135" t="s">
        <v>1112</v>
      </c>
      <c r="N35" s="135" t="s">
        <v>1113</v>
      </c>
      <c r="O35" s="135"/>
      <c r="P35" s="190"/>
    </row>
    <row r="36" ht="15.75" customHeight="1">
      <c r="C36" s="135"/>
      <c r="D36" s="135"/>
      <c r="E36" s="135" t="s">
        <v>1114</v>
      </c>
      <c r="F36" s="135" t="s">
        <v>1115</v>
      </c>
      <c r="G36" s="135"/>
      <c r="H36" s="135" t="s">
        <v>1116</v>
      </c>
      <c r="I36" s="135"/>
      <c r="J36" s="135"/>
      <c r="K36" s="135"/>
      <c r="L36" s="135" t="s">
        <v>1117</v>
      </c>
      <c r="M36" s="135" t="s">
        <v>1118</v>
      </c>
      <c r="N36" s="135"/>
      <c r="O36" s="135"/>
      <c r="P36" s="190"/>
    </row>
    <row r="37" ht="15.75" customHeight="1">
      <c r="B37" s="190"/>
      <c r="C37" s="135"/>
      <c r="D37" s="135"/>
      <c r="E37" s="135" t="s">
        <v>1119</v>
      </c>
      <c r="F37" s="135" t="s">
        <v>1120</v>
      </c>
      <c r="G37" s="135"/>
      <c r="H37" s="135" t="s">
        <v>1121</v>
      </c>
      <c r="I37" s="135"/>
      <c r="J37" s="135"/>
      <c r="K37" s="135"/>
      <c r="L37" s="135" t="s">
        <v>1122</v>
      </c>
      <c r="M37" s="135" t="s">
        <v>1123</v>
      </c>
      <c r="N37" s="135"/>
      <c r="O37" s="135"/>
    </row>
    <row r="38" ht="15.75" customHeight="1">
      <c r="B38" s="190"/>
      <c r="C38" s="135"/>
      <c r="D38" s="135"/>
      <c r="E38" s="135" t="s">
        <v>1124</v>
      </c>
      <c r="F38" s="135" t="s">
        <v>1125</v>
      </c>
      <c r="G38" s="135"/>
      <c r="H38" s="135" t="s">
        <v>1126</v>
      </c>
      <c r="I38" s="135"/>
      <c r="J38" s="135"/>
      <c r="K38" s="135"/>
      <c r="L38" s="135" t="s">
        <v>1127</v>
      </c>
      <c r="M38" s="135" t="s">
        <v>1128</v>
      </c>
      <c r="N38" s="135"/>
      <c r="O38" s="135"/>
    </row>
    <row r="39" ht="15.75" customHeight="1">
      <c r="C39" s="135"/>
      <c r="D39" s="135"/>
      <c r="E39" s="135"/>
      <c r="F39" s="135" t="s">
        <v>1129</v>
      </c>
      <c r="G39" s="135"/>
      <c r="H39" s="135" t="s">
        <v>1130</v>
      </c>
      <c r="I39" s="135"/>
      <c r="J39" s="135"/>
      <c r="K39" s="135"/>
      <c r="L39" s="135" t="s">
        <v>1131</v>
      </c>
      <c r="M39" s="135"/>
      <c r="N39" s="135"/>
      <c r="O39" s="135"/>
    </row>
    <row r="40" ht="15.75" customHeight="1">
      <c r="C40" s="135"/>
      <c r="D40" s="135"/>
      <c r="E40" s="135"/>
      <c r="F40" s="135" t="s">
        <v>1132</v>
      </c>
      <c r="G40" s="135"/>
      <c r="H40" s="135"/>
      <c r="I40" s="135"/>
      <c r="J40" s="135"/>
      <c r="K40" s="135"/>
      <c r="L40" s="135"/>
      <c r="M40" s="135" t="s">
        <v>1133</v>
      </c>
      <c r="N40" s="135"/>
      <c r="O40" s="135"/>
    </row>
    <row r="41" ht="15.75" customHeight="1">
      <c r="C41" s="175"/>
      <c r="D41" s="175"/>
      <c r="E41" s="175"/>
      <c r="F41" s="191" t="s">
        <v>1134</v>
      </c>
      <c r="G41" s="175"/>
      <c r="H41" s="175"/>
      <c r="I41" s="175"/>
      <c r="J41" s="175"/>
      <c r="K41" s="175"/>
      <c r="L41" s="175"/>
      <c r="M41" s="175"/>
      <c r="N41" s="175"/>
      <c r="O41" s="135"/>
    </row>
    <row r="42" ht="15.75" customHeight="1">
      <c r="A42" s="177"/>
      <c r="C42" s="190"/>
      <c r="D42" s="190"/>
      <c r="E42" s="190"/>
      <c r="F42" s="190" t="s">
        <v>1135</v>
      </c>
      <c r="G42" s="190"/>
      <c r="H42" s="190"/>
      <c r="I42" s="190"/>
      <c r="J42" s="190"/>
      <c r="K42" s="190"/>
      <c r="L42" s="190"/>
      <c r="M42" s="135"/>
      <c r="N42" s="135"/>
      <c r="O42" s="135"/>
    </row>
    <row r="43" ht="15.75" customHeight="1">
      <c r="A43" s="177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O43" s="135"/>
    </row>
    <row r="44" ht="15.75" customHeight="1">
      <c r="A44" s="177"/>
      <c r="C44" s="190"/>
      <c r="D44" s="190"/>
      <c r="E44" s="190"/>
      <c r="F44" s="190"/>
      <c r="G44" s="192"/>
      <c r="H44" s="190"/>
      <c r="I44" s="190"/>
      <c r="J44" s="190"/>
      <c r="K44" s="190"/>
      <c r="L44" s="190"/>
      <c r="O44" s="135"/>
    </row>
    <row r="45" ht="15.75" customHeight="1">
      <c r="A45" s="177"/>
      <c r="C45" s="190"/>
      <c r="D45" s="190"/>
      <c r="E45" s="190"/>
      <c r="F45" s="190"/>
      <c r="G45" s="192"/>
      <c r="H45" s="190"/>
      <c r="I45" s="190"/>
      <c r="J45" s="190"/>
      <c r="K45" s="190"/>
      <c r="L45" s="190"/>
    </row>
    <row r="46" ht="15.75" customHeight="1">
      <c r="G46" s="192"/>
    </row>
    <row r="47" ht="15.75" customHeight="1">
      <c r="G47" s="192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4:N4"/>
    <mergeCell ref="C17:N17"/>
    <mergeCell ref="C25:N25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0.43"/>
    <col customWidth="1" min="2" max="13" width="8.86"/>
    <col customWidth="1" min="14" max="14" width="9.86"/>
    <col customWidth="1" min="15" max="15" width="8.86"/>
    <col customWidth="1" min="16" max="16" width="11.29"/>
    <col customWidth="1" min="17" max="18" width="8.86"/>
  </cols>
  <sheetData>
    <row r="1"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</row>
    <row r="2">
      <c r="A2" s="174" t="s">
        <v>1136</v>
      </c>
      <c r="B2" s="173"/>
      <c r="C2" s="175">
        <v>43298.0</v>
      </c>
      <c r="D2" s="175">
        <v>43329.0</v>
      </c>
      <c r="E2" s="175">
        <v>43360.0</v>
      </c>
      <c r="F2" s="175">
        <v>43390.0</v>
      </c>
      <c r="G2" s="175">
        <v>43421.0</v>
      </c>
      <c r="H2" s="175">
        <v>43451.0</v>
      </c>
      <c r="I2" s="175">
        <v>43118.0</v>
      </c>
      <c r="J2" s="175">
        <v>43149.0</v>
      </c>
      <c r="K2" s="175">
        <v>43177.0</v>
      </c>
      <c r="L2" s="175">
        <v>43208.0</v>
      </c>
      <c r="M2" s="175">
        <v>43238.0</v>
      </c>
      <c r="N2" s="175">
        <v>43269.0</v>
      </c>
      <c r="O2" s="173"/>
      <c r="P2" s="173"/>
      <c r="Q2" s="173"/>
    </row>
    <row r="3">
      <c r="A3" s="174"/>
      <c r="B3" s="173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3"/>
      <c r="P3" s="173"/>
      <c r="Q3" s="173"/>
    </row>
    <row r="4">
      <c r="A4" s="174"/>
      <c r="B4" s="173" t="s">
        <v>452</v>
      </c>
      <c r="C4" s="176" t="s">
        <v>453</v>
      </c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173" t="s">
        <v>1069</v>
      </c>
      <c r="P4" s="173" t="s">
        <v>455</v>
      </c>
      <c r="Q4" s="173"/>
      <c r="R4" s="48" t="s">
        <v>456</v>
      </c>
    </row>
    <row r="5">
      <c r="A5" s="177" t="s">
        <v>980</v>
      </c>
      <c r="B5" s="178">
        <v>100.0</v>
      </c>
      <c r="C5" s="179">
        <v>6.5</v>
      </c>
      <c r="D5" s="179"/>
      <c r="E5" s="179">
        <v>6.0</v>
      </c>
      <c r="F5" s="179"/>
      <c r="G5" s="179"/>
      <c r="H5" s="179"/>
      <c r="I5" s="179"/>
      <c r="J5" s="179">
        <v>32.97</v>
      </c>
      <c r="K5" s="179"/>
      <c r="L5" s="179"/>
      <c r="M5" s="179"/>
      <c r="N5" s="179"/>
      <c r="O5" s="178">
        <f t="shared" ref="O5:O12" si="1">SUM(C5:N5)</f>
        <v>45.47</v>
      </c>
      <c r="P5" s="178">
        <f t="shared" ref="P5:P12" si="2">B5-O5</f>
        <v>54.53</v>
      </c>
      <c r="Q5" s="178"/>
    </row>
    <row r="6">
      <c r="A6" s="177" t="s">
        <v>982</v>
      </c>
      <c r="B6" s="178">
        <v>100.0</v>
      </c>
      <c r="C6" s="179"/>
      <c r="D6" s="179"/>
      <c r="E6" s="179"/>
      <c r="F6" s="179"/>
      <c r="G6" s="179"/>
      <c r="H6" s="179"/>
      <c r="I6" s="179"/>
      <c r="J6" s="179"/>
      <c r="K6" s="135"/>
      <c r="L6" s="179"/>
      <c r="M6" s="179">
        <f>275.69+18.99</f>
        <v>294.68</v>
      </c>
      <c r="N6" s="179"/>
      <c r="O6" s="178">
        <f t="shared" si="1"/>
        <v>294.68</v>
      </c>
      <c r="P6" s="178">
        <f t="shared" si="2"/>
        <v>-194.68</v>
      </c>
      <c r="Q6" s="178"/>
    </row>
    <row r="7">
      <c r="A7" s="177" t="s">
        <v>984</v>
      </c>
      <c r="B7" s="178">
        <v>50.0</v>
      </c>
      <c r="C7" s="179"/>
      <c r="D7" s="179">
        <v>40.0</v>
      </c>
      <c r="E7" s="179"/>
      <c r="F7" s="179"/>
      <c r="G7" s="179"/>
      <c r="H7" s="179"/>
      <c r="I7" s="179"/>
      <c r="J7" s="179"/>
      <c r="K7" s="135"/>
      <c r="L7" s="179"/>
      <c r="M7" s="179"/>
      <c r="N7" s="179"/>
      <c r="O7" s="178">
        <f t="shared" si="1"/>
        <v>40</v>
      </c>
      <c r="P7" s="178">
        <f t="shared" si="2"/>
        <v>10</v>
      </c>
      <c r="Q7" s="178"/>
    </row>
    <row r="8">
      <c r="A8" s="177" t="s">
        <v>986</v>
      </c>
      <c r="B8" s="178">
        <v>0.0</v>
      </c>
      <c r="C8" s="179"/>
      <c r="D8" s="179"/>
      <c r="E8" s="179"/>
      <c r="F8" s="179"/>
      <c r="G8" s="179"/>
      <c r="H8" s="179"/>
      <c r="I8" s="179"/>
      <c r="J8" s="179"/>
      <c r="K8" s="135"/>
      <c r="L8" s="179"/>
      <c r="M8" s="179"/>
      <c r="N8" s="179"/>
      <c r="O8" s="178">
        <f t="shared" si="1"/>
        <v>0</v>
      </c>
      <c r="P8" s="178">
        <f t="shared" si="2"/>
        <v>0</v>
      </c>
      <c r="Q8" s="178"/>
    </row>
    <row r="9">
      <c r="A9" s="177" t="s">
        <v>1071</v>
      </c>
      <c r="B9" s="178">
        <v>132.0</v>
      </c>
      <c r="C9" s="179"/>
      <c r="D9" s="179"/>
      <c r="E9" s="179"/>
      <c r="F9" s="179"/>
      <c r="G9" s="179">
        <v>15.14</v>
      </c>
      <c r="H9" s="179"/>
      <c r="I9" s="179"/>
      <c r="J9" s="179"/>
      <c r="K9" s="135"/>
      <c r="L9" s="179"/>
      <c r="M9" s="179">
        <v>29.0</v>
      </c>
      <c r="N9" s="179"/>
      <c r="O9" s="178">
        <f t="shared" si="1"/>
        <v>44.14</v>
      </c>
      <c r="P9" s="178">
        <f t="shared" si="2"/>
        <v>87.86</v>
      </c>
      <c r="Q9" s="178">
        <f>O20*0.15</f>
        <v>78</v>
      </c>
      <c r="R9" s="48" t="s">
        <v>1072</v>
      </c>
    </row>
    <row r="10">
      <c r="A10" s="177" t="s">
        <v>1073</v>
      </c>
      <c r="B10" s="178">
        <v>150.0</v>
      </c>
      <c r="C10" s="179"/>
      <c r="D10" s="179"/>
      <c r="E10" s="179"/>
      <c r="F10" s="179">
        <v>79.68</v>
      </c>
      <c r="G10" s="179"/>
      <c r="H10" s="179"/>
      <c r="I10" s="179"/>
      <c r="J10" s="179"/>
      <c r="K10" s="135"/>
      <c r="L10" s="179"/>
      <c r="M10" s="179"/>
      <c r="N10" s="179"/>
      <c r="O10" s="178">
        <f t="shared" si="1"/>
        <v>79.68</v>
      </c>
      <c r="P10" s="178">
        <f t="shared" si="2"/>
        <v>70.32</v>
      </c>
      <c r="Q10" s="178"/>
    </row>
    <row r="11">
      <c r="A11" s="177" t="s">
        <v>991</v>
      </c>
      <c r="B11" s="178">
        <v>800.0</v>
      </c>
      <c r="C11" s="179"/>
      <c r="D11" s="179">
        <v>212.06</v>
      </c>
      <c r="E11" s="179"/>
      <c r="F11" s="179"/>
      <c r="G11" s="179"/>
      <c r="H11" s="179"/>
      <c r="I11" s="179"/>
      <c r="J11" s="179"/>
      <c r="K11" s="135"/>
      <c r="L11" s="179"/>
      <c r="M11" s="179"/>
      <c r="N11" s="179">
        <v>1000.0</v>
      </c>
      <c r="O11" s="178">
        <f t="shared" si="1"/>
        <v>1212.06</v>
      </c>
      <c r="P11" s="178">
        <f t="shared" si="2"/>
        <v>-412.06</v>
      </c>
      <c r="Q11" s="178"/>
    </row>
    <row r="12">
      <c r="A12" s="177" t="s">
        <v>993</v>
      </c>
      <c r="B12" s="178">
        <v>216.0</v>
      </c>
      <c r="C12" s="179"/>
      <c r="D12" s="179"/>
      <c r="E12" s="179"/>
      <c r="F12" s="179"/>
      <c r="G12" s="179"/>
      <c r="H12" s="179"/>
      <c r="I12" s="179"/>
      <c r="J12" s="179"/>
      <c r="K12" s="135"/>
      <c r="L12" s="179"/>
      <c r="M12" s="179">
        <v>218.08</v>
      </c>
      <c r="N12" s="179"/>
      <c r="O12" s="178">
        <f t="shared" si="1"/>
        <v>218.08</v>
      </c>
      <c r="P12" s="178">
        <f t="shared" si="2"/>
        <v>-2.08</v>
      </c>
      <c r="Q12" s="178"/>
      <c r="R12" s="48" t="s">
        <v>1074</v>
      </c>
    </row>
    <row r="13">
      <c r="A13" s="177" t="s">
        <v>995</v>
      </c>
      <c r="B13" s="178"/>
      <c r="C13" s="179"/>
      <c r="D13" s="179"/>
      <c r="E13" s="179"/>
      <c r="F13" s="179"/>
      <c r="G13" s="179"/>
      <c r="H13" s="179"/>
      <c r="I13" s="179"/>
      <c r="J13" s="179"/>
      <c r="K13" s="135"/>
      <c r="L13" s="179"/>
      <c r="M13" s="179"/>
      <c r="N13" s="179">
        <v>111.0</v>
      </c>
      <c r="O13" s="178"/>
      <c r="P13" s="178"/>
      <c r="Q13" s="178"/>
    </row>
    <row r="14">
      <c r="A14" s="177" t="s">
        <v>465</v>
      </c>
      <c r="B14" s="178">
        <v>180.0</v>
      </c>
      <c r="C14" s="180"/>
      <c r="D14" s="180">
        <v>89.94</v>
      </c>
      <c r="E14" s="180"/>
      <c r="F14" s="180"/>
      <c r="G14" s="180"/>
      <c r="H14" s="180"/>
      <c r="I14" s="180">
        <v>89.94</v>
      </c>
      <c r="J14" s="180"/>
      <c r="K14" s="180"/>
      <c r="L14" s="180"/>
      <c r="M14" s="180"/>
      <c r="N14" s="180"/>
      <c r="O14" s="178">
        <f t="shared" ref="O14:O15" si="4">SUM(C14:N14)</f>
        <v>179.88</v>
      </c>
      <c r="P14" s="178">
        <f>B14-O14</f>
        <v>0.12</v>
      </c>
      <c r="Q14" s="178"/>
    </row>
    <row r="15">
      <c r="A15" s="177" t="s">
        <v>476</v>
      </c>
      <c r="B15" s="178"/>
      <c r="C15" s="179">
        <f t="shared" ref="C15:N15" si="3">SUM(C5:C14)</f>
        <v>6.5</v>
      </c>
      <c r="D15" s="179">
        <f t="shared" si="3"/>
        <v>342</v>
      </c>
      <c r="E15" s="179">
        <f t="shared" si="3"/>
        <v>6</v>
      </c>
      <c r="F15" s="179">
        <f t="shared" si="3"/>
        <v>79.68</v>
      </c>
      <c r="G15" s="179">
        <f t="shared" si="3"/>
        <v>15.14</v>
      </c>
      <c r="H15" s="179">
        <f t="shared" si="3"/>
        <v>0</v>
      </c>
      <c r="I15" s="179">
        <f t="shared" si="3"/>
        <v>89.94</v>
      </c>
      <c r="J15" s="179">
        <f t="shared" si="3"/>
        <v>32.97</v>
      </c>
      <c r="K15" s="179">
        <f t="shared" si="3"/>
        <v>0</v>
      </c>
      <c r="L15" s="179">
        <f t="shared" si="3"/>
        <v>0</v>
      </c>
      <c r="M15" s="179">
        <f t="shared" si="3"/>
        <v>541.76</v>
      </c>
      <c r="N15" s="179">
        <f t="shared" si="3"/>
        <v>1111</v>
      </c>
      <c r="O15" s="178">
        <f t="shared" si="4"/>
        <v>2224.99</v>
      </c>
      <c r="P15" s="178"/>
      <c r="Q15" s="178"/>
    </row>
    <row r="16">
      <c r="A16" s="177"/>
      <c r="B16" s="178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8"/>
      <c r="P16" s="178"/>
      <c r="Q16" s="178"/>
    </row>
    <row r="17">
      <c r="A17" s="177"/>
      <c r="B17" s="173"/>
      <c r="C17" s="181" t="s">
        <v>478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178" t="s">
        <v>1137</v>
      </c>
      <c r="P17" s="178" t="s">
        <v>455</v>
      </c>
      <c r="Q17" s="178" t="s">
        <v>1076</v>
      </c>
    </row>
    <row r="18">
      <c r="A18" s="177"/>
      <c r="B18" s="173" t="s">
        <v>1077</v>
      </c>
      <c r="C18" s="173"/>
      <c r="D18" s="173"/>
      <c r="E18" s="173"/>
      <c r="F18" s="182"/>
      <c r="G18" s="182"/>
      <c r="H18" s="182"/>
      <c r="I18" s="182"/>
      <c r="K18" s="182">
        <v>3.0</v>
      </c>
      <c r="L18" s="182"/>
      <c r="M18" s="182"/>
      <c r="N18" s="182"/>
      <c r="O18" s="178"/>
      <c r="P18" s="178"/>
      <c r="Q18" s="178">
        <v>20.0</v>
      </c>
    </row>
    <row r="19">
      <c r="A19" s="177"/>
      <c r="B19" s="173" t="s">
        <v>1078</v>
      </c>
      <c r="C19" s="173"/>
      <c r="D19" s="173"/>
      <c r="E19" s="173"/>
      <c r="F19" s="182"/>
      <c r="G19" s="182"/>
      <c r="H19" s="182"/>
      <c r="I19" s="182"/>
      <c r="K19" s="182">
        <v>2.0</v>
      </c>
      <c r="L19" s="182"/>
      <c r="M19" s="182"/>
      <c r="N19" s="182"/>
      <c r="O19" s="178"/>
      <c r="P19" s="178"/>
      <c r="Q19" s="178"/>
    </row>
    <row r="20">
      <c r="A20" s="177" t="s">
        <v>1079</v>
      </c>
      <c r="B20" s="178">
        <v>880.0</v>
      </c>
      <c r="C20" s="183">
        <v>60.0</v>
      </c>
      <c r="D20" s="183">
        <v>140.0</v>
      </c>
      <c r="E20" s="183"/>
      <c r="F20" s="183">
        <v>180.0</v>
      </c>
      <c r="G20" s="183"/>
      <c r="H20" s="183">
        <v>40.0</v>
      </c>
      <c r="I20" s="183">
        <v>60.0</v>
      </c>
      <c r="J20" s="183">
        <v>40.0</v>
      </c>
      <c r="K20" s="183">
        <v>240.0</v>
      </c>
      <c r="L20" s="183">
        <v>20.0</v>
      </c>
      <c r="M20" s="183">
        <v>80.0</v>
      </c>
      <c r="N20" s="183">
        <v>60.0</v>
      </c>
      <c r="O20" s="178">
        <f>ABS(SUM(C20,D20,E20,F20,G20,H20,I20,J20))</f>
        <v>520</v>
      </c>
      <c r="P20" s="178">
        <f>B20-O20</f>
        <v>360</v>
      </c>
      <c r="Q20" s="184">
        <f>P20/20</f>
        <v>18</v>
      </c>
      <c r="R20" s="48" t="s">
        <v>1138</v>
      </c>
    </row>
    <row r="21" ht="15.75" customHeight="1">
      <c r="A21" s="177" t="s">
        <v>488</v>
      </c>
      <c r="B21" s="178"/>
      <c r="C21" s="185">
        <f t="shared" ref="C21:N21" si="5">SUM(C20)</f>
        <v>60</v>
      </c>
      <c r="D21" s="185">
        <f t="shared" si="5"/>
        <v>140</v>
      </c>
      <c r="E21" s="185">
        <f t="shared" si="5"/>
        <v>0</v>
      </c>
      <c r="F21" s="185">
        <f t="shared" si="5"/>
        <v>180</v>
      </c>
      <c r="G21" s="185">
        <f t="shared" si="5"/>
        <v>0</v>
      </c>
      <c r="H21" s="185">
        <f t="shared" si="5"/>
        <v>40</v>
      </c>
      <c r="I21" s="185">
        <f t="shared" si="5"/>
        <v>60</v>
      </c>
      <c r="J21" s="185">
        <f t="shared" si="5"/>
        <v>40</v>
      </c>
      <c r="K21" s="185">
        <f t="shared" si="5"/>
        <v>240</v>
      </c>
      <c r="L21" s="185">
        <f t="shared" si="5"/>
        <v>20</v>
      </c>
      <c r="M21" s="185">
        <f t="shared" si="5"/>
        <v>80</v>
      </c>
      <c r="N21" s="185">
        <f t="shared" si="5"/>
        <v>60</v>
      </c>
      <c r="O21" s="178"/>
      <c r="P21" s="178"/>
      <c r="Q21" s="178"/>
    </row>
    <row r="22" ht="15.75" customHeight="1">
      <c r="A22" s="177" t="s">
        <v>1082</v>
      </c>
      <c r="B22" s="178">
        <f t="shared" ref="B22:J22" si="6">SUM(B5:B14)</f>
        <v>1728</v>
      </c>
      <c r="C22" s="179">
        <f t="shared" si="6"/>
        <v>6.5</v>
      </c>
      <c r="D22" s="179">
        <f t="shared" si="6"/>
        <v>342</v>
      </c>
      <c r="E22" s="179">
        <f t="shared" si="6"/>
        <v>6</v>
      </c>
      <c r="F22" s="179">
        <f t="shared" si="6"/>
        <v>79.68</v>
      </c>
      <c r="G22" s="179">
        <f t="shared" si="6"/>
        <v>15.14</v>
      </c>
      <c r="H22" s="179">
        <f t="shared" si="6"/>
        <v>0</v>
      </c>
      <c r="I22" s="179">
        <f t="shared" si="6"/>
        <v>89.94</v>
      </c>
      <c r="J22" s="179">
        <f t="shared" si="6"/>
        <v>32.97</v>
      </c>
      <c r="K22" s="179"/>
      <c r="L22" s="179">
        <f t="shared" ref="L22:N22" si="7">SUM(L5:L14)</f>
        <v>0</v>
      </c>
      <c r="M22" s="179">
        <f t="shared" si="7"/>
        <v>541.76</v>
      </c>
      <c r="N22" s="179">
        <f t="shared" si="7"/>
        <v>1111</v>
      </c>
      <c r="O22" s="178">
        <f>ABS(SUM(C22,D22,E22,F22,G22,H22,I22,J22))</f>
        <v>572.23</v>
      </c>
      <c r="P22" s="178"/>
      <c r="Q22" s="178"/>
    </row>
    <row r="23" ht="15.75" customHeight="1">
      <c r="A23" s="177"/>
      <c r="B23" s="178"/>
      <c r="C23" s="179"/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78"/>
      <c r="P23" s="178"/>
      <c r="Q23" s="178"/>
    </row>
    <row r="24" ht="15.75" customHeight="1">
      <c r="A24" s="177"/>
      <c r="B24" s="178"/>
      <c r="C24" s="186" t="s">
        <v>1083</v>
      </c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178"/>
      <c r="P24" s="178"/>
      <c r="Q24" s="178"/>
    </row>
    <row r="25" ht="15.75" customHeight="1">
      <c r="A25" s="177" t="s">
        <v>1084</v>
      </c>
      <c r="B25" s="178"/>
      <c r="C25" s="178">
        <v>2481.12</v>
      </c>
      <c r="D25" s="178">
        <f t="shared" ref="D25:N25" si="8">C29</f>
        <v>2534.62</v>
      </c>
      <c r="E25" s="178">
        <f t="shared" si="8"/>
        <v>2332.62</v>
      </c>
      <c r="F25" s="178">
        <f t="shared" si="8"/>
        <v>2326.62</v>
      </c>
      <c r="G25" s="178">
        <f t="shared" si="8"/>
        <v>2426.94</v>
      </c>
      <c r="H25" s="178">
        <f t="shared" si="8"/>
        <v>2411.8</v>
      </c>
      <c r="I25" s="178">
        <f t="shared" si="8"/>
        <v>2451.8</v>
      </c>
      <c r="J25" s="178">
        <f t="shared" si="8"/>
        <v>2421.86</v>
      </c>
      <c r="K25" s="178">
        <f t="shared" si="8"/>
        <v>2428.89</v>
      </c>
      <c r="L25" s="178">
        <f t="shared" si="8"/>
        <v>2668.89</v>
      </c>
      <c r="M25" s="178">
        <f t="shared" si="8"/>
        <v>2688.89</v>
      </c>
      <c r="N25" s="178">
        <f t="shared" si="8"/>
        <v>2227.13</v>
      </c>
      <c r="O25" s="173"/>
      <c r="P25" s="178"/>
      <c r="Q25" s="173"/>
    </row>
    <row r="26" ht="15.75" customHeight="1">
      <c r="A26" s="177" t="s">
        <v>488</v>
      </c>
      <c r="B26" s="178"/>
      <c r="C26" s="178">
        <f t="shared" ref="C26:N26" si="9">C21</f>
        <v>60</v>
      </c>
      <c r="D26" s="178">
        <f t="shared" si="9"/>
        <v>140</v>
      </c>
      <c r="E26" s="178">
        <f t="shared" si="9"/>
        <v>0</v>
      </c>
      <c r="F26" s="178">
        <f t="shared" si="9"/>
        <v>180</v>
      </c>
      <c r="G26" s="178">
        <f t="shared" si="9"/>
        <v>0</v>
      </c>
      <c r="H26" s="178">
        <f t="shared" si="9"/>
        <v>40</v>
      </c>
      <c r="I26" s="178">
        <f t="shared" si="9"/>
        <v>60</v>
      </c>
      <c r="J26" s="178">
        <f t="shared" si="9"/>
        <v>40</v>
      </c>
      <c r="K26" s="178">
        <f t="shared" si="9"/>
        <v>240</v>
      </c>
      <c r="L26" s="178">
        <f t="shared" si="9"/>
        <v>20</v>
      </c>
      <c r="M26" s="178">
        <f t="shared" si="9"/>
        <v>80</v>
      </c>
      <c r="N26" s="178">
        <f t="shared" si="9"/>
        <v>60</v>
      </c>
      <c r="O26" s="173"/>
      <c r="P26" s="173"/>
      <c r="Q26" s="173"/>
    </row>
    <row r="27" ht="15.75" customHeight="1">
      <c r="A27" s="177" t="s">
        <v>489</v>
      </c>
      <c r="B27" s="178"/>
      <c r="C27" s="178">
        <f t="shared" ref="C27:N27" si="10">C15</f>
        <v>6.5</v>
      </c>
      <c r="D27" s="178">
        <f t="shared" si="10"/>
        <v>342</v>
      </c>
      <c r="E27" s="178">
        <f t="shared" si="10"/>
        <v>6</v>
      </c>
      <c r="F27" s="178">
        <f t="shared" si="10"/>
        <v>79.68</v>
      </c>
      <c r="G27" s="178">
        <f t="shared" si="10"/>
        <v>15.14</v>
      </c>
      <c r="H27" s="178">
        <f t="shared" si="10"/>
        <v>0</v>
      </c>
      <c r="I27" s="178">
        <f t="shared" si="10"/>
        <v>89.94</v>
      </c>
      <c r="J27" s="178">
        <f t="shared" si="10"/>
        <v>32.97</v>
      </c>
      <c r="K27" s="178">
        <f t="shared" si="10"/>
        <v>0</v>
      </c>
      <c r="L27" s="178">
        <f t="shared" si="10"/>
        <v>0</v>
      </c>
      <c r="M27" s="178">
        <f t="shared" si="10"/>
        <v>541.76</v>
      </c>
      <c r="N27" s="178">
        <f t="shared" si="10"/>
        <v>1111</v>
      </c>
      <c r="O27" s="173"/>
      <c r="P27" s="173"/>
      <c r="Q27" s="173"/>
    </row>
    <row r="28" ht="15.75" customHeight="1">
      <c r="A28" s="177" t="s">
        <v>490</v>
      </c>
      <c r="B28" s="178"/>
      <c r="C28" s="188">
        <f t="shared" ref="C28:N28" si="11">C21-C15</f>
        <v>53.5</v>
      </c>
      <c r="D28" s="188">
        <f t="shared" si="11"/>
        <v>-202</v>
      </c>
      <c r="E28" s="188">
        <f t="shared" si="11"/>
        <v>-6</v>
      </c>
      <c r="F28" s="188">
        <f t="shared" si="11"/>
        <v>100.32</v>
      </c>
      <c r="G28" s="188">
        <f t="shared" si="11"/>
        <v>-15.14</v>
      </c>
      <c r="H28" s="188">
        <f t="shared" si="11"/>
        <v>40</v>
      </c>
      <c r="I28" s="188">
        <f t="shared" si="11"/>
        <v>-29.94</v>
      </c>
      <c r="J28" s="188">
        <f t="shared" si="11"/>
        <v>7.03</v>
      </c>
      <c r="K28" s="188">
        <f t="shared" si="11"/>
        <v>240</v>
      </c>
      <c r="L28" s="188">
        <f t="shared" si="11"/>
        <v>20</v>
      </c>
      <c r="M28" s="188">
        <f t="shared" si="11"/>
        <v>-461.76</v>
      </c>
      <c r="N28" s="188">
        <f t="shared" si="11"/>
        <v>-1051</v>
      </c>
      <c r="O28" s="173"/>
      <c r="P28" s="173"/>
      <c r="Q28" s="173"/>
    </row>
    <row r="29" ht="15.75" customHeight="1">
      <c r="A29" s="177" t="s">
        <v>491</v>
      </c>
      <c r="B29" s="178"/>
      <c r="C29" s="178">
        <f t="shared" ref="C29:N29" si="12">C25+C21-C15</f>
        <v>2534.62</v>
      </c>
      <c r="D29" s="178">
        <f t="shared" si="12"/>
        <v>2332.62</v>
      </c>
      <c r="E29" s="178">
        <f t="shared" si="12"/>
        <v>2326.62</v>
      </c>
      <c r="F29" s="178">
        <f t="shared" si="12"/>
        <v>2426.94</v>
      </c>
      <c r="G29" s="178">
        <f t="shared" si="12"/>
        <v>2411.8</v>
      </c>
      <c r="H29" s="178">
        <f t="shared" si="12"/>
        <v>2451.8</v>
      </c>
      <c r="I29" s="178">
        <f t="shared" si="12"/>
        <v>2421.86</v>
      </c>
      <c r="J29" s="178">
        <f t="shared" si="12"/>
        <v>2428.89</v>
      </c>
      <c r="K29" s="178">
        <f t="shared" si="12"/>
        <v>2668.89</v>
      </c>
      <c r="L29" s="178">
        <f t="shared" si="12"/>
        <v>2688.89</v>
      </c>
      <c r="M29" s="178">
        <f t="shared" si="12"/>
        <v>2227.13</v>
      </c>
      <c r="N29" s="178">
        <f t="shared" si="12"/>
        <v>1176.13</v>
      </c>
      <c r="O29" s="173"/>
      <c r="P29" s="173"/>
      <c r="Q29" s="173"/>
    </row>
    <row r="30" ht="15.75" customHeight="1">
      <c r="A30" s="177"/>
      <c r="B30" s="173"/>
      <c r="C30" s="178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3"/>
      <c r="P30" s="173"/>
      <c r="Q30" s="173"/>
    </row>
    <row r="31" ht="15.75" customHeight="1">
      <c r="A31" s="177"/>
      <c r="B31" s="173"/>
      <c r="C31" s="178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3"/>
      <c r="P31" s="173"/>
      <c r="Q31" s="173"/>
    </row>
    <row r="32" ht="15.75" customHeight="1">
      <c r="A32" s="177" t="s">
        <v>1139</v>
      </c>
      <c r="B32" s="190"/>
      <c r="C32" s="190">
        <f>C25</f>
        <v>2481.12</v>
      </c>
      <c r="D32" s="190">
        <f t="shared" ref="D32:N32" si="13">C33</f>
        <v>2541.12</v>
      </c>
      <c r="E32" s="190">
        <f t="shared" si="13"/>
        <v>2634.62</v>
      </c>
      <c r="F32" s="190">
        <f t="shared" si="13"/>
        <v>2628.62</v>
      </c>
      <c r="G32" s="190">
        <f t="shared" si="13"/>
        <v>2728.94</v>
      </c>
      <c r="H32" s="190">
        <f t="shared" si="13"/>
        <v>2728.94</v>
      </c>
      <c r="I32" s="190">
        <f t="shared" si="13"/>
        <v>2753.8</v>
      </c>
      <c r="J32" s="190">
        <f t="shared" si="13"/>
        <v>2723.86</v>
      </c>
      <c r="K32" s="190">
        <f t="shared" si="13"/>
        <v>2428.89</v>
      </c>
      <c r="L32" s="190">
        <f t="shared" si="13"/>
        <v>2668.89</v>
      </c>
      <c r="M32" s="190">
        <f t="shared" si="13"/>
        <v>2688.89</v>
      </c>
      <c r="N32" s="190">
        <f t="shared" si="13"/>
        <v>2768.89</v>
      </c>
    </row>
    <row r="33" ht="15.75" customHeight="1">
      <c r="A33" s="135"/>
      <c r="B33" s="135"/>
      <c r="C33" s="190">
        <f>C32+C20</f>
        <v>2541.12</v>
      </c>
      <c r="D33" s="190">
        <f>D32-C5-D7+D20</f>
        <v>2634.62</v>
      </c>
      <c r="E33" s="190">
        <f>E32-E5</f>
        <v>2628.62</v>
      </c>
      <c r="F33" s="190">
        <f>F32-F10+F20</f>
        <v>2728.94</v>
      </c>
      <c r="G33" s="190">
        <f>G32</f>
        <v>2728.94</v>
      </c>
      <c r="H33" s="190">
        <f>H32-G9+H28</f>
        <v>2753.8</v>
      </c>
      <c r="I33" s="190">
        <f>I32+I21-I14</f>
        <v>2723.86</v>
      </c>
      <c r="J33" s="190">
        <f t="shared" ref="J33:N33" si="14">J32-D11-D14-J5+J21</f>
        <v>2428.89</v>
      </c>
      <c r="K33" s="190">
        <f t="shared" si="14"/>
        <v>2668.89</v>
      </c>
      <c r="L33" s="190">
        <f t="shared" si="14"/>
        <v>2688.89</v>
      </c>
      <c r="M33" s="190">
        <f t="shared" si="14"/>
        <v>2768.89</v>
      </c>
      <c r="N33" s="190">
        <f t="shared" si="14"/>
        <v>2828.89</v>
      </c>
    </row>
    <row r="34" ht="15.75" customHeight="1">
      <c r="A34" s="135"/>
      <c r="B34" s="135"/>
    </row>
    <row r="35" ht="15.75" customHeight="1">
      <c r="D35" s="190"/>
      <c r="J35" s="48" t="s">
        <v>1140</v>
      </c>
      <c r="K35" s="48" t="s">
        <v>1141</v>
      </c>
      <c r="L35" s="48" t="s">
        <v>1142</v>
      </c>
      <c r="M35" s="48" t="s">
        <v>1143</v>
      </c>
      <c r="N35" s="48" t="s">
        <v>1144</v>
      </c>
    </row>
    <row r="36" ht="15.75" customHeight="1">
      <c r="J36" s="48" t="s">
        <v>1145</v>
      </c>
      <c r="K36" s="48" t="s">
        <v>1146</v>
      </c>
      <c r="M36" s="48" t="s">
        <v>1147</v>
      </c>
      <c r="N36" s="48" t="s">
        <v>1148</v>
      </c>
    </row>
    <row r="37" ht="15.75" customHeight="1">
      <c r="J37" s="48" t="s">
        <v>1149</v>
      </c>
      <c r="K37" s="48" t="s">
        <v>1150</v>
      </c>
      <c r="M37" s="48" t="s">
        <v>1151</v>
      </c>
      <c r="N37" s="48" t="s">
        <v>1152</v>
      </c>
    </row>
    <row r="38" ht="15.75" customHeight="1">
      <c r="J38" s="48" t="s">
        <v>1153</v>
      </c>
      <c r="K38" s="48" t="s">
        <v>1154</v>
      </c>
      <c r="M38" s="48" t="s">
        <v>918</v>
      </c>
    </row>
    <row r="39" ht="15.75" customHeight="1">
      <c r="J39" s="48" t="s">
        <v>1155</v>
      </c>
    </row>
    <row r="40" ht="15.75" customHeight="1">
      <c r="J40" s="48" t="s">
        <v>1156</v>
      </c>
    </row>
    <row r="41" ht="15.75" customHeight="1"/>
    <row r="42" ht="15.75" customHeight="1"/>
    <row r="43" ht="15.75" customHeight="1">
      <c r="C43" s="175">
        <v>43298.0</v>
      </c>
      <c r="D43" s="175">
        <v>43329.0</v>
      </c>
      <c r="E43" s="175">
        <v>43360.0</v>
      </c>
      <c r="F43" s="175">
        <v>43390.0</v>
      </c>
      <c r="G43" s="175">
        <v>43421.0</v>
      </c>
      <c r="H43" s="175">
        <v>43451.0</v>
      </c>
      <c r="I43" s="175">
        <v>43118.0</v>
      </c>
      <c r="J43" s="175">
        <v>43149.0</v>
      </c>
      <c r="K43" s="175">
        <v>43177.0</v>
      </c>
      <c r="L43" s="175">
        <v>43208.0</v>
      </c>
      <c r="M43" s="175">
        <v>43238.0</v>
      </c>
      <c r="N43" s="175">
        <v>43269.0</v>
      </c>
    </row>
    <row r="44" ht="15.75" customHeight="1">
      <c r="A44" s="177" t="s">
        <v>1084</v>
      </c>
      <c r="C44" s="190">
        <v>2481.12</v>
      </c>
      <c r="D44" s="190">
        <v>2534.62</v>
      </c>
      <c r="E44" s="190">
        <v>2332.62</v>
      </c>
      <c r="F44" s="190">
        <v>2326.62</v>
      </c>
      <c r="G44" s="190">
        <v>2426.94</v>
      </c>
      <c r="H44" s="190">
        <v>2411.8</v>
      </c>
      <c r="I44" s="190">
        <v>2451.8</v>
      </c>
      <c r="J44" s="190">
        <v>2421.86</v>
      </c>
      <c r="K44" s="190">
        <v>2428.89</v>
      </c>
      <c r="L44" s="190"/>
    </row>
    <row r="45" ht="15.75" customHeight="1">
      <c r="A45" s="177" t="s">
        <v>488</v>
      </c>
      <c r="C45" s="190">
        <v>60.0</v>
      </c>
      <c r="D45" s="190">
        <v>140.0</v>
      </c>
      <c r="E45" s="190">
        <v>0.0</v>
      </c>
      <c r="F45" s="190">
        <v>180.0</v>
      </c>
      <c r="G45" s="190">
        <v>0.0</v>
      </c>
      <c r="H45" s="190">
        <v>40.0</v>
      </c>
      <c r="I45" s="190">
        <v>60.0</v>
      </c>
      <c r="J45" s="190">
        <v>40.0</v>
      </c>
      <c r="K45" s="190">
        <v>100.0</v>
      </c>
      <c r="L45" s="190"/>
    </row>
    <row r="46" ht="15.75" customHeight="1">
      <c r="A46" s="177" t="s">
        <v>489</v>
      </c>
      <c r="C46" s="190">
        <v>6.5</v>
      </c>
      <c r="D46" s="190">
        <v>342.0</v>
      </c>
      <c r="E46" s="190">
        <v>6.0</v>
      </c>
      <c r="F46" s="190">
        <v>79.68</v>
      </c>
      <c r="G46" s="190">
        <v>15.14</v>
      </c>
      <c r="H46" s="190">
        <v>0.0</v>
      </c>
      <c r="I46" s="190">
        <v>89.94</v>
      </c>
      <c r="J46" s="190">
        <v>32.97</v>
      </c>
      <c r="K46" s="190">
        <v>0.0</v>
      </c>
      <c r="L46" s="190"/>
    </row>
    <row r="47" ht="15.75" customHeight="1">
      <c r="A47" s="177" t="s">
        <v>491</v>
      </c>
      <c r="C47" s="190">
        <v>2534.62</v>
      </c>
      <c r="D47" s="190">
        <v>2332.62</v>
      </c>
      <c r="E47" s="190">
        <v>2326.62</v>
      </c>
      <c r="F47" s="190">
        <v>2426.94</v>
      </c>
      <c r="G47" s="190">
        <v>2411.8</v>
      </c>
      <c r="H47" s="190">
        <v>2451.8</v>
      </c>
      <c r="I47" s="190">
        <v>2421.86</v>
      </c>
      <c r="J47" s="190">
        <v>2428.8900000000003</v>
      </c>
      <c r="K47" s="190">
        <v>2528.89</v>
      </c>
      <c r="L47" s="190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4:N4"/>
    <mergeCell ref="C17:N17"/>
    <mergeCell ref="C24:N24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43"/>
    <col customWidth="1" min="2" max="6" width="8.86"/>
  </cols>
  <sheetData>
    <row r="1">
      <c r="A1" s="48" t="s">
        <v>1157</v>
      </c>
    </row>
    <row r="2">
      <c r="A2" s="174" t="s">
        <v>1158</v>
      </c>
      <c r="C2" s="48" t="s">
        <v>1159</v>
      </c>
    </row>
    <row r="3">
      <c r="A3" s="142" t="s">
        <v>980</v>
      </c>
      <c r="B3" s="193">
        <v>54.53</v>
      </c>
      <c r="C3" s="194">
        <v>32.97</v>
      </c>
    </row>
    <row r="4">
      <c r="A4" s="142" t="s">
        <v>982</v>
      </c>
      <c r="B4" s="193">
        <v>100.0</v>
      </c>
      <c r="C4" s="194"/>
    </row>
    <row r="5">
      <c r="A5" s="142" t="s">
        <v>984</v>
      </c>
      <c r="B5" s="193">
        <v>10.0</v>
      </c>
      <c r="C5" s="194"/>
    </row>
    <row r="6">
      <c r="A6" s="142" t="s">
        <v>986</v>
      </c>
      <c r="B6" s="193">
        <v>0.0</v>
      </c>
      <c r="C6" s="194"/>
    </row>
    <row r="7">
      <c r="A7" s="142" t="s">
        <v>1079</v>
      </c>
      <c r="B7" s="193">
        <v>880.0</v>
      </c>
      <c r="C7" s="195">
        <v>40.0</v>
      </c>
      <c r="D7" s="48" t="s">
        <v>1138</v>
      </c>
    </row>
    <row r="8">
      <c r="A8" s="142" t="s">
        <v>1071</v>
      </c>
      <c r="B8" s="193">
        <v>116.86</v>
      </c>
      <c r="C8" s="194"/>
      <c r="D8" s="48" t="s">
        <v>1072</v>
      </c>
    </row>
    <row r="9">
      <c r="A9" s="142" t="s">
        <v>1073</v>
      </c>
      <c r="B9" s="193">
        <v>70.32</v>
      </c>
      <c r="C9" s="194"/>
    </row>
    <row r="10">
      <c r="A10" s="142" t="s">
        <v>991</v>
      </c>
      <c r="B10" s="193">
        <v>587.94</v>
      </c>
      <c r="C10" s="194"/>
    </row>
    <row r="11">
      <c r="A11" s="142" t="s">
        <v>993</v>
      </c>
      <c r="B11" s="193">
        <v>216.0</v>
      </c>
      <c r="C11" s="194"/>
      <c r="D11" s="48" t="s">
        <v>1074</v>
      </c>
    </row>
    <row r="12">
      <c r="A12" s="142" t="s">
        <v>465</v>
      </c>
      <c r="B12" s="193">
        <v>0.12</v>
      </c>
      <c r="C12" s="194"/>
    </row>
    <row r="13">
      <c r="A13" s="196" t="s">
        <v>1082</v>
      </c>
      <c r="B13" s="193">
        <f t="shared" ref="B13:C13" si="1">SUM(B3:B12)</f>
        <v>2035.77</v>
      </c>
      <c r="C13" s="194">
        <f t="shared" si="1"/>
        <v>72.97</v>
      </c>
    </row>
    <row r="14">
      <c r="A14" s="197" t="s">
        <v>1084</v>
      </c>
      <c r="B14" s="198">
        <v>2388.89</v>
      </c>
      <c r="C14" s="190"/>
    </row>
    <row r="15">
      <c r="A15" s="197" t="s">
        <v>491</v>
      </c>
      <c r="B15" s="198"/>
      <c r="C15" s="190">
        <f>SUM(C13,B14)</f>
        <v>2461.86</v>
      </c>
    </row>
    <row r="18">
      <c r="A18" s="48" t="s">
        <v>1139</v>
      </c>
    </row>
    <row r="20">
      <c r="A20" s="48" t="s">
        <v>1160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43"/>
    <col customWidth="1" min="2" max="6" width="8.86"/>
  </cols>
  <sheetData>
    <row r="1">
      <c r="A1" s="48" t="s">
        <v>1161</v>
      </c>
    </row>
    <row r="2">
      <c r="A2" s="174" t="s">
        <v>1158</v>
      </c>
      <c r="C2" s="48" t="s">
        <v>1159</v>
      </c>
    </row>
    <row r="3">
      <c r="A3" s="142" t="s">
        <v>980</v>
      </c>
      <c r="B3" s="193">
        <v>87.5</v>
      </c>
      <c r="C3" s="194"/>
    </row>
    <row r="4">
      <c r="A4" s="142" t="s">
        <v>982</v>
      </c>
      <c r="B4" s="193">
        <v>100.0</v>
      </c>
      <c r="C4" s="194"/>
    </row>
    <row r="5">
      <c r="A5" s="142" t="s">
        <v>984</v>
      </c>
      <c r="B5" s="193">
        <v>10.0</v>
      </c>
      <c r="C5" s="194"/>
    </row>
    <row r="6">
      <c r="A6" s="142" t="s">
        <v>986</v>
      </c>
      <c r="B6" s="193">
        <v>0.0</v>
      </c>
      <c r="C6" s="194"/>
    </row>
    <row r="7">
      <c r="A7" s="142" t="s">
        <v>1162</v>
      </c>
      <c r="B7" s="193">
        <v>880.0</v>
      </c>
      <c r="C7" s="195">
        <v>60.0</v>
      </c>
      <c r="D7" s="48" t="s">
        <v>1138</v>
      </c>
    </row>
    <row r="8">
      <c r="A8" s="142" t="s">
        <v>1071</v>
      </c>
      <c r="B8" s="193">
        <v>116.86</v>
      </c>
      <c r="C8" s="194"/>
      <c r="D8" s="48" t="s">
        <v>1072</v>
      </c>
    </row>
    <row r="9">
      <c r="A9" s="142" t="s">
        <v>1073</v>
      </c>
      <c r="B9" s="193">
        <v>70.32</v>
      </c>
      <c r="C9" s="194"/>
    </row>
    <row r="10">
      <c r="A10" s="142" t="s">
        <v>991</v>
      </c>
      <c r="B10" s="193">
        <v>587.94</v>
      </c>
      <c r="C10" s="194"/>
    </row>
    <row r="11">
      <c r="A11" s="142" t="s">
        <v>993</v>
      </c>
      <c r="B11" s="193">
        <v>216.0</v>
      </c>
      <c r="C11" s="194"/>
      <c r="D11" s="48" t="s">
        <v>1074</v>
      </c>
    </row>
    <row r="12">
      <c r="A12" s="142" t="s">
        <v>465</v>
      </c>
      <c r="B12" s="193">
        <v>0.12</v>
      </c>
      <c r="C12" s="194">
        <v>-89.94</v>
      </c>
    </row>
    <row r="13">
      <c r="A13" s="196" t="s">
        <v>1082</v>
      </c>
      <c r="B13" s="193">
        <f t="shared" ref="B13:C13" si="1">SUM(B3:B12)</f>
        <v>2068.74</v>
      </c>
      <c r="C13" s="194">
        <f t="shared" si="1"/>
        <v>-29.94</v>
      </c>
    </row>
    <row r="14">
      <c r="A14" s="197" t="s">
        <v>1084</v>
      </c>
      <c r="B14" s="198">
        <v>2451.8</v>
      </c>
      <c r="C14" s="190"/>
    </row>
    <row r="15">
      <c r="A15" s="197" t="s">
        <v>491</v>
      </c>
      <c r="B15" s="198"/>
      <c r="C15" s="190">
        <f>SUM(C13,B14)</f>
        <v>2421.86</v>
      </c>
    </row>
    <row r="18">
      <c r="A18" s="48" t="s">
        <v>1139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43"/>
    <col customWidth="1" min="2" max="6" width="8.86"/>
  </cols>
  <sheetData>
    <row r="1">
      <c r="A1" s="48" t="s">
        <v>1163</v>
      </c>
    </row>
    <row r="2">
      <c r="A2" s="174" t="s">
        <v>1158</v>
      </c>
      <c r="C2" s="48" t="s">
        <v>1159</v>
      </c>
    </row>
    <row r="3">
      <c r="A3" s="142" t="s">
        <v>980</v>
      </c>
      <c r="B3" s="193">
        <v>87.5</v>
      </c>
      <c r="C3" s="194"/>
    </row>
    <row r="4">
      <c r="A4" s="142" t="s">
        <v>982</v>
      </c>
      <c r="B4" s="193">
        <v>100.0</v>
      </c>
      <c r="C4" s="194"/>
    </row>
    <row r="5">
      <c r="A5" s="142" t="s">
        <v>984</v>
      </c>
      <c r="B5" s="193">
        <v>10.0</v>
      </c>
      <c r="C5" s="194"/>
    </row>
    <row r="6">
      <c r="A6" s="142" t="s">
        <v>986</v>
      </c>
      <c r="B6" s="193">
        <v>0.0</v>
      </c>
      <c r="C6" s="194"/>
    </row>
    <row r="7">
      <c r="A7" s="142" t="s">
        <v>1079</v>
      </c>
      <c r="B7" s="193">
        <v>880.0</v>
      </c>
      <c r="C7" s="195">
        <v>40.0</v>
      </c>
      <c r="D7" s="48" t="s">
        <v>1138</v>
      </c>
    </row>
    <row r="8">
      <c r="A8" s="142" t="s">
        <v>1071</v>
      </c>
      <c r="B8" s="193">
        <v>116.86</v>
      </c>
      <c r="C8" s="194"/>
      <c r="D8" s="48" t="s">
        <v>1072</v>
      </c>
    </row>
    <row r="9">
      <c r="A9" s="142" t="s">
        <v>1073</v>
      </c>
      <c r="B9" s="193">
        <v>70.32</v>
      </c>
      <c r="C9" s="194"/>
    </row>
    <row r="10">
      <c r="A10" s="142" t="s">
        <v>991</v>
      </c>
      <c r="B10" s="193">
        <v>587.94</v>
      </c>
      <c r="C10" s="194"/>
    </row>
    <row r="11">
      <c r="A11" s="142" t="s">
        <v>993</v>
      </c>
      <c r="B11" s="193">
        <v>216.0</v>
      </c>
      <c r="C11" s="194"/>
      <c r="D11" s="48" t="s">
        <v>1074</v>
      </c>
    </row>
    <row r="12">
      <c r="A12" s="142" t="s">
        <v>465</v>
      </c>
      <c r="B12" s="193">
        <v>90.06</v>
      </c>
      <c r="C12" s="194"/>
    </row>
    <row r="13">
      <c r="A13" s="196" t="s">
        <v>1082</v>
      </c>
      <c r="B13" s="193">
        <f t="shared" ref="B13:C13" si="1">SUM(B3:B12)</f>
        <v>2158.68</v>
      </c>
      <c r="C13" s="194">
        <f t="shared" si="1"/>
        <v>40</v>
      </c>
    </row>
    <row r="14">
      <c r="A14" s="197" t="s">
        <v>1084</v>
      </c>
      <c r="B14" s="198">
        <v>2411.8</v>
      </c>
      <c r="C14" s="190"/>
    </row>
    <row r="15">
      <c r="A15" s="197" t="s">
        <v>491</v>
      </c>
      <c r="B15" s="198"/>
      <c r="C15" s="190">
        <f>SUM(C13,B14)</f>
        <v>2451.8</v>
      </c>
    </row>
    <row r="18">
      <c r="A18" s="48" t="s">
        <v>1139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43"/>
    <col customWidth="1" min="2" max="6" width="8.86"/>
  </cols>
  <sheetData>
    <row r="1">
      <c r="A1" s="48" t="s">
        <v>1164</v>
      </c>
    </row>
    <row r="2">
      <c r="A2" s="174" t="s">
        <v>1158</v>
      </c>
      <c r="C2" s="48" t="s">
        <v>1159</v>
      </c>
    </row>
    <row r="3">
      <c r="A3" s="142" t="s">
        <v>980</v>
      </c>
      <c r="B3" s="193">
        <v>87.5</v>
      </c>
      <c r="C3" s="194"/>
    </row>
    <row r="4">
      <c r="A4" s="142" t="s">
        <v>982</v>
      </c>
      <c r="B4" s="193">
        <v>100.0</v>
      </c>
      <c r="C4" s="194"/>
    </row>
    <row r="5">
      <c r="A5" s="142" t="s">
        <v>984</v>
      </c>
      <c r="B5" s="193">
        <v>10.0</v>
      </c>
      <c r="C5" s="194"/>
    </row>
    <row r="6">
      <c r="A6" s="142" t="s">
        <v>986</v>
      </c>
      <c r="B6" s="193">
        <v>0.0</v>
      </c>
      <c r="C6" s="194"/>
    </row>
    <row r="7">
      <c r="A7" s="142" t="s">
        <v>1079</v>
      </c>
      <c r="B7" s="193">
        <v>880.0</v>
      </c>
      <c r="C7" s="195"/>
      <c r="D7" s="48" t="s">
        <v>1138</v>
      </c>
    </row>
    <row r="8">
      <c r="A8" s="142" t="s">
        <v>1071</v>
      </c>
      <c r="B8" s="193">
        <v>116.86</v>
      </c>
      <c r="C8" s="194">
        <v>-15.14</v>
      </c>
      <c r="D8" s="48" t="s">
        <v>1072</v>
      </c>
    </row>
    <row r="9">
      <c r="A9" s="142" t="s">
        <v>1073</v>
      </c>
      <c r="B9" s="193">
        <v>70.32</v>
      </c>
      <c r="C9" s="194"/>
    </row>
    <row r="10">
      <c r="A10" s="142" t="s">
        <v>991</v>
      </c>
      <c r="B10" s="193">
        <v>587.94</v>
      </c>
      <c r="C10" s="194"/>
    </row>
    <row r="11">
      <c r="A11" s="142" t="s">
        <v>993</v>
      </c>
      <c r="B11" s="193">
        <v>216.0</v>
      </c>
      <c r="C11" s="194"/>
      <c r="D11" s="48" t="s">
        <v>1074</v>
      </c>
    </row>
    <row r="12">
      <c r="A12" s="142" t="s">
        <v>465</v>
      </c>
      <c r="B12" s="193">
        <v>90.06</v>
      </c>
      <c r="C12" s="194"/>
    </row>
    <row r="13">
      <c r="A13" s="196" t="s">
        <v>1082</v>
      </c>
      <c r="B13" s="193">
        <f t="shared" ref="B13:C13" si="1">SUM(B3:B12)</f>
        <v>2158.68</v>
      </c>
      <c r="C13" s="194">
        <f t="shared" si="1"/>
        <v>-15.14</v>
      </c>
    </row>
    <row r="14">
      <c r="A14" s="197" t="s">
        <v>1084</v>
      </c>
      <c r="B14" s="198">
        <v>2426.94</v>
      </c>
      <c r="C14" s="190"/>
    </row>
    <row r="15">
      <c r="A15" s="197" t="s">
        <v>491</v>
      </c>
      <c r="B15" s="198"/>
      <c r="C15" s="190">
        <f>SUM(C13,B14)</f>
        <v>2411.8</v>
      </c>
    </row>
    <row r="18">
      <c r="A18" s="48" t="s">
        <v>1139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43"/>
    <col customWidth="1" min="2" max="6" width="8.86"/>
  </cols>
  <sheetData>
    <row r="1">
      <c r="A1" s="48" t="s">
        <v>1165</v>
      </c>
    </row>
    <row r="2">
      <c r="A2" s="174" t="s">
        <v>1158</v>
      </c>
      <c r="C2" s="48" t="s">
        <v>1159</v>
      </c>
    </row>
    <row r="3">
      <c r="A3" s="142" t="s">
        <v>980</v>
      </c>
      <c r="B3" s="193">
        <v>87.5</v>
      </c>
      <c r="C3" s="194"/>
    </row>
    <row r="4">
      <c r="A4" s="142" t="s">
        <v>982</v>
      </c>
      <c r="B4" s="193">
        <v>100.0</v>
      </c>
      <c r="C4" s="194"/>
    </row>
    <row r="5">
      <c r="A5" s="142" t="s">
        <v>984</v>
      </c>
      <c r="B5" s="193">
        <v>10.0</v>
      </c>
      <c r="C5" s="194"/>
    </row>
    <row r="6">
      <c r="A6" s="142" t="s">
        <v>986</v>
      </c>
      <c r="B6" s="193">
        <v>0.0</v>
      </c>
      <c r="C6" s="194"/>
    </row>
    <row r="7">
      <c r="A7" s="142" t="s">
        <v>1079</v>
      </c>
      <c r="B7" s="193">
        <v>880.0</v>
      </c>
      <c r="C7" s="195">
        <v>180.0</v>
      </c>
      <c r="D7" s="48" t="s">
        <v>1138</v>
      </c>
    </row>
    <row r="8">
      <c r="A8" s="142" t="s">
        <v>1071</v>
      </c>
      <c r="B8" s="193">
        <v>132.0</v>
      </c>
      <c r="C8" s="194"/>
      <c r="D8" s="48" t="s">
        <v>1072</v>
      </c>
    </row>
    <row r="9">
      <c r="A9" s="142" t="s">
        <v>1073</v>
      </c>
      <c r="B9" s="193">
        <v>70.32</v>
      </c>
      <c r="C9" s="194">
        <v>-79.68</v>
      </c>
    </row>
    <row r="10">
      <c r="A10" s="142" t="s">
        <v>991</v>
      </c>
      <c r="B10" s="193">
        <v>587.94</v>
      </c>
      <c r="C10" s="194"/>
    </row>
    <row r="11">
      <c r="A11" s="142" t="s">
        <v>993</v>
      </c>
      <c r="B11" s="193">
        <v>216.0</v>
      </c>
      <c r="C11" s="194"/>
      <c r="D11" s="48" t="s">
        <v>1074</v>
      </c>
    </row>
    <row r="12">
      <c r="A12" s="142" t="s">
        <v>465</v>
      </c>
      <c r="B12" s="193">
        <v>90.06</v>
      </c>
      <c r="C12" s="194"/>
    </row>
    <row r="13">
      <c r="A13" s="196" t="s">
        <v>1082</v>
      </c>
      <c r="B13" s="193">
        <f t="shared" ref="B13:C13" si="1">SUM(B3:B12)</f>
        <v>2173.82</v>
      </c>
      <c r="C13" s="194">
        <f t="shared" si="1"/>
        <v>100.32</v>
      </c>
    </row>
    <row r="14">
      <c r="A14" s="197" t="s">
        <v>1084</v>
      </c>
      <c r="B14" s="198">
        <v>2326.62</v>
      </c>
      <c r="C14" s="190"/>
    </row>
    <row r="15">
      <c r="A15" s="197" t="s">
        <v>491</v>
      </c>
      <c r="B15" s="198"/>
      <c r="C15" s="190">
        <f>SUM(C13,B14)</f>
        <v>2426.94</v>
      </c>
    </row>
    <row r="18">
      <c r="A18" s="48" t="s">
        <v>1139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43"/>
    <col customWidth="1" min="2" max="6" width="8.86"/>
  </cols>
  <sheetData>
    <row r="1">
      <c r="A1" s="48" t="s">
        <v>1166</v>
      </c>
    </row>
    <row r="2">
      <c r="A2" s="174" t="s">
        <v>1158</v>
      </c>
      <c r="C2" s="48" t="s">
        <v>1159</v>
      </c>
    </row>
    <row r="3">
      <c r="A3" s="142" t="s">
        <v>980</v>
      </c>
      <c r="B3" s="193">
        <v>87.5</v>
      </c>
      <c r="C3" s="194">
        <v>-6.0</v>
      </c>
    </row>
    <row r="4">
      <c r="A4" s="142" t="s">
        <v>982</v>
      </c>
      <c r="B4" s="193">
        <v>100.0</v>
      </c>
      <c r="C4" s="194"/>
    </row>
    <row r="5">
      <c r="A5" s="142" t="s">
        <v>984</v>
      </c>
      <c r="B5" s="193">
        <v>10.0</v>
      </c>
      <c r="C5" s="194"/>
    </row>
    <row r="6">
      <c r="A6" s="142" t="s">
        <v>986</v>
      </c>
      <c r="B6" s="193">
        <v>0.0</v>
      </c>
      <c r="C6" s="194"/>
    </row>
    <row r="7">
      <c r="A7" s="142" t="s">
        <v>1079</v>
      </c>
      <c r="B7" s="193">
        <v>880.0</v>
      </c>
      <c r="C7" s="195"/>
      <c r="D7" s="48" t="s">
        <v>1138</v>
      </c>
    </row>
    <row r="8">
      <c r="A8" s="142" t="s">
        <v>1071</v>
      </c>
      <c r="B8" s="193">
        <v>132.0</v>
      </c>
      <c r="C8" s="194"/>
      <c r="D8" s="48" t="s">
        <v>1072</v>
      </c>
    </row>
    <row r="9">
      <c r="A9" s="142" t="s">
        <v>1073</v>
      </c>
      <c r="B9" s="193">
        <v>150.0</v>
      </c>
      <c r="C9" s="194"/>
    </row>
    <row r="10">
      <c r="A10" s="142" t="s">
        <v>991</v>
      </c>
      <c r="B10" s="193">
        <v>587.94</v>
      </c>
      <c r="C10" s="194"/>
    </row>
    <row r="11">
      <c r="A11" s="142" t="s">
        <v>993</v>
      </c>
      <c r="B11" s="193">
        <v>216.0</v>
      </c>
      <c r="C11" s="194"/>
      <c r="D11" s="48" t="s">
        <v>1074</v>
      </c>
    </row>
    <row r="12">
      <c r="A12" s="142" t="s">
        <v>465</v>
      </c>
      <c r="B12" s="193">
        <v>90.06</v>
      </c>
      <c r="C12" s="194"/>
    </row>
    <row r="13">
      <c r="A13" s="196" t="s">
        <v>1082</v>
      </c>
      <c r="B13" s="193">
        <f t="shared" ref="B13:C13" si="1">SUM(B3:B12)</f>
        <v>2253.5</v>
      </c>
      <c r="C13" s="194">
        <f t="shared" si="1"/>
        <v>-6</v>
      </c>
    </row>
    <row r="14">
      <c r="A14" s="197" t="s">
        <v>1084</v>
      </c>
      <c r="B14" s="198">
        <v>2332.62</v>
      </c>
      <c r="C14" s="190"/>
    </row>
    <row r="15">
      <c r="A15" s="197" t="s">
        <v>491</v>
      </c>
      <c r="B15" s="198"/>
      <c r="C15" s="190">
        <f>SUM(C13,B14)</f>
        <v>2326.62</v>
      </c>
    </row>
    <row r="18">
      <c r="A18" s="48" t="s">
        <v>1139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43"/>
    <col customWidth="1" min="2" max="6" width="8.86"/>
  </cols>
  <sheetData>
    <row r="1">
      <c r="A1" s="48" t="s">
        <v>1167</v>
      </c>
    </row>
    <row r="2">
      <c r="A2" s="174" t="s">
        <v>1158</v>
      </c>
      <c r="C2" s="48" t="s">
        <v>1159</v>
      </c>
    </row>
    <row r="3">
      <c r="A3" s="142" t="s">
        <v>980</v>
      </c>
      <c r="B3" s="193">
        <v>93.5</v>
      </c>
      <c r="C3" s="194"/>
    </row>
    <row r="4">
      <c r="A4" s="142" t="s">
        <v>982</v>
      </c>
      <c r="B4" s="193">
        <v>100.0</v>
      </c>
      <c r="C4" s="194"/>
    </row>
    <row r="5">
      <c r="A5" s="142" t="s">
        <v>984</v>
      </c>
      <c r="B5" s="193">
        <v>10.0</v>
      </c>
      <c r="C5" s="194">
        <v>-40.0</v>
      </c>
    </row>
    <row r="6">
      <c r="A6" s="142" t="s">
        <v>986</v>
      </c>
      <c r="B6" s="193">
        <v>0.0</v>
      </c>
      <c r="C6" s="194"/>
    </row>
    <row r="7">
      <c r="A7" s="142" t="s">
        <v>1162</v>
      </c>
      <c r="B7" s="193">
        <v>880.0</v>
      </c>
      <c r="C7" s="195">
        <v>140.0</v>
      </c>
      <c r="D7" s="48" t="s">
        <v>1138</v>
      </c>
    </row>
    <row r="8">
      <c r="A8" s="142" t="s">
        <v>1168</v>
      </c>
      <c r="B8" s="193">
        <v>132.0</v>
      </c>
      <c r="C8" s="194"/>
      <c r="D8" s="48" t="s">
        <v>1072</v>
      </c>
    </row>
    <row r="9">
      <c r="A9" s="142" t="s">
        <v>1073</v>
      </c>
      <c r="B9" s="193">
        <v>150.0</v>
      </c>
      <c r="C9" s="194"/>
    </row>
    <row r="10">
      <c r="A10" s="142" t="s">
        <v>991</v>
      </c>
      <c r="B10" s="193">
        <v>587.94</v>
      </c>
      <c r="C10" s="194">
        <v>-212.06</v>
      </c>
    </row>
    <row r="11">
      <c r="A11" s="142" t="s">
        <v>993</v>
      </c>
      <c r="B11" s="193">
        <v>216.0</v>
      </c>
      <c r="C11" s="194"/>
      <c r="D11" s="48" t="s">
        <v>1074</v>
      </c>
    </row>
    <row r="12">
      <c r="A12" s="142" t="s">
        <v>465</v>
      </c>
      <c r="B12" s="193">
        <v>90.06</v>
      </c>
      <c r="C12" s="194">
        <v>-89.94</v>
      </c>
    </row>
    <row r="13">
      <c r="A13" s="196" t="s">
        <v>1082</v>
      </c>
      <c r="B13" s="193">
        <f t="shared" ref="B13:C13" si="1">SUM(B3:B12)</f>
        <v>2259.5</v>
      </c>
      <c r="C13" s="194">
        <f t="shared" si="1"/>
        <v>-202</v>
      </c>
    </row>
    <row r="14">
      <c r="A14" s="197" t="s">
        <v>1084</v>
      </c>
      <c r="B14" s="198">
        <v>2534.62</v>
      </c>
      <c r="C14" s="190"/>
    </row>
    <row r="15">
      <c r="A15" s="197" t="s">
        <v>491</v>
      </c>
      <c r="B15" s="198"/>
      <c r="C15" s="190">
        <f>SUM(C13,B14)</f>
        <v>2332.62</v>
      </c>
    </row>
    <row r="18">
      <c r="A18" s="48" t="s">
        <v>1139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16" width="8.86"/>
    <col customWidth="1" min="17" max="17" width="55.86"/>
  </cols>
  <sheetData>
    <row r="1">
      <c r="A1" s="71" t="s">
        <v>451</v>
      </c>
      <c r="B1" s="72"/>
      <c r="C1" s="73">
        <v>44763.0</v>
      </c>
      <c r="D1" s="73">
        <v>44794.0</v>
      </c>
      <c r="E1" s="73">
        <v>44825.0</v>
      </c>
      <c r="F1" s="73">
        <v>44855.0</v>
      </c>
      <c r="G1" s="73">
        <v>44886.0</v>
      </c>
      <c r="H1" s="73">
        <v>44916.0</v>
      </c>
      <c r="I1" s="73">
        <v>44948.0</v>
      </c>
      <c r="J1" s="73">
        <v>44979.0</v>
      </c>
      <c r="K1" s="73">
        <v>45007.0</v>
      </c>
      <c r="L1" s="73">
        <v>45038.0</v>
      </c>
      <c r="M1" s="73">
        <v>45068.0</v>
      </c>
      <c r="N1" s="73">
        <v>45099.0</v>
      </c>
      <c r="O1" s="72"/>
      <c r="P1" s="72"/>
      <c r="Q1" s="74"/>
    </row>
    <row r="2">
      <c r="A2" s="71"/>
      <c r="B2" s="72" t="s">
        <v>452</v>
      </c>
      <c r="C2" s="75" t="s">
        <v>453</v>
      </c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7" t="s">
        <v>454</v>
      </c>
      <c r="P2" s="78" t="s">
        <v>455</v>
      </c>
      <c r="Q2" s="79" t="s">
        <v>456</v>
      </c>
    </row>
    <row r="3">
      <c r="A3" s="80" t="s">
        <v>457</v>
      </c>
      <c r="B3" s="81">
        <v>0.0</v>
      </c>
      <c r="C3" s="82">
        <v>0.0</v>
      </c>
      <c r="D3" s="82">
        <v>0.0</v>
      </c>
      <c r="E3" s="82">
        <v>0.0</v>
      </c>
      <c r="F3" s="82">
        <v>0.0</v>
      </c>
      <c r="G3" s="82">
        <v>0.0</v>
      </c>
      <c r="H3" s="82">
        <v>0.0</v>
      </c>
      <c r="I3" s="82">
        <v>0.0</v>
      </c>
      <c r="J3" s="82">
        <v>0.0</v>
      </c>
      <c r="K3" s="82">
        <v>0.0</v>
      </c>
      <c r="L3" s="82">
        <v>0.0</v>
      </c>
      <c r="M3" s="82">
        <v>0.0</v>
      </c>
      <c r="N3" s="82">
        <v>0.0</v>
      </c>
      <c r="O3" s="81">
        <f t="shared" ref="O3:O14" si="1">SUM(C3:N3)</f>
        <v>0</v>
      </c>
      <c r="P3" s="81">
        <f t="shared" ref="P3:P13" si="2">B3-O3</f>
        <v>0</v>
      </c>
      <c r="Q3" s="83" t="s">
        <v>458</v>
      </c>
    </row>
    <row r="4">
      <c r="A4" s="80" t="s">
        <v>459</v>
      </c>
      <c r="B4" s="81">
        <v>120.0</v>
      </c>
      <c r="C4" s="82">
        <v>0.0</v>
      </c>
      <c r="D4" s="82">
        <v>0.0</v>
      </c>
      <c r="E4" s="82">
        <v>0.0</v>
      </c>
      <c r="F4" s="82">
        <v>0.0</v>
      </c>
      <c r="G4" s="82">
        <v>0.0</v>
      </c>
      <c r="H4" s="82">
        <v>0.0</v>
      </c>
      <c r="I4" s="82">
        <v>0.0</v>
      </c>
      <c r="J4" s="82">
        <v>0.0</v>
      </c>
      <c r="K4" s="82">
        <v>0.0</v>
      </c>
      <c r="L4" s="82">
        <v>0.0</v>
      </c>
      <c r="M4" s="82">
        <v>0.0</v>
      </c>
      <c r="N4" s="82">
        <v>0.0</v>
      </c>
      <c r="O4" s="81">
        <f t="shared" si="1"/>
        <v>0</v>
      </c>
      <c r="P4" s="81">
        <f t="shared" si="2"/>
        <v>120</v>
      </c>
      <c r="Q4" s="83" t="s">
        <v>460</v>
      </c>
    </row>
    <row r="5">
      <c r="A5" s="80" t="s">
        <v>461</v>
      </c>
      <c r="B5" s="81">
        <v>200.0</v>
      </c>
      <c r="C5" s="82">
        <v>0.0</v>
      </c>
      <c r="D5" s="82">
        <v>0.0</v>
      </c>
      <c r="E5" s="82">
        <v>0.0</v>
      </c>
      <c r="F5" s="82">
        <v>0.0</v>
      </c>
      <c r="G5" s="82">
        <v>0.0</v>
      </c>
      <c r="H5" s="82">
        <v>0.0</v>
      </c>
      <c r="I5" s="82">
        <v>0.0</v>
      </c>
      <c r="J5" s="82">
        <v>0.0</v>
      </c>
      <c r="K5" s="82">
        <v>0.0</v>
      </c>
      <c r="L5" s="82">
        <v>0.0</v>
      </c>
      <c r="M5" s="82">
        <v>0.0</v>
      </c>
      <c r="N5" s="82">
        <v>0.0</v>
      </c>
      <c r="O5" s="81">
        <f t="shared" si="1"/>
        <v>0</v>
      </c>
      <c r="P5" s="84">
        <f t="shared" si="2"/>
        <v>200</v>
      </c>
      <c r="Q5" s="83" t="s">
        <v>462</v>
      </c>
    </row>
    <row r="6" ht="17.25" customHeight="1">
      <c r="A6" s="80" t="s">
        <v>463</v>
      </c>
      <c r="B6" s="81">
        <v>50.0</v>
      </c>
      <c r="C6" s="82">
        <v>0.0</v>
      </c>
      <c r="D6" s="82">
        <v>0.0</v>
      </c>
      <c r="E6" s="82">
        <v>0.0</v>
      </c>
      <c r="F6" s="82">
        <v>0.0</v>
      </c>
      <c r="G6" s="82">
        <v>0.0</v>
      </c>
      <c r="H6" s="82">
        <v>0.0</v>
      </c>
      <c r="I6" s="82">
        <v>0.0</v>
      </c>
      <c r="J6" s="82">
        <v>0.0</v>
      </c>
      <c r="K6" s="82">
        <v>0.0</v>
      </c>
      <c r="L6" s="82">
        <v>0.0</v>
      </c>
      <c r="M6" s="82">
        <v>0.0</v>
      </c>
      <c r="N6" s="82">
        <v>0.0</v>
      </c>
      <c r="O6" s="81">
        <f t="shared" si="1"/>
        <v>0</v>
      </c>
      <c r="P6" s="81">
        <f t="shared" si="2"/>
        <v>50</v>
      </c>
      <c r="Q6" s="83" t="s">
        <v>464</v>
      </c>
    </row>
    <row r="7" ht="21.0" customHeight="1">
      <c r="A7" s="85" t="s">
        <v>465</v>
      </c>
      <c r="B7" s="81">
        <v>240.0</v>
      </c>
      <c r="C7" s="82">
        <v>0.0</v>
      </c>
      <c r="D7" s="82">
        <v>0.0</v>
      </c>
      <c r="E7" s="82">
        <v>0.0</v>
      </c>
      <c r="F7" s="82">
        <v>0.0</v>
      </c>
      <c r="G7" s="82">
        <v>0.0</v>
      </c>
      <c r="H7" s="82">
        <v>0.0</v>
      </c>
      <c r="I7" s="82">
        <v>0.0</v>
      </c>
      <c r="J7" s="82">
        <v>0.0</v>
      </c>
      <c r="K7" s="82">
        <v>0.0</v>
      </c>
      <c r="L7" s="82">
        <v>0.0</v>
      </c>
      <c r="M7" s="82">
        <v>0.0</v>
      </c>
      <c r="N7" s="82">
        <v>0.0</v>
      </c>
      <c r="O7" s="81">
        <f t="shared" si="1"/>
        <v>0</v>
      </c>
      <c r="P7" s="81">
        <f t="shared" si="2"/>
        <v>240</v>
      </c>
      <c r="Q7" s="86" t="s">
        <v>466</v>
      </c>
    </row>
    <row r="8">
      <c r="A8" s="80" t="s">
        <v>467</v>
      </c>
      <c r="B8" s="81">
        <v>60.0</v>
      </c>
      <c r="C8" s="82">
        <v>0.0</v>
      </c>
      <c r="D8" s="82">
        <v>0.0</v>
      </c>
      <c r="E8" s="82">
        <v>0.0</v>
      </c>
      <c r="F8" s="82">
        <v>0.0</v>
      </c>
      <c r="G8" s="82">
        <v>0.0</v>
      </c>
      <c r="H8" s="82">
        <v>0.0</v>
      </c>
      <c r="I8" s="82">
        <v>0.0</v>
      </c>
      <c r="J8" s="82">
        <v>0.0</v>
      </c>
      <c r="K8" s="82">
        <v>0.0</v>
      </c>
      <c r="L8" s="82">
        <v>0.0</v>
      </c>
      <c r="M8" s="82">
        <v>0.0</v>
      </c>
      <c r="N8" s="82">
        <v>0.0</v>
      </c>
      <c r="O8" s="81">
        <f t="shared" si="1"/>
        <v>0</v>
      </c>
      <c r="P8" s="81">
        <f t="shared" si="2"/>
        <v>60</v>
      </c>
      <c r="Q8" s="83" t="s">
        <v>468</v>
      </c>
    </row>
    <row r="9">
      <c r="A9" s="85" t="s">
        <v>469</v>
      </c>
      <c r="B9" s="81">
        <v>300.0</v>
      </c>
      <c r="C9" s="82">
        <v>0.0</v>
      </c>
      <c r="D9" s="82">
        <v>0.0</v>
      </c>
      <c r="E9" s="82">
        <v>0.0</v>
      </c>
      <c r="F9" s="82">
        <v>0.0</v>
      </c>
      <c r="G9" s="82">
        <v>0.0</v>
      </c>
      <c r="H9" s="82">
        <v>0.0</v>
      </c>
      <c r="I9" s="82">
        <v>0.0</v>
      </c>
      <c r="J9" s="82">
        <v>0.0</v>
      </c>
      <c r="K9" s="82">
        <v>0.0</v>
      </c>
      <c r="L9" s="82">
        <v>0.0</v>
      </c>
      <c r="M9" s="82">
        <v>0.0</v>
      </c>
      <c r="N9" s="82">
        <v>0.0</v>
      </c>
      <c r="O9" s="81">
        <f t="shared" si="1"/>
        <v>0</v>
      </c>
      <c r="P9" s="81">
        <f t="shared" si="2"/>
        <v>300</v>
      </c>
      <c r="Q9" s="83" t="s">
        <v>470</v>
      </c>
    </row>
    <row r="10">
      <c r="A10" s="80" t="s">
        <v>471</v>
      </c>
      <c r="B10" s="81">
        <v>70.0</v>
      </c>
      <c r="C10" s="82">
        <v>0.0</v>
      </c>
      <c r="D10" s="82">
        <v>0.0</v>
      </c>
      <c r="E10" s="82">
        <v>0.0</v>
      </c>
      <c r="F10" s="82">
        <v>0.0</v>
      </c>
      <c r="G10" s="82">
        <v>0.0</v>
      </c>
      <c r="H10" s="82">
        <v>0.0</v>
      </c>
      <c r="I10" s="82">
        <v>0.0</v>
      </c>
      <c r="J10" s="82">
        <v>0.0</v>
      </c>
      <c r="K10" s="82">
        <v>0.0</v>
      </c>
      <c r="L10" s="82">
        <v>0.0</v>
      </c>
      <c r="M10" s="82">
        <v>0.0</v>
      </c>
      <c r="N10" s="82">
        <v>0.0</v>
      </c>
      <c r="O10" s="81">
        <f t="shared" si="1"/>
        <v>0</v>
      </c>
      <c r="P10" s="84">
        <f t="shared" si="2"/>
        <v>70</v>
      </c>
      <c r="Q10" s="83"/>
    </row>
    <row r="11" ht="18.0" customHeight="1">
      <c r="A11" s="85" t="s">
        <v>472</v>
      </c>
      <c r="B11" s="81">
        <v>100.0</v>
      </c>
      <c r="C11" s="82">
        <v>0.0</v>
      </c>
      <c r="D11" s="82">
        <v>0.0</v>
      </c>
      <c r="E11" s="82">
        <v>0.0</v>
      </c>
      <c r="F11" s="82">
        <v>0.0</v>
      </c>
      <c r="G11" s="82">
        <v>0.0</v>
      </c>
      <c r="H11" s="82">
        <v>0.0</v>
      </c>
      <c r="I11" s="82">
        <v>0.0</v>
      </c>
      <c r="J11" s="82">
        <v>0.0</v>
      </c>
      <c r="K11" s="82">
        <v>0.0</v>
      </c>
      <c r="L11" s="82">
        <v>0.0</v>
      </c>
      <c r="M11" s="82">
        <v>0.0</v>
      </c>
      <c r="N11" s="82">
        <v>0.0</v>
      </c>
      <c r="O11" s="81">
        <f t="shared" si="1"/>
        <v>0</v>
      </c>
      <c r="P11" s="81">
        <f t="shared" si="2"/>
        <v>100</v>
      </c>
      <c r="Q11" s="83"/>
    </row>
    <row r="12">
      <c r="A12" s="80" t="s">
        <v>473</v>
      </c>
      <c r="B12" s="81">
        <v>0.0</v>
      </c>
      <c r="C12" s="82">
        <v>0.0</v>
      </c>
      <c r="D12" s="82">
        <v>0.0</v>
      </c>
      <c r="E12" s="82">
        <v>0.0</v>
      </c>
      <c r="F12" s="82">
        <v>0.0</v>
      </c>
      <c r="G12" s="82">
        <v>0.0</v>
      </c>
      <c r="H12" s="82">
        <v>0.0</v>
      </c>
      <c r="I12" s="82">
        <v>0.0</v>
      </c>
      <c r="J12" s="82">
        <v>0.0</v>
      </c>
      <c r="K12" s="82">
        <v>0.0</v>
      </c>
      <c r="L12" s="82">
        <v>0.0</v>
      </c>
      <c r="M12" s="82">
        <v>0.0</v>
      </c>
      <c r="N12" s="82">
        <v>0.0</v>
      </c>
      <c r="O12" s="81">
        <f t="shared" si="1"/>
        <v>0</v>
      </c>
      <c r="P12" s="81">
        <f t="shared" si="2"/>
        <v>0</v>
      </c>
      <c r="Q12" s="83" t="s">
        <v>474</v>
      </c>
    </row>
    <row r="13">
      <c r="A13" s="87" t="s">
        <v>475</v>
      </c>
      <c r="B13" s="88">
        <v>0.0</v>
      </c>
      <c r="C13" s="82">
        <v>0.0</v>
      </c>
      <c r="D13" s="82">
        <v>10.0</v>
      </c>
      <c r="E13" s="82">
        <v>0.0</v>
      </c>
      <c r="F13" s="82">
        <v>0.0</v>
      </c>
      <c r="G13" s="82">
        <v>0.0</v>
      </c>
      <c r="H13" s="82">
        <v>0.0</v>
      </c>
      <c r="I13" s="82">
        <v>0.0</v>
      </c>
      <c r="J13" s="82">
        <v>0.0</v>
      </c>
      <c r="K13" s="82">
        <v>0.0</v>
      </c>
      <c r="L13" s="82">
        <v>0.0</v>
      </c>
      <c r="M13" s="82">
        <v>0.0</v>
      </c>
      <c r="N13" s="82">
        <v>0.0</v>
      </c>
      <c r="O13" s="81">
        <f t="shared" si="1"/>
        <v>10</v>
      </c>
      <c r="P13" s="81">
        <f t="shared" si="2"/>
        <v>-10</v>
      </c>
      <c r="Q13" s="83"/>
    </row>
    <row r="14">
      <c r="A14" s="80" t="s">
        <v>476</v>
      </c>
      <c r="B14" s="81">
        <f t="shared" ref="B14:N14" si="3">SUM(B3:B13)</f>
        <v>1140</v>
      </c>
      <c r="C14" s="82">
        <f t="shared" si="3"/>
        <v>0</v>
      </c>
      <c r="D14" s="82">
        <f t="shared" si="3"/>
        <v>10</v>
      </c>
      <c r="E14" s="82">
        <f t="shared" si="3"/>
        <v>0</v>
      </c>
      <c r="F14" s="82">
        <f t="shared" si="3"/>
        <v>0</v>
      </c>
      <c r="G14" s="82">
        <f t="shared" si="3"/>
        <v>0</v>
      </c>
      <c r="H14" s="82">
        <f t="shared" si="3"/>
        <v>0</v>
      </c>
      <c r="I14" s="82">
        <f t="shared" si="3"/>
        <v>0</v>
      </c>
      <c r="J14" s="82">
        <f t="shared" si="3"/>
        <v>0</v>
      </c>
      <c r="K14" s="82">
        <f t="shared" si="3"/>
        <v>0</v>
      </c>
      <c r="L14" s="82">
        <f t="shared" si="3"/>
        <v>0</v>
      </c>
      <c r="M14" s="89">
        <f t="shared" si="3"/>
        <v>0</v>
      </c>
      <c r="N14" s="82">
        <f t="shared" si="3"/>
        <v>0</v>
      </c>
      <c r="O14" s="81">
        <f t="shared" si="1"/>
        <v>10</v>
      </c>
      <c r="P14" s="81">
        <f>SUM(P3:P13)</f>
        <v>1130</v>
      </c>
      <c r="Q14" s="83"/>
    </row>
    <row r="15">
      <c r="A15" s="72"/>
      <c r="B15" s="90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0"/>
      <c r="P15" s="90"/>
      <c r="Q15" s="83"/>
    </row>
    <row r="16">
      <c r="A16" s="83" t="s">
        <v>477</v>
      </c>
      <c r="B16" s="83"/>
      <c r="C16" s="92" t="s">
        <v>478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3"/>
      <c r="O16" s="93" t="s">
        <v>479</v>
      </c>
      <c r="P16" s="90" t="s">
        <v>455</v>
      </c>
      <c r="Q16" s="83"/>
    </row>
    <row r="17">
      <c r="A17" s="83"/>
      <c r="B17" s="94" t="s">
        <v>480</v>
      </c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72">
        <f t="shared" ref="O17:O18" si="4">SUM(C17:N17)</f>
        <v>0</v>
      </c>
      <c r="P17" s="90"/>
      <c r="Q17" s="83"/>
    </row>
    <row r="18">
      <c r="A18" s="83" t="s">
        <v>72</v>
      </c>
      <c r="B18" s="94" t="s">
        <v>481</v>
      </c>
      <c r="C18" s="83"/>
      <c r="D18" s="83"/>
      <c r="E18" s="83"/>
      <c r="F18" s="83"/>
      <c r="G18" s="83"/>
      <c r="H18" s="95"/>
      <c r="I18" s="83"/>
      <c r="J18" s="83"/>
      <c r="K18" s="83"/>
      <c r="L18" s="83"/>
      <c r="M18" s="83"/>
      <c r="N18" s="83"/>
      <c r="O18" s="72">
        <f t="shared" si="4"/>
        <v>0</v>
      </c>
      <c r="P18" s="90"/>
      <c r="Q18" s="83"/>
    </row>
    <row r="19">
      <c r="A19" s="83"/>
      <c r="B19" s="94" t="s">
        <v>479</v>
      </c>
      <c r="C19" s="83"/>
      <c r="D19" s="83"/>
      <c r="E19" s="83"/>
      <c r="F19" s="95"/>
      <c r="G19" s="83"/>
      <c r="H19" s="83"/>
      <c r="I19" s="83"/>
      <c r="J19" s="83"/>
      <c r="K19" s="83"/>
      <c r="L19" s="83"/>
      <c r="M19" s="83"/>
      <c r="N19" s="83"/>
      <c r="O19" s="72"/>
      <c r="P19" s="90"/>
      <c r="Q19" s="83"/>
    </row>
    <row r="20">
      <c r="A20" s="85" t="s">
        <v>482</v>
      </c>
      <c r="B20" s="81">
        <v>1200.0</v>
      </c>
      <c r="C20" s="96">
        <v>0.0</v>
      </c>
      <c r="D20" s="96">
        <v>0.0</v>
      </c>
      <c r="E20" s="96">
        <v>0.0</v>
      </c>
      <c r="F20" s="96">
        <v>0.0</v>
      </c>
      <c r="G20" s="96">
        <v>0.0</v>
      </c>
      <c r="H20" s="96">
        <v>0.0</v>
      </c>
      <c r="I20" s="96">
        <v>0.0</v>
      </c>
      <c r="J20" s="96">
        <v>0.0</v>
      </c>
      <c r="K20" s="96">
        <v>0.0</v>
      </c>
      <c r="L20" s="96">
        <v>0.0</v>
      </c>
      <c r="M20" s="96">
        <v>0.0</v>
      </c>
      <c r="N20" s="96">
        <v>0.0</v>
      </c>
      <c r="O20" s="90">
        <f>SUM(C20:N20)</f>
        <v>0</v>
      </c>
      <c r="P20" s="90">
        <f>B20-O20</f>
        <v>1200</v>
      </c>
      <c r="Q20" s="86"/>
    </row>
    <row r="21" ht="15.75" customHeight="1">
      <c r="A21" s="85" t="s">
        <v>483</v>
      </c>
      <c r="B21" s="81"/>
      <c r="C21" s="96">
        <v>0.0</v>
      </c>
      <c r="D21" s="96">
        <v>0.0</v>
      </c>
      <c r="E21" s="96">
        <v>0.0</v>
      </c>
      <c r="F21" s="96">
        <v>0.0</v>
      </c>
      <c r="G21" s="96">
        <v>0.0</v>
      </c>
      <c r="H21" s="96">
        <v>0.0</v>
      </c>
      <c r="I21" s="96">
        <v>0.0</v>
      </c>
      <c r="J21" s="96">
        <v>0.0</v>
      </c>
      <c r="K21" s="96">
        <v>0.0</v>
      </c>
      <c r="L21" s="96">
        <v>0.0</v>
      </c>
      <c r="M21" s="96">
        <v>0.0</v>
      </c>
      <c r="N21" s="96">
        <v>0.0</v>
      </c>
      <c r="O21" s="90"/>
      <c r="P21" s="90"/>
      <c r="Q21" s="86" t="s">
        <v>484</v>
      </c>
    </row>
    <row r="22" ht="15.75" customHeight="1">
      <c r="A22" s="80" t="s">
        <v>485</v>
      </c>
      <c r="B22" s="97"/>
      <c r="C22" s="96">
        <f t="shared" ref="C22:N22" si="5">C20+C21</f>
        <v>0</v>
      </c>
      <c r="D22" s="96">
        <f t="shared" si="5"/>
        <v>0</v>
      </c>
      <c r="E22" s="96">
        <f t="shared" si="5"/>
        <v>0</v>
      </c>
      <c r="F22" s="96">
        <f t="shared" si="5"/>
        <v>0</v>
      </c>
      <c r="G22" s="96">
        <f t="shared" si="5"/>
        <v>0</v>
      </c>
      <c r="H22" s="96">
        <f t="shared" si="5"/>
        <v>0</v>
      </c>
      <c r="I22" s="96">
        <f t="shared" si="5"/>
        <v>0</v>
      </c>
      <c r="J22" s="96">
        <f t="shared" si="5"/>
        <v>0</v>
      </c>
      <c r="K22" s="96">
        <f t="shared" si="5"/>
        <v>0</v>
      </c>
      <c r="L22" s="96">
        <f t="shared" si="5"/>
        <v>0</v>
      </c>
      <c r="M22" s="96">
        <f t="shared" si="5"/>
        <v>0</v>
      </c>
      <c r="N22" s="96">
        <f t="shared" si="5"/>
        <v>0</v>
      </c>
      <c r="O22" s="90"/>
      <c r="P22" s="90"/>
      <c r="Q22" s="83"/>
    </row>
    <row r="23" ht="15.75" customHeight="1">
      <c r="A23" s="80"/>
      <c r="B23" s="81"/>
      <c r="C23" s="98"/>
      <c r="D23" s="98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90"/>
      <c r="P23" s="90"/>
      <c r="Q23" s="83"/>
    </row>
    <row r="24" ht="15.75" customHeight="1">
      <c r="A24" s="80"/>
      <c r="B24" s="81"/>
      <c r="C24" s="99" t="s">
        <v>486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3"/>
      <c r="O24" s="90"/>
      <c r="P24" s="90"/>
      <c r="Q24" s="83"/>
    </row>
    <row r="25" ht="15.75" customHeight="1">
      <c r="A25" s="85" t="s">
        <v>487</v>
      </c>
      <c r="B25" s="81"/>
      <c r="C25" s="81">
        <v>0.0</v>
      </c>
      <c r="D25" s="81">
        <f>C29</f>
        <v>0</v>
      </c>
      <c r="E25" s="81">
        <v>0.0</v>
      </c>
      <c r="F25" s="81">
        <f t="shared" ref="F25:N25" si="6">E29</f>
        <v>0</v>
      </c>
      <c r="G25" s="81">
        <f t="shared" si="6"/>
        <v>0</v>
      </c>
      <c r="H25" s="81">
        <f t="shared" si="6"/>
        <v>0</v>
      </c>
      <c r="I25" s="81">
        <f t="shared" si="6"/>
        <v>0</v>
      </c>
      <c r="J25" s="81">
        <f t="shared" si="6"/>
        <v>0</v>
      </c>
      <c r="K25" s="81">
        <f t="shared" si="6"/>
        <v>0</v>
      </c>
      <c r="L25" s="81">
        <f t="shared" si="6"/>
        <v>0</v>
      </c>
      <c r="M25" s="81">
        <f t="shared" si="6"/>
        <v>0</v>
      </c>
      <c r="N25" s="81">
        <f t="shared" si="6"/>
        <v>0</v>
      </c>
      <c r="O25" s="72"/>
      <c r="P25" s="90"/>
      <c r="Q25" s="83"/>
    </row>
    <row r="26" ht="15.75" customHeight="1">
      <c r="A26" s="100" t="s">
        <v>488</v>
      </c>
      <c r="B26" s="101"/>
      <c r="C26" s="101">
        <f t="shared" ref="C26:N26" si="7">C22</f>
        <v>0</v>
      </c>
      <c r="D26" s="101">
        <f t="shared" si="7"/>
        <v>0</v>
      </c>
      <c r="E26" s="101">
        <f t="shared" si="7"/>
        <v>0</v>
      </c>
      <c r="F26" s="101">
        <f t="shared" si="7"/>
        <v>0</v>
      </c>
      <c r="G26" s="101">
        <f t="shared" si="7"/>
        <v>0</v>
      </c>
      <c r="H26" s="101">
        <f t="shared" si="7"/>
        <v>0</v>
      </c>
      <c r="I26" s="101">
        <f t="shared" si="7"/>
        <v>0</v>
      </c>
      <c r="J26" s="101">
        <f t="shared" si="7"/>
        <v>0</v>
      </c>
      <c r="K26" s="101">
        <f t="shared" si="7"/>
        <v>0</v>
      </c>
      <c r="L26" s="101">
        <f t="shared" si="7"/>
        <v>0</v>
      </c>
      <c r="M26" s="101">
        <f t="shared" si="7"/>
        <v>0</v>
      </c>
      <c r="N26" s="101">
        <f t="shared" si="7"/>
        <v>0</v>
      </c>
      <c r="O26" s="72"/>
      <c r="P26" s="72"/>
      <c r="Q26" s="83"/>
    </row>
    <row r="27" ht="15.75" customHeight="1">
      <c r="A27" s="102" t="s">
        <v>489</v>
      </c>
      <c r="B27" s="103"/>
      <c r="C27" s="103">
        <f>C14</f>
        <v>0</v>
      </c>
      <c r="D27" s="103">
        <v>0.0</v>
      </c>
      <c r="E27" s="103">
        <f>E14</f>
        <v>0</v>
      </c>
      <c r="F27" s="103">
        <v>0.0</v>
      </c>
      <c r="G27" s="103">
        <v>0.0</v>
      </c>
      <c r="H27" s="103">
        <v>0.0</v>
      </c>
      <c r="I27" s="103">
        <v>0.0</v>
      </c>
      <c r="J27" s="103">
        <v>0.0</v>
      </c>
      <c r="K27" s="103">
        <v>0.0</v>
      </c>
      <c r="L27" s="103">
        <v>0.0</v>
      </c>
      <c r="M27" s="103">
        <f t="shared" ref="M27:N27" si="8">M14</f>
        <v>0</v>
      </c>
      <c r="N27" s="103">
        <f t="shared" si="8"/>
        <v>0</v>
      </c>
      <c r="O27" s="72"/>
      <c r="P27" s="72" t="s">
        <v>72</v>
      </c>
      <c r="Q27" s="83"/>
    </row>
    <row r="28" ht="15.75" customHeight="1">
      <c r="A28" s="80" t="s">
        <v>490</v>
      </c>
      <c r="B28" s="81"/>
      <c r="C28" s="81">
        <f>C22-C14</f>
        <v>0</v>
      </c>
      <c r="D28" s="81">
        <v>0.0</v>
      </c>
      <c r="E28" s="81">
        <f t="shared" ref="E28:N28" si="9">E22-E14</f>
        <v>0</v>
      </c>
      <c r="F28" s="81">
        <f t="shared" si="9"/>
        <v>0</v>
      </c>
      <c r="G28" s="81">
        <f t="shared" si="9"/>
        <v>0</v>
      </c>
      <c r="H28" s="81">
        <f t="shared" si="9"/>
        <v>0</v>
      </c>
      <c r="I28" s="81">
        <f t="shared" si="9"/>
        <v>0</v>
      </c>
      <c r="J28" s="81">
        <f t="shared" si="9"/>
        <v>0</v>
      </c>
      <c r="K28" s="81">
        <f t="shared" si="9"/>
        <v>0</v>
      </c>
      <c r="L28" s="81">
        <f t="shared" si="9"/>
        <v>0</v>
      </c>
      <c r="M28" s="81">
        <f t="shared" si="9"/>
        <v>0</v>
      </c>
      <c r="N28" s="81">
        <f t="shared" si="9"/>
        <v>0</v>
      </c>
      <c r="O28" s="72"/>
      <c r="P28" s="72"/>
      <c r="Q28" s="83"/>
    </row>
    <row r="29" ht="15.75" customHeight="1">
      <c r="A29" s="80" t="s">
        <v>491</v>
      </c>
      <c r="B29" s="81"/>
      <c r="C29" s="81">
        <f>C25+C22-C14</f>
        <v>0</v>
      </c>
      <c r="D29" s="81">
        <v>0.0</v>
      </c>
      <c r="E29" s="81">
        <f t="shared" ref="E29:N29" si="10">E25+E22-E14</f>
        <v>0</v>
      </c>
      <c r="F29" s="81">
        <f t="shared" si="10"/>
        <v>0</v>
      </c>
      <c r="G29" s="81">
        <f t="shared" si="10"/>
        <v>0</v>
      </c>
      <c r="H29" s="81">
        <f t="shared" si="10"/>
        <v>0</v>
      </c>
      <c r="I29" s="81">
        <f t="shared" si="10"/>
        <v>0</v>
      </c>
      <c r="J29" s="81">
        <f t="shared" si="10"/>
        <v>0</v>
      </c>
      <c r="K29" s="81">
        <f t="shared" si="10"/>
        <v>0</v>
      </c>
      <c r="L29" s="81">
        <f t="shared" si="10"/>
        <v>0</v>
      </c>
      <c r="M29" s="81">
        <f t="shared" si="10"/>
        <v>0</v>
      </c>
      <c r="N29" s="81">
        <f t="shared" si="10"/>
        <v>0</v>
      </c>
      <c r="O29" s="72"/>
      <c r="P29" s="72"/>
      <c r="Q29" s="83"/>
    </row>
    <row r="30" ht="15.75" customHeight="1">
      <c r="A30" s="104" t="s">
        <v>492</v>
      </c>
      <c r="B30" s="74"/>
      <c r="C30" s="105"/>
      <c r="D30" s="105"/>
      <c r="E30" s="105" t="s">
        <v>72</v>
      </c>
      <c r="F30" s="105" t="s">
        <v>72</v>
      </c>
      <c r="G30" s="105" t="s">
        <v>72</v>
      </c>
      <c r="H30" s="105" t="s">
        <v>72</v>
      </c>
      <c r="I30" s="105" t="s">
        <v>493</v>
      </c>
      <c r="J30" s="106" t="s">
        <v>72</v>
      </c>
      <c r="K30" s="106" t="s">
        <v>72</v>
      </c>
      <c r="L30" s="107"/>
      <c r="M30" s="107"/>
      <c r="N30" s="107"/>
      <c r="O30" s="74"/>
      <c r="P30" s="74"/>
      <c r="Q30" s="74"/>
    </row>
    <row r="31" ht="15.75" customHeight="1">
      <c r="A31" s="104" t="s">
        <v>494</v>
      </c>
      <c r="B31" s="108"/>
      <c r="C31" s="86"/>
      <c r="D31" s="98"/>
      <c r="E31" s="86"/>
      <c r="F31" s="86"/>
      <c r="G31" s="86"/>
      <c r="H31" s="86"/>
      <c r="I31" s="83"/>
      <c r="J31" s="86"/>
      <c r="K31" s="108"/>
      <c r="L31" s="86"/>
      <c r="M31" s="108"/>
      <c r="N31" s="108"/>
      <c r="O31" s="74"/>
      <c r="P31" s="74"/>
      <c r="Q31" s="104"/>
    </row>
    <row r="32" ht="15.75" customHeight="1">
      <c r="A32" s="72">
        <v>2.0</v>
      </c>
      <c r="B32" s="108"/>
      <c r="C32" s="86"/>
      <c r="D32" s="86"/>
      <c r="E32" s="86"/>
      <c r="F32" s="86"/>
      <c r="G32" s="86"/>
      <c r="H32" s="86"/>
      <c r="I32" s="83"/>
      <c r="J32" s="86"/>
      <c r="K32" s="108"/>
      <c r="L32" s="74"/>
      <c r="M32" s="109"/>
      <c r="N32" s="108"/>
      <c r="O32" s="74"/>
      <c r="P32" s="74"/>
      <c r="Q32" s="110"/>
    </row>
    <row r="33" ht="15.75" customHeight="1">
      <c r="A33" s="111">
        <v>3.0</v>
      </c>
      <c r="B33" s="109"/>
      <c r="C33" s="86"/>
      <c r="D33" s="86"/>
      <c r="E33" s="83"/>
      <c r="F33" s="86"/>
      <c r="G33" s="83"/>
      <c r="H33" s="86"/>
      <c r="I33" s="112"/>
      <c r="J33" s="86"/>
      <c r="K33" s="108"/>
      <c r="L33" s="74"/>
      <c r="M33" s="86"/>
      <c r="N33" s="109"/>
      <c r="O33" s="113"/>
      <c r="P33" s="113"/>
      <c r="Q33" s="110"/>
    </row>
    <row r="34" ht="15.75" customHeight="1">
      <c r="A34" s="111">
        <v>4.0</v>
      </c>
      <c r="B34" s="109"/>
      <c r="C34" s="114"/>
      <c r="D34" s="114"/>
      <c r="E34" s="115"/>
      <c r="F34" s="114"/>
      <c r="G34" s="115"/>
      <c r="H34" s="116"/>
      <c r="I34" s="116"/>
      <c r="J34" s="114"/>
      <c r="K34" s="115"/>
      <c r="L34" s="115"/>
      <c r="M34" s="114"/>
      <c r="N34" s="116"/>
      <c r="O34" s="113"/>
      <c r="P34" s="113"/>
      <c r="Q34" s="117"/>
    </row>
    <row r="35" ht="15.75" customHeight="1">
      <c r="A35" s="111">
        <v>5.0</v>
      </c>
      <c r="B35" s="109"/>
      <c r="C35" s="98"/>
      <c r="D35" s="98"/>
      <c r="E35" s="118"/>
      <c r="F35" s="98"/>
      <c r="G35" s="118"/>
      <c r="H35" s="118"/>
      <c r="I35" s="118"/>
      <c r="J35" s="98"/>
      <c r="K35" s="119"/>
      <c r="L35" s="119"/>
      <c r="M35" s="109"/>
      <c r="N35" s="109"/>
      <c r="O35" s="113"/>
      <c r="P35" s="113"/>
      <c r="Q35" s="120"/>
    </row>
    <row r="36" ht="15.75" customHeight="1">
      <c r="A36" s="111">
        <v>6.0</v>
      </c>
      <c r="B36" s="109"/>
      <c r="C36" s="98"/>
      <c r="D36" s="98"/>
      <c r="E36" s="118"/>
      <c r="F36" s="98"/>
      <c r="G36" s="118"/>
      <c r="H36" s="118"/>
      <c r="I36" s="118"/>
      <c r="J36" s="98"/>
      <c r="K36" s="119"/>
      <c r="L36" s="119"/>
      <c r="M36" s="109"/>
      <c r="N36" s="109"/>
      <c r="O36" s="113"/>
      <c r="P36" s="113"/>
      <c r="Q36" s="113"/>
    </row>
    <row r="37" ht="15.75" customHeight="1">
      <c r="A37" s="111">
        <v>7.0</v>
      </c>
      <c r="B37" s="109"/>
      <c r="C37" s="98"/>
      <c r="D37" s="98"/>
      <c r="E37" s="118"/>
      <c r="F37" s="98"/>
      <c r="G37" s="112"/>
      <c r="H37" s="118"/>
      <c r="I37" s="118"/>
      <c r="J37" s="81"/>
      <c r="K37" s="119"/>
      <c r="L37" s="119"/>
      <c r="M37" s="109"/>
      <c r="N37" s="109"/>
      <c r="O37" s="113"/>
      <c r="P37" s="113"/>
      <c r="Q37" s="113"/>
    </row>
    <row r="38" ht="15.75" customHeight="1">
      <c r="A38" s="111">
        <v>8.0</v>
      </c>
      <c r="B38" s="109"/>
      <c r="C38" s="118"/>
      <c r="D38" s="98"/>
      <c r="E38" s="118"/>
      <c r="F38" s="98"/>
      <c r="G38" s="112"/>
      <c r="H38" s="118"/>
      <c r="I38" s="118"/>
      <c r="J38" s="81"/>
      <c r="K38" s="119"/>
      <c r="L38" s="119"/>
      <c r="M38" s="109"/>
      <c r="N38" s="109"/>
      <c r="O38" s="113"/>
      <c r="P38" s="113"/>
      <c r="Q38" s="113"/>
    </row>
    <row r="39" ht="15.75" customHeight="1">
      <c r="A39" s="111">
        <v>9.0</v>
      </c>
      <c r="B39" s="109"/>
      <c r="C39" s="112"/>
      <c r="D39" s="86"/>
      <c r="E39" s="112"/>
      <c r="F39" s="86"/>
      <c r="G39" s="112"/>
      <c r="H39" s="112"/>
      <c r="I39" s="112"/>
      <c r="J39" s="112"/>
      <c r="K39" s="109"/>
      <c r="L39" s="109"/>
      <c r="M39" s="109"/>
      <c r="N39" s="109"/>
      <c r="O39" s="113"/>
      <c r="P39" s="113"/>
      <c r="Q39" s="113"/>
    </row>
    <row r="40" ht="15.75" customHeight="1">
      <c r="A40" s="111">
        <v>10.0</v>
      </c>
      <c r="B40" s="109"/>
      <c r="C40" s="112"/>
      <c r="D40" s="86"/>
      <c r="E40" s="112"/>
      <c r="F40" s="86"/>
      <c r="G40" s="112"/>
      <c r="H40" s="112"/>
      <c r="I40" s="112"/>
      <c r="J40" s="112"/>
      <c r="K40" s="109"/>
      <c r="L40" s="109"/>
      <c r="M40" s="109"/>
      <c r="N40" s="109"/>
      <c r="O40" s="113"/>
      <c r="P40" s="113"/>
      <c r="Q40" s="113"/>
    </row>
    <row r="41" ht="15.75" customHeight="1">
      <c r="A41" s="111">
        <v>11.0</v>
      </c>
      <c r="B41" s="109"/>
      <c r="C41" s="112"/>
      <c r="D41" s="86"/>
      <c r="E41" s="112"/>
      <c r="F41" s="86"/>
      <c r="G41" s="112"/>
      <c r="H41" s="112"/>
      <c r="I41" s="112"/>
      <c r="J41" s="112"/>
      <c r="K41" s="109"/>
      <c r="L41" s="109"/>
      <c r="M41" s="109"/>
      <c r="N41" s="109"/>
      <c r="O41" s="113"/>
      <c r="P41" s="113"/>
      <c r="Q41" s="113"/>
    </row>
    <row r="42" ht="15.75" customHeight="1">
      <c r="A42" s="111">
        <v>12.0</v>
      </c>
      <c r="B42" s="109"/>
      <c r="C42" s="112"/>
      <c r="D42" s="86"/>
      <c r="E42" s="112"/>
      <c r="F42" s="86"/>
      <c r="G42" s="112"/>
      <c r="H42" s="112"/>
      <c r="I42" s="112"/>
      <c r="J42" s="112"/>
      <c r="K42" s="109"/>
      <c r="L42" s="109"/>
      <c r="M42" s="109"/>
      <c r="N42" s="109"/>
      <c r="O42" s="113"/>
      <c r="P42" s="113"/>
      <c r="Q42" s="113"/>
    </row>
    <row r="43" ht="15.75" customHeight="1">
      <c r="A43" s="111">
        <v>13.0</v>
      </c>
      <c r="B43" s="109"/>
      <c r="C43" s="112"/>
      <c r="D43" s="86"/>
      <c r="E43" s="112"/>
      <c r="F43" s="86"/>
      <c r="G43" s="112"/>
      <c r="H43" s="112"/>
      <c r="I43" s="112"/>
      <c r="J43" s="112"/>
      <c r="K43" s="109"/>
      <c r="L43" s="109"/>
      <c r="M43" s="109"/>
      <c r="N43" s="109"/>
      <c r="O43" s="113"/>
      <c r="P43" s="113"/>
      <c r="Q43" s="113"/>
    </row>
    <row r="44" ht="15.75" customHeight="1">
      <c r="A44" s="121">
        <v>14.0</v>
      </c>
      <c r="B44" s="94" t="s">
        <v>72</v>
      </c>
      <c r="C44" s="83"/>
      <c r="D44" s="86"/>
      <c r="E44" s="112"/>
      <c r="F44" s="86"/>
      <c r="G44" s="112"/>
      <c r="H44" s="112"/>
      <c r="I44" s="112"/>
      <c r="J44" s="112"/>
      <c r="K44" s="109"/>
      <c r="L44" s="109"/>
      <c r="M44" s="109"/>
      <c r="N44" s="109"/>
      <c r="O44" s="113"/>
      <c r="P44" s="113"/>
      <c r="Q44" s="113"/>
    </row>
    <row r="45" ht="15.75" customHeight="1">
      <c r="A45" s="111">
        <v>15.0</v>
      </c>
      <c r="B45" s="109"/>
      <c r="C45" s="112"/>
      <c r="D45" s="112"/>
      <c r="E45" s="112"/>
      <c r="F45" s="86"/>
      <c r="G45" s="112"/>
      <c r="H45" s="112"/>
      <c r="I45" s="112"/>
      <c r="J45" s="112"/>
      <c r="K45" s="109"/>
      <c r="L45" s="109"/>
      <c r="M45" s="109"/>
      <c r="N45" s="109"/>
      <c r="O45" s="113"/>
      <c r="P45" s="113"/>
      <c r="Q45" s="113"/>
    </row>
    <row r="46" ht="15.75" customHeight="1">
      <c r="A46" s="122" t="s">
        <v>495</v>
      </c>
      <c r="B46" s="123"/>
      <c r="C46" s="123">
        <f t="shared" ref="C46:N46" si="11">SUM(C17+C18)</f>
        <v>0</v>
      </c>
      <c r="D46" s="123">
        <f t="shared" si="11"/>
        <v>0</v>
      </c>
      <c r="E46" s="123">
        <f t="shared" si="11"/>
        <v>0</v>
      </c>
      <c r="F46" s="124">
        <f t="shared" si="11"/>
        <v>0</v>
      </c>
      <c r="G46" s="123">
        <f t="shared" si="11"/>
        <v>0</v>
      </c>
      <c r="H46" s="123">
        <f t="shared" si="11"/>
        <v>0</v>
      </c>
      <c r="I46" s="123">
        <f t="shared" si="11"/>
        <v>0</v>
      </c>
      <c r="J46" s="123">
        <f t="shared" si="11"/>
        <v>0</v>
      </c>
      <c r="K46" s="123">
        <f t="shared" si="11"/>
        <v>0</v>
      </c>
      <c r="L46" s="123">
        <f t="shared" si="11"/>
        <v>0</v>
      </c>
      <c r="M46" s="123">
        <f t="shared" si="11"/>
        <v>0</v>
      </c>
      <c r="N46" s="123">
        <f t="shared" si="11"/>
        <v>0</v>
      </c>
      <c r="O46" s="113"/>
      <c r="P46" s="113"/>
      <c r="Q46" s="113"/>
    </row>
    <row r="47" ht="15.75" customHeight="1">
      <c r="A47" s="111"/>
      <c r="B47" s="113"/>
      <c r="C47" s="125"/>
      <c r="D47" s="113"/>
      <c r="E47" s="113"/>
      <c r="F47" s="104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</row>
    <row r="48" ht="15.75" customHeight="1">
      <c r="A48" s="111"/>
      <c r="B48" s="126"/>
      <c r="C48" s="113" t="s">
        <v>496</v>
      </c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</row>
    <row r="49" ht="15.75" customHeight="1">
      <c r="A49" s="111"/>
      <c r="B49" s="113" t="s">
        <v>497</v>
      </c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</row>
    <row r="50" ht="15.75" customHeight="1">
      <c r="A50" s="111"/>
      <c r="B50" s="113" t="s">
        <v>498</v>
      </c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</row>
    <row r="51" ht="15.75" customHeight="1">
      <c r="A51" s="111"/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N2"/>
    <mergeCell ref="C16:N16"/>
    <mergeCell ref="C24:N24"/>
  </mergeCells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43"/>
    <col customWidth="1" min="2" max="6" width="8.86"/>
  </cols>
  <sheetData>
    <row r="1">
      <c r="A1" s="48" t="s">
        <v>1169</v>
      </c>
    </row>
    <row r="2">
      <c r="A2" s="174" t="s">
        <v>1158</v>
      </c>
      <c r="C2" s="141">
        <v>43298.0</v>
      </c>
    </row>
    <row r="3">
      <c r="A3" s="142" t="s">
        <v>980</v>
      </c>
      <c r="B3" s="193">
        <v>100.0</v>
      </c>
      <c r="C3" s="194">
        <v>-6.5</v>
      </c>
      <c r="D3" s="199"/>
    </row>
    <row r="4">
      <c r="A4" s="142" t="s">
        <v>982</v>
      </c>
      <c r="B4" s="193">
        <v>100.0</v>
      </c>
      <c r="C4" s="194"/>
      <c r="D4" s="199"/>
    </row>
    <row r="5">
      <c r="A5" s="142" t="s">
        <v>984</v>
      </c>
      <c r="B5" s="193">
        <v>50.0</v>
      </c>
      <c r="C5" s="194"/>
      <c r="D5" s="199"/>
    </row>
    <row r="6">
      <c r="A6" s="142" t="s">
        <v>986</v>
      </c>
      <c r="B6" s="193">
        <v>0.0</v>
      </c>
      <c r="C6" s="194"/>
      <c r="D6" s="199"/>
    </row>
    <row r="7">
      <c r="A7" s="142" t="s">
        <v>1079</v>
      </c>
      <c r="B7" s="193">
        <v>880.0</v>
      </c>
      <c r="C7" s="195">
        <v>60.0</v>
      </c>
      <c r="D7" s="200"/>
      <c r="E7" s="48" t="s">
        <v>1138</v>
      </c>
    </row>
    <row r="8">
      <c r="A8" s="142" t="s">
        <v>1071</v>
      </c>
      <c r="B8" s="193">
        <v>132.0</v>
      </c>
      <c r="C8" s="194"/>
      <c r="D8" s="199"/>
      <c r="E8" s="48" t="s">
        <v>1072</v>
      </c>
    </row>
    <row r="9">
      <c r="A9" s="142" t="s">
        <v>1073</v>
      </c>
      <c r="B9" s="193">
        <v>150.0</v>
      </c>
      <c r="C9" s="194"/>
      <c r="D9" s="199"/>
    </row>
    <row r="10">
      <c r="A10" s="142" t="s">
        <v>991</v>
      </c>
      <c r="B10" s="193">
        <v>800.0</v>
      </c>
      <c r="C10" s="194"/>
      <c r="D10" s="199"/>
    </row>
    <row r="11">
      <c r="A11" s="142" t="s">
        <v>993</v>
      </c>
      <c r="B11" s="193">
        <v>216.0</v>
      </c>
      <c r="C11" s="194"/>
      <c r="D11" s="199"/>
      <c r="E11" s="48" t="s">
        <v>1074</v>
      </c>
    </row>
    <row r="12">
      <c r="A12" s="142" t="s">
        <v>465</v>
      </c>
      <c r="B12" s="193">
        <v>180.0</v>
      </c>
      <c r="C12" s="194"/>
      <c r="D12" s="199"/>
    </row>
    <row r="13">
      <c r="A13" s="196" t="s">
        <v>1082</v>
      </c>
      <c r="B13" s="193">
        <f t="shared" ref="B13:C13" si="1">SUM(B3:B12)</f>
        <v>2608</v>
      </c>
      <c r="C13" s="194">
        <f t="shared" si="1"/>
        <v>53.5</v>
      </c>
      <c r="D13" s="199"/>
    </row>
    <row r="14">
      <c r="A14" s="197" t="s">
        <v>1084</v>
      </c>
      <c r="B14" s="198">
        <v>2481.12</v>
      </c>
      <c r="C14" s="190"/>
      <c r="D14" s="190"/>
    </row>
    <row r="15">
      <c r="A15" s="197" t="s">
        <v>491</v>
      </c>
      <c r="B15" s="198"/>
      <c r="C15" s="190">
        <f>SUM(C13,B14)</f>
        <v>2534.62</v>
      </c>
      <c r="D15" s="190"/>
    </row>
    <row r="18">
      <c r="A18" s="48" t="s">
        <v>1139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43"/>
    <col customWidth="1" min="2" max="6" width="8.86"/>
  </cols>
  <sheetData>
    <row r="1">
      <c r="A1" s="48" t="s">
        <v>1170</v>
      </c>
    </row>
    <row r="2">
      <c r="A2" s="174" t="s">
        <v>1158</v>
      </c>
      <c r="C2" s="48" t="s">
        <v>1159</v>
      </c>
    </row>
    <row r="3">
      <c r="A3" s="142" t="s">
        <v>980</v>
      </c>
      <c r="B3" s="193">
        <v>100.0</v>
      </c>
      <c r="C3" s="193">
        <v>-6.5</v>
      </c>
    </row>
    <row r="4">
      <c r="A4" s="142" t="s">
        <v>982</v>
      </c>
      <c r="B4" s="193">
        <v>100.0</v>
      </c>
      <c r="C4" s="193"/>
    </row>
    <row r="5">
      <c r="A5" s="142" t="s">
        <v>984</v>
      </c>
      <c r="B5" s="193">
        <v>50.0</v>
      </c>
      <c r="C5" s="193">
        <v>-40.0</v>
      </c>
    </row>
    <row r="6">
      <c r="A6" s="142" t="s">
        <v>986</v>
      </c>
      <c r="B6" s="193">
        <v>0.0</v>
      </c>
      <c r="C6" s="193">
        <v>0.0</v>
      </c>
    </row>
    <row r="7">
      <c r="A7" s="142" t="s">
        <v>1079</v>
      </c>
      <c r="B7" s="193">
        <v>880.0</v>
      </c>
      <c r="C7" s="193">
        <v>200.0</v>
      </c>
      <c r="D7" s="48" t="s">
        <v>1138</v>
      </c>
    </row>
    <row r="8">
      <c r="A8" s="142" t="s">
        <v>1071</v>
      </c>
      <c r="B8" s="193">
        <v>132.0</v>
      </c>
      <c r="C8" s="193"/>
      <c r="D8" s="48" t="s">
        <v>1072</v>
      </c>
    </row>
    <row r="9">
      <c r="A9" s="142" t="s">
        <v>1073</v>
      </c>
      <c r="B9" s="193">
        <v>150.0</v>
      </c>
      <c r="C9" s="193"/>
    </row>
    <row r="10">
      <c r="A10" s="142" t="s">
        <v>991</v>
      </c>
      <c r="B10" s="193">
        <v>800.0</v>
      </c>
      <c r="C10" s="193">
        <v>-212.06</v>
      </c>
    </row>
    <row r="11">
      <c r="A11" s="142" t="s">
        <v>993</v>
      </c>
      <c r="B11" s="193">
        <v>216.0</v>
      </c>
      <c r="C11" s="193"/>
      <c r="D11" s="48" t="s">
        <v>1074</v>
      </c>
    </row>
    <row r="12">
      <c r="A12" s="142" t="s">
        <v>465</v>
      </c>
      <c r="B12" s="193">
        <v>180.0</v>
      </c>
      <c r="C12" s="193">
        <v>-89.92</v>
      </c>
    </row>
    <row r="13">
      <c r="A13" s="196" t="s">
        <v>1082</v>
      </c>
      <c r="B13" s="193">
        <f t="shared" ref="B13:C13" si="1">SUM(B3:B12)</f>
        <v>2608</v>
      </c>
      <c r="C13" s="193">
        <f t="shared" si="1"/>
        <v>-148.48</v>
      </c>
    </row>
    <row r="14">
      <c r="A14" s="197" t="s">
        <v>1171</v>
      </c>
      <c r="B14" s="198">
        <v>2634.62</v>
      </c>
      <c r="C14" s="190"/>
    </row>
    <row r="15">
      <c r="A15" s="197" t="s">
        <v>1172</v>
      </c>
      <c r="B15" s="198">
        <v>26.62</v>
      </c>
      <c r="C15" s="190"/>
    </row>
    <row r="18">
      <c r="A18" s="48" t="s">
        <v>1139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3" width="8.86"/>
    <col customWidth="1" min="4" max="6" width="9.43"/>
    <col customWidth="1" min="7" max="7" width="8.86"/>
  </cols>
  <sheetData>
    <row r="1">
      <c r="A1" s="113" t="s">
        <v>1173</v>
      </c>
      <c r="B1" s="113" t="s">
        <v>1174</v>
      </c>
      <c r="C1" s="113" t="s">
        <v>1175</v>
      </c>
      <c r="D1" s="113" t="s">
        <v>1176</v>
      </c>
      <c r="E1" s="113" t="s">
        <v>1177</v>
      </c>
      <c r="F1" s="113" t="s">
        <v>1178</v>
      </c>
      <c r="G1" s="113"/>
    </row>
    <row r="2">
      <c r="A2" s="201">
        <v>42915.0</v>
      </c>
      <c r="B2" s="113" t="s">
        <v>1179</v>
      </c>
      <c r="C2" s="113"/>
      <c r="D2" s="113">
        <v>1005.0</v>
      </c>
      <c r="E2" s="202">
        <v>-87.0</v>
      </c>
      <c r="F2" s="202">
        <v>2481.12</v>
      </c>
      <c r="G2" s="113"/>
    </row>
    <row r="3">
      <c r="A3" s="201">
        <v>42948.0</v>
      </c>
      <c r="B3" s="113" t="s">
        <v>1180</v>
      </c>
      <c r="C3" s="113"/>
      <c r="D3" s="113">
        <v>1004.0</v>
      </c>
      <c r="E3" s="202">
        <v>-6.5</v>
      </c>
      <c r="F3" s="202">
        <v>2534.62</v>
      </c>
      <c r="G3" s="113"/>
    </row>
    <row r="4">
      <c r="A4" s="201">
        <v>42951.0</v>
      </c>
      <c r="B4" s="113" t="s">
        <v>1180</v>
      </c>
      <c r="C4" s="113"/>
      <c r="D4" s="113">
        <v>1006.0</v>
      </c>
      <c r="E4" s="202">
        <v>-40.0</v>
      </c>
      <c r="F4" s="202">
        <v>2574.62</v>
      </c>
      <c r="G4" s="113"/>
    </row>
    <row r="5">
      <c r="A5" s="201">
        <v>43000.0</v>
      </c>
      <c r="B5" s="113" t="s">
        <v>1180</v>
      </c>
      <c r="C5" s="113"/>
      <c r="D5" s="113">
        <v>1008.0</v>
      </c>
      <c r="E5" s="202">
        <v>-6.0</v>
      </c>
      <c r="F5" s="202">
        <v>2628.62</v>
      </c>
      <c r="G5" s="113"/>
    </row>
    <row r="6">
      <c r="A6" s="201">
        <v>43025.0</v>
      </c>
      <c r="B6" s="113" t="s">
        <v>1180</v>
      </c>
      <c r="C6" s="113"/>
      <c r="D6" s="113">
        <v>1009.0</v>
      </c>
      <c r="E6" s="202">
        <v>-79.68</v>
      </c>
      <c r="F6" s="202">
        <v>2548.94</v>
      </c>
      <c r="G6" s="113"/>
    </row>
    <row r="7">
      <c r="A7" s="201">
        <v>43075.0</v>
      </c>
      <c r="B7" s="113" t="s">
        <v>1180</v>
      </c>
      <c r="C7" s="113"/>
      <c r="D7" s="113">
        <v>1010.0</v>
      </c>
      <c r="E7" s="202">
        <v>-15.14</v>
      </c>
      <c r="F7" s="202">
        <v>2713.8</v>
      </c>
      <c r="G7" s="113"/>
    </row>
    <row r="8">
      <c r="A8" s="201">
        <v>43109.0</v>
      </c>
      <c r="B8" s="113" t="s">
        <v>1180</v>
      </c>
      <c r="C8" s="113"/>
      <c r="D8" s="113">
        <v>1011.0</v>
      </c>
      <c r="E8" s="202">
        <v>-89.94</v>
      </c>
      <c r="F8" s="202">
        <v>2663.86</v>
      </c>
      <c r="G8" s="11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1.0"/>
    <col customWidth="1" min="3" max="3" width="8.86"/>
    <col customWidth="1" min="4" max="4" width="26.0"/>
    <col customWidth="1" min="5" max="7" width="8.86"/>
    <col customWidth="1" min="8" max="8" width="15.71"/>
    <col customWidth="1" min="9" max="9" width="33.29"/>
    <col customWidth="1" min="10" max="13" width="8.86"/>
    <col customWidth="1" min="14" max="14" width="9.86"/>
    <col customWidth="1" min="15" max="15" width="10.86"/>
    <col customWidth="1" min="16" max="26" width="8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ht="52.5" customHeight="1">
      <c r="A2" s="4"/>
      <c r="B2" s="5" t="s">
        <v>1</v>
      </c>
      <c r="C2" s="5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5" t="s">
        <v>9</v>
      </c>
      <c r="K2" s="5" t="s">
        <v>10</v>
      </c>
      <c r="L2" s="7" t="s">
        <v>11</v>
      </c>
      <c r="M2" s="8" t="s">
        <v>12</v>
      </c>
      <c r="N2" s="8" t="s">
        <v>13</v>
      </c>
      <c r="O2" s="7" t="s">
        <v>14</v>
      </c>
      <c r="P2" s="8" t="s">
        <v>15</v>
      </c>
      <c r="Q2" s="7" t="s">
        <v>16</v>
      </c>
    </row>
    <row r="3">
      <c r="A3" s="9">
        <v>1.0</v>
      </c>
      <c r="B3" s="9" t="s">
        <v>17</v>
      </c>
      <c r="C3" s="9" t="s">
        <v>18</v>
      </c>
      <c r="D3" s="9" t="s">
        <v>19</v>
      </c>
      <c r="E3" s="9" t="s">
        <v>20</v>
      </c>
      <c r="F3" s="9" t="s">
        <v>21</v>
      </c>
      <c r="G3" s="9">
        <v>75189.0</v>
      </c>
      <c r="H3" s="10" t="s">
        <v>22</v>
      </c>
      <c r="I3" s="9" t="s">
        <v>23</v>
      </c>
      <c r="J3" s="11">
        <v>43665.0</v>
      </c>
      <c r="K3" s="12" t="s">
        <v>24</v>
      </c>
      <c r="L3" s="9"/>
      <c r="M3" s="9" t="s">
        <v>25</v>
      </c>
      <c r="N3" s="9"/>
      <c r="O3" s="9" t="s">
        <v>26</v>
      </c>
      <c r="P3" s="9" t="s">
        <v>26</v>
      </c>
      <c r="Q3" s="9"/>
    </row>
    <row r="4">
      <c r="A4" s="9">
        <v>2.0</v>
      </c>
      <c r="B4" s="9" t="s">
        <v>27</v>
      </c>
      <c r="C4" s="9" t="s">
        <v>28</v>
      </c>
      <c r="D4" s="9" t="s">
        <v>29</v>
      </c>
      <c r="E4" s="9" t="s">
        <v>30</v>
      </c>
      <c r="F4" s="9" t="s">
        <v>21</v>
      </c>
      <c r="G4" s="9">
        <v>75032.0</v>
      </c>
      <c r="H4" s="10" t="s">
        <v>31</v>
      </c>
      <c r="I4" s="9" t="s">
        <v>32</v>
      </c>
      <c r="J4" s="11">
        <v>42933.0</v>
      </c>
      <c r="K4" s="12" t="s">
        <v>24</v>
      </c>
      <c r="L4" s="9"/>
      <c r="M4" s="9" t="s">
        <v>33</v>
      </c>
      <c r="N4" s="9"/>
      <c r="O4" s="9" t="s">
        <v>26</v>
      </c>
      <c r="P4" s="9" t="s">
        <v>26</v>
      </c>
      <c r="Q4" s="9"/>
    </row>
    <row r="5">
      <c r="A5" s="9">
        <v>3.0</v>
      </c>
      <c r="B5" s="9" t="s">
        <v>34</v>
      </c>
      <c r="C5" s="9" t="s">
        <v>35</v>
      </c>
      <c r="D5" s="9"/>
      <c r="E5" s="9"/>
      <c r="F5" s="9"/>
      <c r="G5" s="9"/>
      <c r="H5" s="13" t="s">
        <v>36</v>
      </c>
      <c r="I5" s="14" t="s">
        <v>37</v>
      </c>
      <c r="J5" s="11">
        <v>44757.0</v>
      </c>
      <c r="K5" s="9" t="s">
        <v>24</v>
      </c>
      <c r="L5" s="9"/>
      <c r="M5" s="9" t="s">
        <v>33</v>
      </c>
      <c r="N5" s="9"/>
      <c r="O5" s="9"/>
      <c r="P5" s="9"/>
      <c r="Q5" s="9"/>
    </row>
    <row r="6">
      <c r="A6" s="9">
        <v>4.0</v>
      </c>
      <c r="B6" s="9" t="s">
        <v>38</v>
      </c>
      <c r="C6" s="9" t="s">
        <v>39</v>
      </c>
      <c r="D6" s="9"/>
      <c r="E6" s="9"/>
      <c r="F6" s="9"/>
      <c r="G6" s="9"/>
      <c r="H6" s="13" t="s">
        <v>40</v>
      </c>
      <c r="I6" s="14" t="s">
        <v>41</v>
      </c>
      <c r="J6" s="11">
        <v>44755.0</v>
      </c>
      <c r="K6" s="9" t="s">
        <v>24</v>
      </c>
      <c r="L6" s="9"/>
      <c r="M6" s="9" t="s">
        <v>33</v>
      </c>
      <c r="N6" s="9"/>
      <c r="O6" s="9"/>
      <c r="P6" s="9"/>
      <c r="Q6" s="9"/>
    </row>
    <row r="7">
      <c r="A7" s="9">
        <v>5.0</v>
      </c>
      <c r="B7" s="9" t="s">
        <v>42</v>
      </c>
      <c r="C7" s="9" t="s">
        <v>43</v>
      </c>
      <c r="D7" s="9" t="s">
        <v>44</v>
      </c>
      <c r="E7" s="9" t="s">
        <v>45</v>
      </c>
      <c r="F7" s="9" t="s">
        <v>21</v>
      </c>
      <c r="G7" s="9">
        <v>75189.0</v>
      </c>
      <c r="H7" s="10" t="s">
        <v>46</v>
      </c>
      <c r="I7" s="9" t="s">
        <v>47</v>
      </c>
      <c r="J7" s="11">
        <v>42964.0</v>
      </c>
      <c r="K7" s="12" t="s">
        <v>48</v>
      </c>
      <c r="L7" s="9"/>
      <c r="M7" s="9" t="s">
        <v>33</v>
      </c>
      <c r="N7" s="9"/>
      <c r="O7" s="9" t="s">
        <v>26</v>
      </c>
      <c r="P7" s="9" t="s">
        <v>26</v>
      </c>
      <c r="Q7" s="9"/>
      <c r="R7" s="15"/>
      <c r="S7" s="15"/>
      <c r="T7" s="15"/>
      <c r="U7" s="15"/>
      <c r="V7" s="15"/>
      <c r="W7" s="15"/>
      <c r="X7" s="15"/>
      <c r="Y7" s="15"/>
      <c r="Z7" s="15"/>
    </row>
    <row r="8">
      <c r="A8" s="9">
        <v>6.0</v>
      </c>
      <c r="B8" s="16" t="s">
        <v>49</v>
      </c>
      <c r="C8" s="9" t="s">
        <v>50</v>
      </c>
      <c r="D8" s="9" t="s">
        <v>51</v>
      </c>
      <c r="E8" s="9" t="s">
        <v>30</v>
      </c>
      <c r="F8" s="9" t="s">
        <v>21</v>
      </c>
      <c r="G8" s="9">
        <v>75087.0</v>
      </c>
      <c r="H8" s="17" t="s">
        <v>52</v>
      </c>
      <c r="I8" s="9" t="s">
        <v>53</v>
      </c>
      <c r="J8" s="18">
        <v>42964.0</v>
      </c>
      <c r="K8" s="12" t="s">
        <v>48</v>
      </c>
      <c r="L8" s="9"/>
      <c r="M8" s="9" t="s">
        <v>54</v>
      </c>
      <c r="N8" s="9"/>
      <c r="O8" s="9" t="s">
        <v>26</v>
      </c>
      <c r="P8" s="9" t="s">
        <v>26</v>
      </c>
      <c r="Q8" s="9"/>
      <c r="R8" s="15"/>
      <c r="S8" s="15"/>
      <c r="T8" s="15"/>
      <c r="U8" s="15"/>
      <c r="V8" s="15"/>
      <c r="W8" s="15"/>
      <c r="X8" s="15"/>
      <c r="Y8" s="15"/>
      <c r="Z8" s="15"/>
    </row>
    <row r="9">
      <c r="A9" s="9">
        <v>7.0</v>
      </c>
      <c r="B9" s="16" t="s">
        <v>55</v>
      </c>
      <c r="C9" s="9" t="s">
        <v>56</v>
      </c>
      <c r="D9" s="9" t="s">
        <v>57</v>
      </c>
      <c r="E9" s="9" t="s">
        <v>30</v>
      </c>
      <c r="F9" s="9" t="s">
        <v>58</v>
      </c>
      <c r="G9" s="9">
        <v>75087.0</v>
      </c>
      <c r="H9" s="17">
        <v>8.178759798E9</v>
      </c>
      <c r="I9" s="19" t="s">
        <v>59</v>
      </c>
      <c r="J9" s="18">
        <v>44429.0</v>
      </c>
      <c r="K9" s="12" t="s">
        <v>48</v>
      </c>
      <c r="L9" s="9"/>
      <c r="M9" s="9" t="s">
        <v>54</v>
      </c>
      <c r="N9" s="9"/>
      <c r="O9" s="9"/>
      <c r="P9" s="9" t="s">
        <v>60</v>
      </c>
      <c r="Q9" s="9"/>
      <c r="R9" s="15"/>
      <c r="S9" s="15"/>
      <c r="T9" s="15"/>
      <c r="U9" s="15"/>
      <c r="V9" s="15"/>
      <c r="W9" s="15"/>
      <c r="X9" s="15"/>
      <c r="Y9" s="15"/>
      <c r="Z9" s="15"/>
    </row>
    <row r="10">
      <c r="A10" s="9">
        <v>8.0</v>
      </c>
      <c r="B10" s="16" t="s">
        <v>61</v>
      </c>
      <c r="C10" s="9" t="s">
        <v>62</v>
      </c>
      <c r="D10" s="9" t="s">
        <v>63</v>
      </c>
      <c r="E10" s="9" t="s">
        <v>30</v>
      </c>
      <c r="F10" s="9" t="s">
        <v>21</v>
      </c>
      <c r="G10" s="9">
        <v>75087.0</v>
      </c>
      <c r="H10" s="17">
        <v>7.658603647E9</v>
      </c>
      <c r="I10" s="19" t="s">
        <v>64</v>
      </c>
      <c r="J10" s="18">
        <v>44429.0</v>
      </c>
      <c r="K10" s="12" t="s">
        <v>48</v>
      </c>
      <c r="L10" s="9"/>
      <c r="M10" s="9" t="s">
        <v>65</v>
      </c>
      <c r="N10" s="9"/>
      <c r="O10" s="9"/>
      <c r="P10" s="9" t="s">
        <v>60</v>
      </c>
      <c r="Q10" s="9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9">
        <v>9.0</v>
      </c>
      <c r="B11" s="16" t="s">
        <v>66</v>
      </c>
      <c r="C11" s="9" t="s">
        <v>67</v>
      </c>
      <c r="D11" s="9" t="s">
        <v>68</v>
      </c>
      <c r="E11" s="9" t="s">
        <v>30</v>
      </c>
      <c r="F11" s="9" t="s">
        <v>21</v>
      </c>
      <c r="G11" s="16">
        <v>75087.0</v>
      </c>
      <c r="H11" s="17" t="s">
        <v>69</v>
      </c>
      <c r="I11" s="20" t="s">
        <v>70</v>
      </c>
      <c r="J11" s="18">
        <v>43366.0</v>
      </c>
      <c r="K11" s="12" t="s">
        <v>71</v>
      </c>
      <c r="L11" s="9"/>
      <c r="M11" s="9" t="s">
        <v>54</v>
      </c>
      <c r="N11" s="9"/>
      <c r="O11" s="9" t="s">
        <v>26</v>
      </c>
      <c r="P11" s="9" t="s">
        <v>26</v>
      </c>
      <c r="Q11" s="9" t="s">
        <v>72</v>
      </c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9">
        <v>10.0</v>
      </c>
      <c r="B12" s="9" t="s">
        <v>73</v>
      </c>
      <c r="C12" s="9" t="s">
        <v>74</v>
      </c>
      <c r="D12" s="9" t="s">
        <v>75</v>
      </c>
      <c r="E12" s="9" t="s">
        <v>30</v>
      </c>
      <c r="F12" s="9" t="s">
        <v>21</v>
      </c>
      <c r="G12" s="9">
        <v>75087.0</v>
      </c>
      <c r="H12" s="9" t="s">
        <v>76</v>
      </c>
      <c r="I12" s="19" t="s">
        <v>77</v>
      </c>
      <c r="J12" s="9" t="s">
        <v>78</v>
      </c>
      <c r="K12" s="9" t="s">
        <v>79</v>
      </c>
      <c r="L12" s="9"/>
      <c r="M12" s="9" t="s">
        <v>54</v>
      </c>
      <c r="N12" s="9"/>
      <c r="O12" s="9"/>
      <c r="P12" s="9" t="s">
        <v>80</v>
      </c>
      <c r="Q12" s="9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9">
        <v>11.0</v>
      </c>
      <c r="B13" s="16" t="s">
        <v>81</v>
      </c>
      <c r="C13" s="9" t="s">
        <v>82</v>
      </c>
      <c r="D13" s="9" t="s">
        <v>83</v>
      </c>
      <c r="E13" s="9" t="s">
        <v>30</v>
      </c>
      <c r="F13" s="9" t="s">
        <v>21</v>
      </c>
      <c r="G13" s="16">
        <v>75081.0</v>
      </c>
      <c r="H13" s="17" t="s">
        <v>84</v>
      </c>
      <c r="I13" s="22" t="s">
        <v>85</v>
      </c>
      <c r="J13" s="18">
        <v>43757.0</v>
      </c>
      <c r="K13" s="12" t="s">
        <v>86</v>
      </c>
      <c r="L13" s="9"/>
      <c r="M13" s="9" t="s">
        <v>33</v>
      </c>
      <c r="N13" s="9"/>
      <c r="O13" s="9" t="s">
        <v>26</v>
      </c>
      <c r="P13" s="9" t="s">
        <v>26</v>
      </c>
      <c r="Q13" s="9" t="s">
        <v>72</v>
      </c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9">
        <v>12.0</v>
      </c>
      <c r="B14" s="9" t="s">
        <v>87</v>
      </c>
      <c r="C14" s="9" t="s">
        <v>88</v>
      </c>
      <c r="D14" s="9" t="s">
        <v>89</v>
      </c>
      <c r="E14" s="9" t="s">
        <v>30</v>
      </c>
      <c r="F14" s="9" t="s">
        <v>21</v>
      </c>
      <c r="G14" s="9">
        <v>75032.0</v>
      </c>
      <c r="H14" s="9" t="s">
        <v>90</v>
      </c>
      <c r="I14" s="19" t="s">
        <v>91</v>
      </c>
      <c r="J14" s="9" t="s">
        <v>92</v>
      </c>
      <c r="K14" s="9" t="s">
        <v>86</v>
      </c>
      <c r="L14" s="9"/>
      <c r="M14" s="9" t="s">
        <v>33</v>
      </c>
      <c r="N14" s="9"/>
      <c r="O14" s="9"/>
      <c r="P14" s="9" t="s">
        <v>80</v>
      </c>
      <c r="Q14" s="9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9">
        <v>13.0</v>
      </c>
      <c r="B15" s="16" t="s">
        <v>93</v>
      </c>
      <c r="C15" s="9" t="s">
        <v>94</v>
      </c>
      <c r="D15" s="9" t="s">
        <v>95</v>
      </c>
      <c r="E15" s="9" t="s">
        <v>30</v>
      </c>
      <c r="F15" s="9" t="s">
        <v>21</v>
      </c>
      <c r="G15" s="16">
        <v>75087.0</v>
      </c>
      <c r="H15" s="17" t="s">
        <v>96</v>
      </c>
      <c r="I15" s="23" t="s">
        <v>97</v>
      </c>
      <c r="J15" s="18">
        <v>43393.0</v>
      </c>
      <c r="K15" s="12" t="s">
        <v>86</v>
      </c>
      <c r="L15" s="9"/>
      <c r="M15" s="9" t="s">
        <v>54</v>
      </c>
      <c r="N15" s="9"/>
      <c r="O15" s="9" t="s">
        <v>26</v>
      </c>
      <c r="P15" s="9" t="s">
        <v>26</v>
      </c>
      <c r="Q15" s="9" t="s">
        <v>72</v>
      </c>
      <c r="R15" s="15"/>
      <c r="S15" s="15"/>
      <c r="T15" s="15"/>
      <c r="U15" s="15"/>
      <c r="V15" s="15"/>
      <c r="W15" s="15"/>
      <c r="X15" s="15"/>
      <c r="Y15" s="15"/>
      <c r="Z15" s="15"/>
    </row>
    <row r="16" ht="15.75" customHeight="1">
      <c r="A16" s="9">
        <v>14.0</v>
      </c>
      <c r="B16" s="16" t="s">
        <v>98</v>
      </c>
      <c r="C16" s="9" t="s">
        <v>99</v>
      </c>
      <c r="D16" s="9" t="s">
        <v>100</v>
      </c>
      <c r="E16" s="9" t="s">
        <v>30</v>
      </c>
      <c r="F16" s="9" t="s">
        <v>21</v>
      </c>
      <c r="G16" s="9">
        <v>75032.0</v>
      </c>
      <c r="H16" s="17" t="s">
        <v>101</v>
      </c>
      <c r="I16" s="9" t="s">
        <v>102</v>
      </c>
      <c r="J16" s="18">
        <v>42644.0</v>
      </c>
      <c r="K16" s="12" t="s">
        <v>86</v>
      </c>
      <c r="L16" s="9"/>
      <c r="M16" s="9" t="s">
        <v>54</v>
      </c>
      <c r="N16" s="9"/>
      <c r="O16" s="9" t="s">
        <v>26</v>
      </c>
      <c r="P16" s="9" t="s">
        <v>26</v>
      </c>
      <c r="Q16" s="9" t="s">
        <v>72</v>
      </c>
      <c r="R16" s="15"/>
      <c r="S16" s="15"/>
      <c r="T16" s="15"/>
      <c r="U16" s="15"/>
      <c r="V16" s="15"/>
      <c r="W16" s="15"/>
      <c r="X16" s="15"/>
      <c r="Y16" s="15"/>
      <c r="Z16" s="15"/>
    </row>
    <row r="17" ht="15.75" customHeight="1">
      <c r="A17" s="9">
        <v>15.0</v>
      </c>
      <c r="B17" s="16" t="s">
        <v>103</v>
      </c>
      <c r="C17" s="9" t="s">
        <v>104</v>
      </c>
      <c r="D17" s="9"/>
      <c r="E17" s="9"/>
      <c r="F17" s="9"/>
      <c r="G17" s="9"/>
      <c r="H17" s="13" t="s">
        <v>105</v>
      </c>
      <c r="I17" s="14" t="s">
        <v>106</v>
      </c>
      <c r="J17" s="18">
        <v>44841.0</v>
      </c>
      <c r="K17" s="9" t="s">
        <v>86</v>
      </c>
      <c r="L17" s="9"/>
      <c r="M17" s="9" t="s">
        <v>33</v>
      </c>
      <c r="N17" s="9"/>
      <c r="O17" s="9"/>
      <c r="P17" s="9"/>
      <c r="Q17" s="9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>
      <c r="A18" s="9">
        <v>16.0</v>
      </c>
      <c r="B18" s="16" t="s">
        <v>107</v>
      </c>
      <c r="C18" s="9" t="s">
        <v>108</v>
      </c>
      <c r="D18" s="9"/>
      <c r="E18" s="9"/>
      <c r="F18" s="9"/>
      <c r="G18" s="9"/>
      <c r="H18" s="13" t="s">
        <v>109</v>
      </c>
      <c r="I18" s="14" t="s">
        <v>110</v>
      </c>
      <c r="J18" s="18">
        <v>44845.0</v>
      </c>
      <c r="K18" s="9" t="s">
        <v>86</v>
      </c>
      <c r="L18" s="9"/>
      <c r="M18" s="9" t="s">
        <v>33</v>
      </c>
      <c r="N18" s="9"/>
      <c r="O18" s="9"/>
      <c r="P18" s="9"/>
      <c r="Q18" s="9"/>
      <c r="R18" s="15"/>
      <c r="S18" s="15"/>
      <c r="T18" s="15"/>
      <c r="U18" s="15"/>
      <c r="V18" s="15"/>
      <c r="W18" s="15"/>
      <c r="X18" s="15"/>
      <c r="Y18" s="15"/>
      <c r="Z18" s="15"/>
    </row>
    <row r="19" ht="15.75" customHeight="1">
      <c r="A19" s="9">
        <v>17.0</v>
      </c>
      <c r="B19" s="16" t="s">
        <v>111</v>
      </c>
      <c r="C19" s="9" t="s">
        <v>112</v>
      </c>
      <c r="D19" s="9"/>
      <c r="E19" s="9"/>
      <c r="F19" s="9"/>
      <c r="G19" s="9"/>
      <c r="H19" s="13" t="s">
        <v>113</v>
      </c>
      <c r="I19" s="14" t="s">
        <v>114</v>
      </c>
      <c r="J19" s="18">
        <v>44854.0</v>
      </c>
      <c r="K19" s="9" t="s">
        <v>86</v>
      </c>
      <c r="L19" s="9"/>
      <c r="M19" s="9" t="s">
        <v>33</v>
      </c>
      <c r="N19" s="9"/>
      <c r="O19" s="9"/>
      <c r="P19" s="9"/>
      <c r="Q19" s="9"/>
      <c r="R19" s="15"/>
      <c r="S19" s="15"/>
      <c r="T19" s="15"/>
      <c r="U19" s="15"/>
      <c r="V19" s="15"/>
      <c r="W19" s="15"/>
      <c r="X19" s="15"/>
      <c r="Y19" s="15"/>
      <c r="Z19" s="15"/>
    </row>
    <row r="20" ht="15.75" customHeight="1">
      <c r="A20" s="9">
        <v>18.0</v>
      </c>
      <c r="B20" s="16" t="s">
        <v>115</v>
      </c>
      <c r="C20" s="9" t="s">
        <v>116</v>
      </c>
      <c r="D20" s="9"/>
      <c r="E20" s="9"/>
      <c r="F20" s="9"/>
      <c r="G20" s="9"/>
      <c r="H20" s="13" t="s">
        <v>117</v>
      </c>
      <c r="I20" s="14" t="s">
        <v>118</v>
      </c>
      <c r="J20" s="18">
        <v>44844.0</v>
      </c>
      <c r="K20" s="9" t="s">
        <v>86</v>
      </c>
      <c r="L20" s="9"/>
      <c r="M20" s="9" t="s">
        <v>33</v>
      </c>
      <c r="N20" s="9"/>
      <c r="O20" s="9"/>
      <c r="P20" s="9"/>
      <c r="Q20" s="9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24">
        <v>19.0</v>
      </c>
      <c r="B21" s="25" t="s">
        <v>119</v>
      </c>
      <c r="C21" s="25" t="s">
        <v>120</v>
      </c>
      <c r="D21" s="25" t="s">
        <v>121</v>
      </c>
      <c r="E21" s="25" t="s">
        <v>30</v>
      </c>
      <c r="F21" s="25" t="s">
        <v>21</v>
      </c>
      <c r="G21" s="25">
        <v>75032.0</v>
      </c>
      <c r="H21" s="25" t="s">
        <v>122</v>
      </c>
      <c r="I21" s="26" t="s">
        <v>123</v>
      </c>
      <c r="J21" s="27">
        <v>43009.0</v>
      </c>
      <c r="K21" s="25" t="s">
        <v>86</v>
      </c>
      <c r="L21" s="26"/>
      <c r="M21" s="26" t="s">
        <v>54</v>
      </c>
      <c r="N21" s="26" t="s">
        <v>124</v>
      </c>
      <c r="O21" s="26" t="s">
        <v>26</v>
      </c>
      <c r="P21" s="26" t="s">
        <v>26</v>
      </c>
      <c r="Q21" s="26"/>
      <c r="R21" s="28"/>
      <c r="S21" s="28"/>
      <c r="T21" s="28"/>
      <c r="U21" s="28"/>
      <c r="V21" s="28"/>
      <c r="W21" s="28"/>
      <c r="X21" s="28"/>
      <c r="Y21" s="28"/>
      <c r="Z21" s="28"/>
    </row>
    <row r="22" ht="15.75" customHeight="1">
      <c r="A22" s="9">
        <v>20.0</v>
      </c>
      <c r="B22" s="16" t="s">
        <v>125</v>
      </c>
      <c r="C22" s="9" t="s">
        <v>126</v>
      </c>
      <c r="D22" s="9" t="s">
        <v>127</v>
      </c>
      <c r="E22" s="9" t="s">
        <v>30</v>
      </c>
      <c r="F22" s="9" t="s">
        <v>21</v>
      </c>
      <c r="G22" s="9">
        <v>75087.0</v>
      </c>
      <c r="H22" s="17" t="s">
        <v>128</v>
      </c>
      <c r="I22" s="19" t="s">
        <v>129</v>
      </c>
      <c r="J22" s="18" t="s">
        <v>130</v>
      </c>
      <c r="K22" s="12" t="s">
        <v>86</v>
      </c>
      <c r="L22" s="9"/>
      <c r="M22" s="9" t="s">
        <v>54</v>
      </c>
      <c r="N22" s="9"/>
      <c r="O22" s="9"/>
      <c r="P22" s="9" t="s">
        <v>26</v>
      </c>
      <c r="Q22" s="9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9">
        <v>21.0</v>
      </c>
      <c r="B23" s="9" t="s">
        <v>131</v>
      </c>
      <c r="C23" s="9" t="s">
        <v>132</v>
      </c>
      <c r="D23" s="9" t="s">
        <v>133</v>
      </c>
      <c r="E23" s="9" t="s">
        <v>30</v>
      </c>
      <c r="F23" s="9" t="s">
        <v>21</v>
      </c>
      <c r="G23" s="9">
        <v>75087.0</v>
      </c>
      <c r="H23" s="9" t="s">
        <v>134</v>
      </c>
      <c r="I23" s="19" t="s">
        <v>135</v>
      </c>
      <c r="J23" s="9" t="s">
        <v>136</v>
      </c>
      <c r="K23" s="9" t="s">
        <v>137</v>
      </c>
      <c r="L23" s="9"/>
      <c r="M23" s="9" t="s">
        <v>54</v>
      </c>
      <c r="N23" s="9"/>
      <c r="O23" s="9"/>
      <c r="P23" s="9" t="s">
        <v>26</v>
      </c>
      <c r="Q23" s="9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9">
        <v>22.0</v>
      </c>
      <c r="B24" s="9" t="s">
        <v>87</v>
      </c>
      <c r="C24" s="9" t="s">
        <v>138</v>
      </c>
      <c r="D24" s="9" t="s">
        <v>139</v>
      </c>
      <c r="E24" s="9" t="s">
        <v>45</v>
      </c>
      <c r="F24" s="9" t="s">
        <v>21</v>
      </c>
      <c r="G24" s="9">
        <v>75087.0</v>
      </c>
      <c r="H24" s="9" t="s">
        <v>140</v>
      </c>
      <c r="I24" s="19" t="s">
        <v>141</v>
      </c>
      <c r="J24" s="29">
        <v>44521.0</v>
      </c>
      <c r="K24" s="9" t="s">
        <v>137</v>
      </c>
      <c r="L24" s="9"/>
      <c r="M24" s="9" t="s">
        <v>142</v>
      </c>
      <c r="N24" s="9"/>
      <c r="O24" s="9"/>
      <c r="P24" s="9" t="s">
        <v>26</v>
      </c>
      <c r="Q24" s="9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9">
        <v>23.0</v>
      </c>
      <c r="B25" s="9" t="s">
        <v>143</v>
      </c>
      <c r="C25" s="9" t="s">
        <v>144</v>
      </c>
      <c r="D25" s="9"/>
      <c r="E25" s="9"/>
      <c r="F25" s="9"/>
      <c r="G25" s="9"/>
      <c r="H25" s="30" t="s">
        <v>145</v>
      </c>
      <c r="I25" s="14" t="s">
        <v>146</v>
      </c>
      <c r="J25" s="29">
        <v>44866.0</v>
      </c>
      <c r="K25" s="9" t="s">
        <v>137</v>
      </c>
      <c r="L25" s="9"/>
      <c r="M25" s="9" t="s">
        <v>33</v>
      </c>
      <c r="N25" s="9"/>
      <c r="O25" s="9"/>
      <c r="P25" s="9"/>
      <c r="Q25" s="9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26">
        <v>24.0</v>
      </c>
      <c r="B26" s="26" t="s">
        <v>147</v>
      </c>
      <c r="C26" s="26" t="s">
        <v>148</v>
      </c>
      <c r="D26" s="26" t="s">
        <v>149</v>
      </c>
      <c r="E26" s="26" t="s">
        <v>30</v>
      </c>
      <c r="F26" s="26" t="s">
        <v>21</v>
      </c>
      <c r="G26" s="26">
        <v>75087.0</v>
      </c>
      <c r="H26" s="26" t="s">
        <v>150</v>
      </c>
      <c r="I26" s="31" t="s">
        <v>151</v>
      </c>
      <c r="J26" s="26" t="s">
        <v>136</v>
      </c>
      <c r="K26" s="26" t="s">
        <v>137</v>
      </c>
      <c r="L26" s="26"/>
      <c r="M26" s="26" t="s">
        <v>54</v>
      </c>
      <c r="N26" s="26" t="s">
        <v>152</v>
      </c>
      <c r="O26" s="26"/>
      <c r="P26" s="26" t="s">
        <v>26</v>
      </c>
      <c r="Q26" s="26"/>
      <c r="R26" s="28"/>
      <c r="S26" s="28"/>
      <c r="T26" s="28"/>
      <c r="U26" s="28"/>
      <c r="V26" s="28"/>
      <c r="W26" s="28"/>
      <c r="X26" s="28"/>
      <c r="Y26" s="28"/>
      <c r="Z26" s="28"/>
    </row>
    <row r="27" ht="15.75" customHeight="1">
      <c r="A27" s="32">
        <v>25.0</v>
      </c>
      <c r="B27" s="26" t="s">
        <v>153</v>
      </c>
      <c r="C27" s="26" t="s">
        <v>154</v>
      </c>
      <c r="D27" s="26"/>
      <c r="E27" s="26"/>
      <c r="F27" s="26"/>
      <c r="G27" s="26"/>
      <c r="H27" s="30" t="s">
        <v>155</v>
      </c>
      <c r="I27" s="30" t="s">
        <v>156</v>
      </c>
      <c r="J27" s="26" t="s">
        <v>157</v>
      </c>
      <c r="K27" s="26" t="s">
        <v>137</v>
      </c>
      <c r="L27" s="26"/>
      <c r="M27" s="26"/>
      <c r="N27" s="26"/>
      <c r="O27" s="26"/>
      <c r="P27" s="26"/>
      <c r="Q27" s="26"/>
      <c r="R27" s="28"/>
      <c r="S27" s="28"/>
      <c r="T27" s="28"/>
      <c r="U27" s="28"/>
      <c r="V27" s="28"/>
      <c r="W27" s="28"/>
      <c r="X27" s="28"/>
      <c r="Y27" s="28"/>
      <c r="Z27" s="28"/>
    </row>
    <row r="28" ht="15.75" customHeight="1">
      <c r="A28" s="32">
        <v>26.0</v>
      </c>
      <c r="B28" s="26" t="s">
        <v>158</v>
      </c>
      <c r="C28" s="26" t="s">
        <v>159</v>
      </c>
      <c r="D28" s="26"/>
      <c r="E28" s="26"/>
      <c r="F28" s="26"/>
      <c r="G28" s="26"/>
      <c r="H28" s="30" t="s">
        <v>160</v>
      </c>
      <c r="I28" s="30" t="s">
        <v>161</v>
      </c>
      <c r="J28" s="33">
        <v>45252.0</v>
      </c>
      <c r="K28" s="26" t="s">
        <v>137</v>
      </c>
      <c r="L28" s="26"/>
      <c r="M28" s="26"/>
      <c r="N28" s="26"/>
      <c r="O28" s="26"/>
      <c r="P28" s="26"/>
      <c r="Q28" s="26"/>
      <c r="R28" s="28"/>
      <c r="S28" s="28"/>
      <c r="T28" s="28"/>
      <c r="U28" s="28"/>
      <c r="V28" s="28"/>
      <c r="W28" s="28"/>
      <c r="X28" s="28"/>
      <c r="Y28" s="28"/>
      <c r="Z28" s="28"/>
    </row>
    <row r="29" ht="15.75" customHeight="1">
      <c r="A29" s="32">
        <v>27.0</v>
      </c>
      <c r="B29" s="26" t="s">
        <v>162</v>
      </c>
      <c r="C29" s="26" t="s">
        <v>163</v>
      </c>
      <c r="D29" s="26"/>
      <c r="E29" s="26"/>
      <c r="F29" s="26"/>
      <c r="G29" s="26"/>
      <c r="H29" s="30" t="s">
        <v>164</v>
      </c>
      <c r="I29" s="30" t="s">
        <v>165</v>
      </c>
      <c r="J29" s="33">
        <v>45252.0</v>
      </c>
      <c r="K29" s="26" t="s">
        <v>137</v>
      </c>
      <c r="L29" s="26"/>
      <c r="M29" s="26"/>
      <c r="N29" s="26"/>
      <c r="O29" s="26"/>
      <c r="P29" s="26"/>
      <c r="Q29" s="26"/>
      <c r="R29" s="28"/>
      <c r="S29" s="28"/>
      <c r="T29" s="28"/>
      <c r="U29" s="28"/>
      <c r="V29" s="28"/>
      <c r="W29" s="28"/>
      <c r="X29" s="28"/>
      <c r="Y29" s="28"/>
      <c r="Z29" s="28"/>
    </row>
    <row r="30" ht="15.75" customHeight="1">
      <c r="A30" s="9">
        <v>28.0</v>
      </c>
      <c r="B30" s="9" t="s">
        <v>166</v>
      </c>
      <c r="C30" s="9" t="s">
        <v>167</v>
      </c>
      <c r="D30" s="9" t="s">
        <v>168</v>
      </c>
      <c r="E30" s="9" t="s">
        <v>30</v>
      </c>
      <c r="F30" s="9" t="s">
        <v>21</v>
      </c>
      <c r="G30" s="9">
        <v>75087.0</v>
      </c>
      <c r="H30" s="10" t="s">
        <v>169</v>
      </c>
      <c r="I30" s="22" t="s">
        <v>170</v>
      </c>
      <c r="J30" s="11">
        <v>43409.0</v>
      </c>
      <c r="K30" s="12" t="s">
        <v>171</v>
      </c>
      <c r="L30" s="9"/>
      <c r="M30" s="9" t="s">
        <v>33</v>
      </c>
      <c r="N30" s="9"/>
      <c r="O30" s="9" t="s">
        <v>26</v>
      </c>
      <c r="P30" s="9" t="s">
        <v>26</v>
      </c>
      <c r="Q30" s="9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26">
        <v>29.0</v>
      </c>
      <c r="B31" s="34" t="s">
        <v>172</v>
      </c>
      <c r="C31" s="34" t="s">
        <v>173</v>
      </c>
      <c r="D31" s="34" t="s">
        <v>174</v>
      </c>
      <c r="E31" s="34" t="s">
        <v>175</v>
      </c>
      <c r="F31" s="34" t="s">
        <v>21</v>
      </c>
      <c r="G31" s="34">
        <v>75032.0</v>
      </c>
      <c r="H31" s="35" t="s">
        <v>176</v>
      </c>
      <c r="I31" s="36" t="s">
        <v>177</v>
      </c>
      <c r="J31" s="37" t="s">
        <v>178</v>
      </c>
      <c r="K31" s="34" t="s">
        <v>171</v>
      </c>
      <c r="L31" s="28"/>
      <c r="M31" s="34" t="s">
        <v>54</v>
      </c>
      <c r="N31" s="28"/>
      <c r="O31" s="28"/>
      <c r="P31" s="26" t="s">
        <v>26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5.75" customHeight="1">
      <c r="A32" s="26">
        <v>30.0</v>
      </c>
      <c r="B32" s="26" t="s">
        <v>179</v>
      </c>
      <c r="C32" s="26" t="s">
        <v>180</v>
      </c>
      <c r="D32" s="26" t="s">
        <v>181</v>
      </c>
      <c r="E32" s="26" t="s">
        <v>175</v>
      </c>
      <c r="F32" s="26" t="s">
        <v>21</v>
      </c>
      <c r="G32" s="26">
        <v>75032.0</v>
      </c>
      <c r="H32" s="26" t="s">
        <v>182</v>
      </c>
      <c r="I32" s="31" t="s">
        <v>183</v>
      </c>
      <c r="J32" s="38" t="s">
        <v>184</v>
      </c>
      <c r="K32" s="26" t="s">
        <v>185</v>
      </c>
      <c r="L32" s="26"/>
      <c r="M32" s="26" t="s">
        <v>54</v>
      </c>
      <c r="N32" s="26"/>
      <c r="O32" s="26"/>
      <c r="P32" s="26" t="s">
        <v>26</v>
      </c>
      <c r="Q32" s="26"/>
      <c r="R32" s="39"/>
      <c r="S32" s="39"/>
      <c r="T32" s="39"/>
      <c r="U32" s="39"/>
      <c r="V32" s="39"/>
      <c r="W32" s="39"/>
      <c r="X32" s="39"/>
      <c r="Y32" s="39"/>
      <c r="Z32" s="39"/>
    </row>
    <row r="33" ht="15.75" customHeight="1">
      <c r="A33" s="32">
        <v>31.0</v>
      </c>
      <c r="B33" s="26" t="s">
        <v>186</v>
      </c>
      <c r="C33" s="26" t="s">
        <v>187</v>
      </c>
      <c r="D33" s="26" t="s">
        <v>188</v>
      </c>
      <c r="E33" s="26" t="s">
        <v>30</v>
      </c>
      <c r="F33" s="26" t="s">
        <v>21</v>
      </c>
      <c r="G33" s="26">
        <v>75032.0</v>
      </c>
      <c r="H33" s="26" t="s">
        <v>189</v>
      </c>
      <c r="I33" s="40" t="s">
        <v>190</v>
      </c>
      <c r="J33" s="33">
        <v>44949.0</v>
      </c>
      <c r="K33" s="26" t="s">
        <v>185</v>
      </c>
      <c r="L33" s="26"/>
      <c r="M33" s="26" t="s">
        <v>54</v>
      </c>
      <c r="N33" s="26"/>
      <c r="O33" s="26"/>
      <c r="P33" s="26"/>
      <c r="Q33" s="26"/>
      <c r="R33" s="28"/>
      <c r="S33" s="28"/>
      <c r="T33" s="28"/>
      <c r="U33" s="28"/>
      <c r="V33" s="28"/>
      <c r="W33" s="28"/>
      <c r="X33" s="28"/>
      <c r="Y33" s="28"/>
      <c r="Z33" s="28"/>
    </row>
    <row r="34" ht="15.75" customHeight="1">
      <c r="A34" s="32">
        <v>32.0</v>
      </c>
      <c r="B34" s="26" t="s">
        <v>191</v>
      </c>
      <c r="C34" s="26" t="s">
        <v>192</v>
      </c>
      <c r="D34" s="26" t="s">
        <v>193</v>
      </c>
      <c r="E34" s="26" t="s">
        <v>45</v>
      </c>
      <c r="F34" s="26" t="s">
        <v>21</v>
      </c>
      <c r="G34" s="26">
        <v>75087.0</v>
      </c>
      <c r="H34" s="26" t="s">
        <v>194</v>
      </c>
      <c r="I34" s="40" t="s">
        <v>195</v>
      </c>
      <c r="J34" s="26" t="s">
        <v>185</v>
      </c>
      <c r="K34" s="26" t="s">
        <v>185</v>
      </c>
      <c r="L34" s="26"/>
      <c r="M34" s="26" t="s">
        <v>33</v>
      </c>
      <c r="N34" s="26"/>
      <c r="O34" s="26"/>
      <c r="P34" s="26"/>
      <c r="Q34" s="26"/>
      <c r="R34" s="28"/>
      <c r="S34" s="28"/>
      <c r="T34" s="28"/>
      <c r="U34" s="28"/>
      <c r="V34" s="28"/>
      <c r="W34" s="28"/>
      <c r="X34" s="28"/>
      <c r="Y34" s="28"/>
      <c r="Z34" s="28"/>
    </row>
    <row r="35" ht="15.75" customHeight="1">
      <c r="A35" s="32">
        <v>33.0</v>
      </c>
      <c r="B35" s="26" t="s">
        <v>196</v>
      </c>
      <c r="C35" s="26" t="s">
        <v>197</v>
      </c>
      <c r="D35" s="26" t="s">
        <v>198</v>
      </c>
      <c r="E35" s="26" t="s">
        <v>30</v>
      </c>
      <c r="F35" s="26" t="s">
        <v>21</v>
      </c>
      <c r="G35" s="26">
        <v>75032.0</v>
      </c>
      <c r="H35" s="26" t="s">
        <v>199</v>
      </c>
      <c r="I35" s="40" t="s">
        <v>200</v>
      </c>
      <c r="J35" s="26" t="s">
        <v>201</v>
      </c>
      <c r="K35" s="26" t="s">
        <v>201</v>
      </c>
      <c r="L35" s="26"/>
      <c r="M35" s="26" t="s">
        <v>33</v>
      </c>
      <c r="N35" s="26"/>
      <c r="O35" s="26"/>
      <c r="P35" s="26"/>
      <c r="Q35" s="26"/>
      <c r="R35" s="28"/>
      <c r="S35" s="28"/>
      <c r="T35" s="28"/>
      <c r="U35" s="28"/>
      <c r="V35" s="28"/>
      <c r="W35" s="28"/>
      <c r="X35" s="28"/>
      <c r="Y35" s="28"/>
      <c r="Z35" s="28"/>
    </row>
    <row r="36" ht="15.75" customHeight="1">
      <c r="A36" s="9">
        <v>34.0</v>
      </c>
      <c r="B36" s="41" t="s">
        <v>202</v>
      </c>
      <c r="C36" s="41" t="s">
        <v>203</v>
      </c>
      <c r="D36" s="41" t="s">
        <v>204</v>
      </c>
      <c r="E36" s="41" t="s">
        <v>175</v>
      </c>
      <c r="F36" s="41" t="s">
        <v>21</v>
      </c>
      <c r="G36" s="41">
        <v>75032.0</v>
      </c>
      <c r="H36" s="41" t="s">
        <v>205</v>
      </c>
      <c r="I36" s="42" t="s">
        <v>206</v>
      </c>
      <c r="J36" s="41" t="s">
        <v>207</v>
      </c>
      <c r="K36" s="41" t="s">
        <v>201</v>
      </c>
      <c r="L36" s="41"/>
      <c r="M36" s="41" t="s">
        <v>54</v>
      </c>
      <c r="N36" s="41"/>
      <c r="O36" s="41"/>
      <c r="P36" s="41" t="s">
        <v>26</v>
      </c>
      <c r="Q36" s="41"/>
    </row>
    <row r="37" ht="15.75" customHeight="1">
      <c r="A37" s="9">
        <v>35.0</v>
      </c>
      <c r="B37" s="41" t="s">
        <v>208</v>
      </c>
      <c r="C37" s="41" t="s">
        <v>209</v>
      </c>
      <c r="D37" s="41" t="s">
        <v>210</v>
      </c>
      <c r="E37" s="41" t="s">
        <v>30</v>
      </c>
      <c r="F37" s="41" t="s">
        <v>21</v>
      </c>
      <c r="G37" s="41">
        <v>75087.0</v>
      </c>
      <c r="H37" s="41" t="s">
        <v>211</v>
      </c>
      <c r="I37" s="42" t="s">
        <v>212</v>
      </c>
      <c r="J37" s="43" t="s">
        <v>213</v>
      </c>
      <c r="K37" s="41" t="s">
        <v>201</v>
      </c>
      <c r="L37" s="41"/>
      <c r="M37" s="41" t="s">
        <v>54</v>
      </c>
      <c r="N37" s="41"/>
      <c r="O37" s="41"/>
      <c r="P37" s="41"/>
      <c r="Q37" s="41"/>
    </row>
    <row r="38" ht="15.75" customHeight="1">
      <c r="A38" s="9">
        <v>36.0</v>
      </c>
      <c r="B38" s="41" t="s">
        <v>93</v>
      </c>
      <c r="C38" s="41" t="s">
        <v>214</v>
      </c>
      <c r="D38" s="41" t="s">
        <v>215</v>
      </c>
      <c r="E38" s="41" t="s">
        <v>175</v>
      </c>
      <c r="F38" s="41" t="s">
        <v>21</v>
      </c>
      <c r="G38" s="41">
        <v>75126.0</v>
      </c>
      <c r="H38" s="41" t="s">
        <v>216</v>
      </c>
      <c r="I38" s="42" t="s">
        <v>217</v>
      </c>
      <c r="J38" s="41" t="s">
        <v>218</v>
      </c>
      <c r="K38" s="41" t="s">
        <v>219</v>
      </c>
      <c r="L38" s="41"/>
      <c r="M38" s="41" t="s">
        <v>220</v>
      </c>
      <c r="N38" s="41"/>
      <c r="O38" s="41"/>
      <c r="P38" s="41" t="s">
        <v>60</v>
      </c>
      <c r="Q38" s="41"/>
    </row>
    <row r="39" ht="15.75" customHeight="1">
      <c r="A39" s="9">
        <v>37.0</v>
      </c>
      <c r="B39" s="41" t="s">
        <v>221</v>
      </c>
      <c r="C39" s="41" t="s">
        <v>222</v>
      </c>
      <c r="D39" s="41" t="s">
        <v>223</v>
      </c>
      <c r="E39" s="41" t="s">
        <v>30</v>
      </c>
      <c r="F39" s="41" t="s">
        <v>21</v>
      </c>
      <c r="G39" s="41">
        <v>75087.0</v>
      </c>
      <c r="H39" s="44" t="s">
        <v>224</v>
      </c>
      <c r="I39" s="41" t="s">
        <v>225</v>
      </c>
      <c r="J39" s="45">
        <v>43177.0</v>
      </c>
      <c r="K39" s="46" t="s">
        <v>219</v>
      </c>
      <c r="L39" s="41"/>
      <c r="M39" s="41" t="s">
        <v>54</v>
      </c>
      <c r="N39" s="41"/>
      <c r="O39" s="41" t="s">
        <v>26</v>
      </c>
      <c r="P39" s="41" t="s">
        <v>26</v>
      </c>
      <c r="Q39" s="41" t="s">
        <v>72</v>
      </c>
    </row>
    <row r="40" ht="15.75" customHeight="1">
      <c r="A40" s="47">
        <v>38.0</v>
      </c>
      <c r="B40" s="41" t="s">
        <v>87</v>
      </c>
      <c r="C40" s="41" t="s">
        <v>226</v>
      </c>
      <c r="D40" s="41"/>
      <c r="E40" s="41"/>
      <c r="F40" s="41"/>
      <c r="G40" s="41"/>
      <c r="H40" s="41" t="s">
        <v>227</v>
      </c>
      <c r="I40" s="48" t="s">
        <v>228</v>
      </c>
      <c r="J40" s="49">
        <v>45008.0</v>
      </c>
      <c r="K40" s="41" t="s">
        <v>219</v>
      </c>
      <c r="L40" s="41"/>
      <c r="M40" s="41" t="s">
        <v>54</v>
      </c>
      <c r="N40" s="41"/>
      <c r="O40" s="41"/>
      <c r="P40" s="41"/>
      <c r="Q40" s="41"/>
    </row>
    <row r="41" ht="15.75" customHeight="1">
      <c r="A41" s="47">
        <v>39.0</v>
      </c>
      <c r="B41" s="41" t="s">
        <v>229</v>
      </c>
      <c r="C41" s="41" t="s">
        <v>230</v>
      </c>
      <c r="D41" s="41"/>
      <c r="E41" s="41"/>
      <c r="F41" s="41"/>
      <c r="G41" s="41"/>
      <c r="H41" s="44" t="s">
        <v>231</v>
      </c>
      <c r="I41" s="41" t="s">
        <v>232</v>
      </c>
      <c r="J41" s="49">
        <v>45008.0</v>
      </c>
      <c r="K41" s="41" t="s">
        <v>219</v>
      </c>
      <c r="L41" s="41"/>
      <c r="M41" s="41" t="s">
        <v>54</v>
      </c>
      <c r="N41" s="41"/>
      <c r="O41" s="41"/>
      <c r="P41" s="41"/>
      <c r="Q41" s="41"/>
    </row>
    <row r="42" ht="15.75" customHeight="1">
      <c r="A42" s="47">
        <v>40.0</v>
      </c>
      <c r="B42" s="41" t="s">
        <v>233</v>
      </c>
      <c r="C42" s="41" t="s">
        <v>234</v>
      </c>
      <c r="D42" s="41"/>
      <c r="E42" s="41"/>
      <c r="F42" s="41"/>
      <c r="G42" s="41"/>
      <c r="H42" s="44" t="s">
        <v>235</v>
      </c>
      <c r="I42" s="41" t="s">
        <v>236</v>
      </c>
      <c r="J42" s="49">
        <v>45008.0</v>
      </c>
      <c r="K42" s="41" t="s">
        <v>219</v>
      </c>
      <c r="L42" s="41"/>
      <c r="M42" s="41" t="s">
        <v>54</v>
      </c>
      <c r="N42" s="41"/>
      <c r="O42" s="41"/>
      <c r="P42" s="41"/>
      <c r="Q42" s="41"/>
    </row>
    <row r="43" ht="15.75" customHeight="1">
      <c r="A43" s="47">
        <v>41.0</v>
      </c>
      <c r="B43" s="41" t="s">
        <v>237</v>
      </c>
      <c r="C43" s="41" t="s">
        <v>238</v>
      </c>
      <c r="D43" s="41"/>
      <c r="E43" s="41"/>
      <c r="F43" s="41"/>
      <c r="G43" s="41"/>
      <c r="H43" s="44" t="s">
        <v>239</v>
      </c>
      <c r="I43" s="41" t="s">
        <v>240</v>
      </c>
      <c r="J43" s="49">
        <v>45008.0</v>
      </c>
      <c r="K43" s="41" t="s">
        <v>219</v>
      </c>
      <c r="L43" s="41"/>
      <c r="M43" s="41" t="s">
        <v>54</v>
      </c>
      <c r="N43" s="41"/>
      <c r="O43" s="41"/>
      <c r="P43" s="41"/>
      <c r="Q43" s="41"/>
    </row>
    <row r="44" ht="15.75" customHeight="1">
      <c r="A44" s="47">
        <v>42.0</v>
      </c>
      <c r="B44" s="41" t="s">
        <v>241</v>
      </c>
      <c r="C44" s="41" t="s">
        <v>242</v>
      </c>
      <c r="D44" s="41"/>
      <c r="E44" s="41"/>
      <c r="F44" s="41"/>
      <c r="G44" s="41"/>
      <c r="H44" s="44" t="s">
        <v>243</v>
      </c>
      <c r="I44" s="41" t="s">
        <v>244</v>
      </c>
      <c r="J44" s="49">
        <v>45008.0</v>
      </c>
      <c r="K44" s="41" t="s">
        <v>219</v>
      </c>
      <c r="L44" s="41"/>
      <c r="M44" s="41" t="s">
        <v>54</v>
      </c>
      <c r="N44" s="41"/>
      <c r="O44" s="41"/>
      <c r="P44" s="41"/>
      <c r="Q44" s="41"/>
    </row>
    <row r="45" ht="16.5" customHeight="1">
      <c r="A45" s="26">
        <v>43.0</v>
      </c>
      <c r="B45" s="26" t="s">
        <v>245</v>
      </c>
      <c r="C45" s="26" t="s">
        <v>246</v>
      </c>
      <c r="D45" s="26" t="s">
        <v>247</v>
      </c>
      <c r="E45" s="26" t="s">
        <v>248</v>
      </c>
      <c r="F45" s="26" t="s">
        <v>21</v>
      </c>
      <c r="G45" s="26">
        <v>75166.0</v>
      </c>
      <c r="H45" s="50" t="s">
        <v>249</v>
      </c>
      <c r="I45" s="26" t="s">
        <v>250</v>
      </c>
      <c r="J45" s="51" t="s">
        <v>251</v>
      </c>
      <c r="K45" s="52" t="s">
        <v>219</v>
      </c>
      <c r="L45" s="26"/>
      <c r="M45" s="26" t="s">
        <v>252</v>
      </c>
      <c r="N45" s="26"/>
      <c r="O45" s="26" t="s">
        <v>26</v>
      </c>
      <c r="P45" s="26" t="s">
        <v>26</v>
      </c>
      <c r="Q45" s="26"/>
      <c r="R45" s="28"/>
      <c r="S45" s="28"/>
      <c r="T45" s="28"/>
      <c r="U45" s="28"/>
      <c r="V45" s="28"/>
      <c r="W45" s="28"/>
      <c r="X45" s="28"/>
      <c r="Y45" s="28"/>
      <c r="Z45" s="28"/>
    </row>
    <row r="46" ht="15.75" customHeight="1">
      <c r="A46" s="26">
        <v>44.0</v>
      </c>
      <c r="B46" s="26" t="s">
        <v>253</v>
      </c>
      <c r="C46" s="26" t="s">
        <v>254</v>
      </c>
      <c r="D46" s="26" t="s">
        <v>255</v>
      </c>
      <c r="E46" s="26" t="s">
        <v>30</v>
      </c>
      <c r="F46" s="26" t="s">
        <v>256</v>
      </c>
      <c r="G46" s="26">
        <v>75087.0</v>
      </c>
      <c r="H46" s="26" t="s">
        <v>257</v>
      </c>
      <c r="I46" s="31" t="s">
        <v>258</v>
      </c>
      <c r="J46" s="38">
        <v>44673.0</v>
      </c>
      <c r="K46" s="26" t="s">
        <v>259</v>
      </c>
      <c r="L46" s="26"/>
      <c r="M46" s="26" t="s">
        <v>54</v>
      </c>
      <c r="N46" s="26"/>
      <c r="O46" s="26"/>
      <c r="P46" s="26"/>
      <c r="Q46" s="26"/>
      <c r="R46" s="28"/>
      <c r="S46" s="28"/>
      <c r="T46" s="28"/>
      <c r="U46" s="28"/>
      <c r="V46" s="28"/>
      <c r="W46" s="28"/>
      <c r="X46" s="28"/>
      <c r="Y46" s="28"/>
      <c r="Z46" s="28"/>
    </row>
    <row r="47" ht="15.75" customHeight="1">
      <c r="A47" s="26">
        <v>45.0</v>
      </c>
      <c r="B47" s="26" t="s">
        <v>260</v>
      </c>
      <c r="C47" s="26" t="s">
        <v>261</v>
      </c>
      <c r="D47" s="26" t="s">
        <v>262</v>
      </c>
      <c r="E47" s="26" t="s">
        <v>175</v>
      </c>
      <c r="F47" s="26" t="s">
        <v>21</v>
      </c>
      <c r="G47" s="26">
        <v>75032.0</v>
      </c>
      <c r="H47" s="26" t="s">
        <v>263</v>
      </c>
      <c r="I47" s="31" t="s">
        <v>264</v>
      </c>
      <c r="J47" s="38" t="s">
        <v>265</v>
      </c>
      <c r="K47" s="26" t="s">
        <v>259</v>
      </c>
      <c r="L47" s="26"/>
      <c r="M47" s="26" t="s">
        <v>54</v>
      </c>
      <c r="N47" s="26"/>
      <c r="O47" s="26"/>
      <c r="P47" s="26" t="s">
        <v>60</v>
      </c>
      <c r="Q47" s="26"/>
      <c r="R47" s="39"/>
      <c r="S47" s="39"/>
      <c r="T47" s="39"/>
      <c r="U47" s="39"/>
      <c r="V47" s="39"/>
      <c r="W47" s="39"/>
      <c r="X47" s="39"/>
      <c r="Y47" s="39"/>
      <c r="Z47" s="39"/>
    </row>
    <row r="48" ht="15.75" customHeight="1">
      <c r="A48" s="26">
        <v>46.0</v>
      </c>
      <c r="B48" s="26" t="s">
        <v>266</v>
      </c>
      <c r="C48" s="26" t="s">
        <v>267</v>
      </c>
      <c r="D48" s="26" t="s">
        <v>268</v>
      </c>
      <c r="E48" s="26" t="s">
        <v>175</v>
      </c>
      <c r="F48" s="26" t="s">
        <v>21</v>
      </c>
      <c r="G48" s="26">
        <v>75032.0</v>
      </c>
      <c r="H48" s="26">
        <v>9.727686685E9</v>
      </c>
      <c r="I48" s="31" t="s">
        <v>269</v>
      </c>
      <c r="J48" s="38">
        <v>44673.0</v>
      </c>
      <c r="K48" s="26" t="s">
        <v>270</v>
      </c>
      <c r="L48" s="26"/>
      <c r="M48" s="26" t="s">
        <v>54</v>
      </c>
      <c r="N48" s="26"/>
      <c r="O48" s="26"/>
      <c r="P48" s="26"/>
      <c r="Q48" s="26"/>
      <c r="R48" s="28"/>
      <c r="S48" s="28"/>
      <c r="T48" s="28"/>
      <c r="U48" s="28"/>
      <c r="V48" s="28"/>
      <c r="W48" s="28"/>
      <c r="X48" s="28"/>
      <c r="Y48" s="28"/>
      <c r="Z48" s="28"/>
    </row>
    <row r="49" ht="15.75" customHeight="1">
      <c r="A49" s="26">
        <v>47.0</v>
      </c>
      <c r="B49" s="26" t="s">
        <v>271</v>
      </c>
      <c r="C49" s="26" t="s">
        <v>272</v>
      </c>
      <c r="D49" s="26" t="s">
        <v>273</v>
      </c>
      <c r="E49" s="26" t="s">
        <v>30</v>
      </c>
      <c r="F49" s="26" t="s">
        <v>21</v>
      </c>
      <c r="G49" s="26">
        <v>75087.0</v>
      </c>
      <c r="H49" s="26">
        <v>6.822848685E9</v>
      </c>
      <c r="I49" s="31" t="s">
        <v>274</v>
      </c>
      <c r="J49" s="38">
        <v>44673.0</v>
      </c>
      <c r="K49" s="26" t="s">
        <v>275</v>
      </c>
      <c r="L49" s="26"/>
      <c r="M49" s="26" t="s">
        <v>54</v>
      </c>
      <c r="N49" s="26"/>
      <c r="O49" s="26"/>
      <c r="P49" s="26"/>
      <c r="Q49" s="26"/>
      <c r="R49" s="28"/>
      <c r="S49" s="28"/>
      <c r="T49" s="28"/>
      <c r="U49" s="28"/>
      <c r="V49" s="28"/>
      <c r="W49" s="28"/>
      <c r="X49" s="28"/>
      <c r="Y49" s="28"/>
      <c r="Z49" s="28"/>
    </row>
    <row r="50" ht="15.75" customHeight="1">
      <c r="A50" s="26">
        <v>48.0</v>
      </c>
      <c r="B50" s="26" t="s">
        <v>276</v>
      </c>
      <c r="C50" s="26" t="s">
        <v>277</v>
      </c>
      <c r="D50" s="26" t="s">
        <v>278</v>
      </c>
      <c r="E50" s="26" t="s">
        <v>30</v>
      </c>
      <c r="F50" s="26" t="s">
        <v>21</v>
      </c>
      <c r="G50" s="26">
        <v>75087.0</v>
      </c>
      <c r="H50" s="26">
        <v>4.698189396E9</v>
      </c>
      <c r="I50" s="31" t="s">
        <v>279</v>
      </c>
      <c r="J50" s="38">
        <v>44673.0</v>
      </c>
      <c r="K50" s="26" t="s">
        <v>259</v>
      </c>
      <c r="L50" s="26"/>
      <c r="M50" s="26" t="s">
        <v>54</v>
      </c>
      <c r="N50" s="26"/>
      <c r="O50" s="26"/>
      <c r="P50" s="26"/>
      <c r="Q50" s="26"/>
      <c r="R50" s="28"/>
      <c r="S50" s="28"/>
      <c r="T50" s="28"/>
      <c r="U50" s="28"/>
      <c r="V50" s="28"/>
      <c r="W50" s="28"/>
      <c r="X50" s="28"/>
      <c r="Y50" s="28"/>
      <c r="Z50" s="28"/>
    </row>
    <row r="51" ht="15.75" customHeight="1">
      <c r="A51" s="26">
        <v>49.0</v>
      </c>
      <c r="B51" s="26" t="s">
        <v>131</v>
      </c>
      <c r="C51" s="26" t="s">
        <v>280</v>
      </c>
      <c r="D51" s="26" t="s">
        <v>281</v>
      </c>
      <c r="E51" s="26" t="s">
        <v>282</v>
      </c>
      <c r="F51" s="26" t="s">
        <v>21</v>
      </c>
      <c r="G51" s="26">
        <v>75189.0</v>
      </c>
      <c r="H51" s="26">
        <v>2.547153704E9</v>
      </c>
      <c r="I51" s="31" t="s">
        <v>283</v>
      </c>
      <c r="J51" s="38">
        <v>44673.0</v>
      </c>
      <c r="K51" s="26" t="s">
        <v>275</v>
      </c>
      <c r="L51" s="26"/>
      <c r="M51" s="26" t="s">
        <v>54</v>
      </c>
      <c r="N51" s="26"/>
      <c r="O51" s="26"/>
      <c r="P51" s="26"/>
      <c r="Q51" s="26"/>
      <c r="R51" s="28"/>
      <c r="S51" s="28"/>
      <c r="T51" s="28"/>
      <c r="U51" s="28"/>
      <c r="V51" s="28"/>
      <c r="W51" s="28"/>
      <c r="X51" s="28"/>
      <c r="Y51" s="28"/>
      <c r="Z51" s="28"/>
    </row>
    <row r="52" ht="15.75" customHeight="1">
      <c r="A52" s="26">
        <v>50.0</v>
      </c>
      <c r="B52" s="26" t="s">
        <v>284</v>
      </c>
      <c r="C52" s="26" t="s">
        <v>285</v>
      </c>
      <c r="D52" s="26" t="s">
        <v>286</v>
      </c>
      <c r="E52" s="26" t="s">
        <v>30</v>
      </c>
      <c r="F52" s="26" t="s">
        <v>21</v>
      </c>
      <c r="G52" s="26">
        <v>75087.0</v>
      </c>
      <c r="H52" s="26">
        <v>2.814689564E9</v>
      </c>
      <c r="I52" s="31" t="s">
        <v>287</v>
      </c>
      <c r="J52" s="38">
        <v>44673.0</v>
      </c>
      <c r="K52" s="26" t="s">
        <v>275</v>
      </c>
      <c r="L52" s="26"/>
      <c r="M52" s="26" t="s">
        <v>54</v>
      </c>
      <c r="N52" s="26"/>
      <c r="O52" s="26"/>
      <c r="P52" s="26"/>
      <c r="Q52" s="26"/>
      <c r="R52" s="28"/>
      <c r="S52" s="28"/>
      <c r="T52" s="28"/>
      <c r="U52" s="28"/>
      <c r="V52" s="28"/>
      <c r="W52" s="28"/>
      <c r="X52" s="28"/>
      <c r="Y52" s="28"/>
      <c r="Z52" s="28"/>
    </row>
    <row r="53" ht="15.75" customHeight="1">
      <c r="A53" s="32">
        <v>51.0</v>
      </c>
      <c r="B53" s="26" t="s">
        <v>288</v>
      </c>
      <c r="C53" s="26" t="s">
        <v>289</v>
      </c>
      <c r="D53" s="26" t="s">
        <v>499</v>
      </c>
      <c r="E53" s="26"/>
      <c r="F53" s="26"/>
      <c r="G53" s="26"/>
      <c r="H53" s="26" t="s">
        <v>500</v>
      </c>
      <c r="I53" s="40" t="s">
        <v>501</v>
      </c>
      <c r="J53" s="38">
        <v>45039.0</v>
      </c>
      <c r="K53" s="26" t="s">
        <v>259</v>
      </c>
      <c r="L53" s="26"/>
      <c r="M53" s="26" t="s">
        <v>54</v>
      </c>
      <c r="N53" s="26"/>
      <c r="O53" s="26"/>
      <c r="P53" s="26"/>
      <c r="Q53" s="26"/>
      <c r="R53" s="28"/>
      <c r="S53" s="28"/>
      <c r="T53" s="28"/>
      <c r="U53" s="28"/>
      <c r="V53" s="28"/>
      <c r="W53" s="28"/>
      <c r="X53" s="28"/>
      <c r="Y53" s="28"/>
      <c r="Z53" s="28"/>
    </row>
    <row r="54" ht="15.75" customHeight="1">
      <c r="A54" s="32">
        <v>52.0</v>
      </c>
      <c r="B54" s="26" t="s">
        <v>290</v>
      </c>
      <c r="C54" s="26" t="s">
        <v>291</v>
      </c>
      <c r="D54" s="26"/>
      <c r="E54" s="26"/>
      <c r="F54" s="26"/>
      <c r="G54" s="26"/>
      <c r="H54" s="26" t="s">
        <v>292</v>
      </c>
      <c r="I54" s="40" t="s">
        <v>293</v>
      </c>
      <c r="J54" s="38">
        <v>45069.0</v>
      </c>
      <c r="K54" s="26" t="s">
        <v>294</v>
      </c>
      <c r="L54" s="26"/>
      <c r="M54" s="26" t="s">
        <v>54</v>
      </c>
      <c r="N54" s="26"/>
      <c r="O54" s="26"/>
      <c r="P54" s="26"/>
      <c r="Q54" s="26"/>
      <c r="R54" s="28"/>
      <c r="S54" s="28"/>
      <c r="T54" s="28"/>
      <c r="U54" s="28"/>
      <c r="V54" s="28"/>
      <c r="W54" s="28"/>
      <c r="X54" s="28"/>
      <c r="Y54" s="28"/>
      <c r="Z54" s="28"/>
    </row>
    <row r="55" ht="15.75" customHeight="1">
      <c r="A55" s="26">
        <v>53.0</v>
      </c>
      <c r="B55" s="26" t="s">
        <v>295</v>
      </c>
      <c r="C55" s="26" t="s">
        <v>296</v>
      </c>
      <c r="D55" s="26" t="s">
        <v>297</v>
      </c>
      <c r="E55" s="26" t="s">
        <v>30</v>
      </c>
      <c r="F55" s="26" t="s">
        <v>21</v>
      </c>
      <c r="G55" s="26">
        <v>75087.0</v>
      </c>
      <c r="H55" s="26" t="s">
        <v>298</v>
      </c>
      <c r="I55" s="31" t="s">
        <v>299</v>
      </c>
      <c r="J55" s="38">
        <v>44703.0</v>
      </c>
      <c r="K55" s="26" t="s">
        <v>300</v>
      </c>
      <c r="L55" s="26"/>
      <c r="M55" s="26" t="s">
        <v>54</v>
      </c>
      <c r="N55" s="26"/>
      <c r="O55" s="26"/>
      <c r="P55" s="26"/>
      <c r="Q55" s="26"/>
      <c r="R55" s="28"/>
      <c r="S55" s="28"/>
      <c r="T55" s="28"/>
      <c r="U55" s="28"/>
      <c r="V55" s="28"/>
      <c r="W55" s="28"/>
      <c r="X55" s="28"/>
      <c r="Y55" s="28"/>
      <c r="Z55" s="28"/>
    </row>
    <row r="56" ht="15.75" customHeight="1">
      <c r="A56" s="26">
        <v>54.0</v>
      </c>
      <c r="B56" s="26" t="s">
        <v>301</v>
      </c>
      <c r="C56" s="26" t="s">
        <v>302</v>
      </c>
      <c r="D56" s="26" t="s">
        <v>303</v>
      </c>
      <c r="E56" s="26" t="s">
        <v>30</v>
      </c>
      <c r="F56" s="26" t="s">
        <v>21</v>
      </c>
      <c r="G56" s="26">
        <v>75087.0</v>
      </c>
      <c r="H56" s="26" t="s">
        <v>304</v>
      </c>
      <c r="I56" s="26" t="s">
        <v>305</v>
      </c>
      <c r="J56" s="51">
        <v>43604.0</v>
      </c>
      <c r="K56" s="52" t="s">
        <v>294</v>
      </c>
      <c r="L56" s="26"/>
      <c r="M56" s="26" t="s">
        <v>54</v>
      </c>
      <c r="N56" s="26"/>
      <c r="O56" s="26" t="s">
        <v>26</v>
      </c>
      <c r="P56" s="26" t="s">
        <v>26</v>
      </c>
      <c r="Q56" s="26" t="s">
        <v>72</v>
      </c>
      <c r="R56" s="39"/>
      <c r="S56" s="39"/>
      <c r="T56" s="39"/>
      <c r="U56" s="39"/>
      <c r="V56" s="39"/>
      <c r="W56" s="39"/>
      <c r="X56" s="39"/>
      <c r="Y56" s="39"/>
      <c r="Z56" s="39"/>
    </row>
    <row r="57" ht="15.75" customHeight="1">
      <c r="A57" s="26">
        <v>55.0</v>
      </c>
      <c r="B57" s="26" t="s">
        <v>108</v>
      </c>
      <c r="C57" s="26" t="s">
        <v>306</v>
      </c>
      <c r="D57" s="26" t="s">
        <v>307</v>
      </c>
      <c r="E57" s="26" t="s">
        <v>30</v>
      </c>
      <c r="F57" s="26" t="s">
        <v>21</v>
      </c>
      <c r="G57" s="26">
        <v>75032.0</v>
      </c>
      <c r="H57" s="26" t="s">
        <v>308</v>
      </c>
      <c r="I57" s="26" t="s">
        <v>309</v>
      </c>
      <c r="J57" s="51">
        <v>43604.0</v>
      </c>
      <c r="K57" s="52" t="s">
        <v>294</v>
      </c>
      <c r="L57" s="26"/>
      <c r="M57" s="26" t="s">
        <v>54</v>
      </c>
      <c r="N57" s="26"/>
      <c r="O57" s="26" t="s">
        <v>26</v>
      </c>
      <c r="P57" s="26" t="s">
        <v>26</v>
      </c>
      <c r="Q57" s="26" t="s">
        <v>72</v>
      </c>
      <c r="R57" s="39"/>
      <c r="S57" s="39"/>
      <c r="T57" s="39"/>
      <c r="U57" s="39"/>
      <c r="V57" s="39"/>
      <c r="W57" s="39"/>
      <c r="X57" s="39"/>
      <c r="Y57" s="39"/>
      <c r="Z57" s="39"/>
    </row>
    <row r="58" ht="15.75" customHeight="1">
      <c r="A58" s="26">
        <v>56.0</v>
      </c>
      <c r="B58" s="26" t="s">
        <v>310</v>
      </c>
      <c r="C58" s="53" t="s">
        <v>311</v>
      </c>
      <c r="D58" s="26" t="s">
        <v>312</v>
      </c>
      <c r="E58" s="26" t="s">
        <v>30</v>
      </c>
      <c r="F58" s="26" t="s">
        <v>21</v>
      </c>
      <c r="G58" s="26">
        <v>75087.0</v>
      </c>
      <c r="H58" s="26" t="s">
        <v>313</v>
      </c>
      <c r="I58" s="26" t="s">
        <v>314</v>
      </c>
      <c r="J58" s="51">
        <v>43604.0</v>
      </c>
      <c r="K58" s="52" t="s">
        <v>294</v>
      </c>
      <c r="L58" s="26"/>
      <c r="M58" s="26" t="s">
        <v>54</v>
      </c>
      <c r="N58" s="26"/>
      <c r="O58" s="26" t="s">
        <v>26</v>
      </c>
      <c r="P58" s="26" t="s">
        <v>26</v>
      </c>
      <c r="Q58" s="26" t="s">
        <v>72</v>
      </c>
      <c r="R58" s="39"/>
      <c r="S58" s="39"/>
      <c r="T58" s="39"/>
      <c r="U58" s="39"/>
      <c r="V58" s="39"/>
      <c r="W58" s="39"/>
      <c r="X58" s="39"/>
      <c r="Y58" s="39"/>
      <c r="Z58" s="39"/>
    </row>
    <row r="59" ht="15.75" customHeight="1">
      <c r="A59" s="26">
        <v>57.0</v>
      </c>
      <c r="B59" s="26" t="s">
        <v>315</v>
      </c>
      <c r="C59" s="26" t="s">
        <v>316</v>
      </c>
      <c r="D59" s="26" t="s">
        <v>317</v>
      </c>
      <c r="E59" s="26" t="s">
        <v>30</v>
      </c>
      <c r="F59" s="26" t="s">
        <v>21</v>
      </c>
      <c r="G59" s="26">
        <v>75087.0</v>
      </c>
      <c r="H59" s="26" t="s">
        <v>318</v>
      </c>
      <c r="I59" s="26" t="s">
        <v>319</v>
      </c>
      <c r="J59" s="51">
        <v>43604.0</v>
      </c>
      <c r="K59" s="52" t="s">
        <v>294</v>
      </c>
      <c r="L59" s="26"/>
      <c r="M59" s="26" t="s">
        <v>54</v>
      </c>
      <c r="N59" s="26"/>
      <c r="O59" s="26" t="s">
        <v>26</v>
      </c>
      <c r="P59" s="26" t="s">
        <v>26</v>
      </c>
      <c r="Q59" s="26"/>
      <c r="R59" s="39"/>
      <c r="S59" s="39"/>
      <c r="T59" s="39"/>
      <c r="U59" s="39"/>
      <c r="V59" s="39"/>
      <c r="W59" s="39"/>
      <c r="X59" s="39"/>
      <c r="Y59" s="39"/>
      <c r="Z59" s="39"/>
    </row>
    <row r="60" ht="15.75" customHeight="1">
      <c r="A60" s="32">
        <v>58.0</v>
      </c>
      <c r="B60" s="26" t="s">
        <v>320</v>
      </c>
      <c r="C60" s="26" t="s">
        <v>321</v>
      </c>
      <c r="D60" s="26" t="s">
        <v>322</v>
      </c>
      <c r="E60" s="26" t="s">
        <v>30</v>
      </c>
      <c r="F60" s="26" t="s">
        <v>21</v>
      </c>
      <c r="G60" s="26">
        <v>75087.0</v>
      </c>
      <c r="H60" s="26" t="s">
        <v>323</v>
      </c>
      <c r="I60" s="40" t="s">
        <v>324</v>
      </c>
      <c r="J60" s="38">
        <v>45100.0</v>
      </c>
      <c r="K60" s="26" t="s">
        <v>325</v>
      </c>
      <c r="L60" s="26"/>
      <c r="M60" s="26" t="s">
        <v>54</v>
      </c>
      <c r="N60" s="26"/>
      <c r="O60" s="26"/>
      <c r="P60" s="26"/>
      <c r="Q60" s="26"/>
      <c r="R60" s="28"/>
      <c r="S60" s="28"/>
      <c r="T60" s="28"/>
      <c r="U60" s="28"/>
      <c r="V60" s="28"/>
      <c r="W60" s="28"/>
      <c r="X60" s="28"/>
      <c r="Y60" s="28"/>
      <c r="Z60" s="28"/>
    </row>
    <row r="61" ht="15.75" customHeight="1">
      <c r="A61" s="32">
        <v>59.0</v>
      </c>
      <c r="B61" s="26" t="s">
        <v>326</v>
      </c>
      <c r="C61" s="26" t="s">
        <v>327</v>
      </c>
      <c r="D61" s="26" t="s">
        <v>328</v>
      </c>
      <c r="E61" s="26" t="s">
        <v>329</v>
      </c>
      <c r="F61" s="26" t="s">
        <v>256</v>
      </c>
      <c r="G61" s="26"/>
      <c r="H61" s="26" t="s">
        <v>330</v>
      </c>
      <c r="I61" s="40" t="s">
        <v>331</v>
      </c>
      <c r="J61" s="38">
        <v>45100.0</v>
      </c>
      <c r="K61" s="26" t="s">
        <v>325</v>
      </c>
      <c r="L61" s="26"/>
      <c r="M61" s="26" t="s">
        <v>54</v>
      </c>
      <c r="N61" s="26"/>
      <c r="O61" s="26"/>
      <c r="P61" s="26"/>
      <c r="Q61" s="26"/>
      <c r="R61" s="28"/>
      <c r="S61" s="28"/>
      <c r="T61" s="28"/>
      <c r="U61" s="28"/>
      <c r="V61" s="28"/>
      <c r="W61" s="28"/>
      <c r="X61" s="28"/>
      <c r="Y61" s="28"/>
      <c r="Z61" s="28"/>
    </row>
    <row r="62" ht="15.75" customHeight="1">
      <c r="A62" s="54">
        <v>60.0</v>
      </c>
      <c r="B62" s="55" t="s">
        <v>332</v>
      </c>
      <c r="C62" s="41" t="s">
        <v>333</v>
      </c>
      <c r="D62" s="41" t="s">
        <v>334</v>
      </c>
      <c r="E62" s="55" t="s">
        <v>30</v>
      </c>
      <c r="F62" s="55" t="s">
        <v>21</v>
      </c>
      <c r="G62" s="55">
        <v>75087.0</v>
      </c>
      <c r="H62" s="55" t="s">
        <v>335</v>
      </c>
      <c r="I62" s="41" t="s">
        <v>336</v>
      </c>
      <c r="J62" s="55" t="s">
        <v>337</v>
      </c>
      <c r="K62" s="41" t="s">
        <v>325</v>
      </c>
      <c r="L62" s="41"/>
      <c r="M62" s="41" t="s">
        <v>54</v>
      </c>
      <c r="N62" s="41"/>
      <c r="O62" s="41"/>
      <c r="P62" s="41" t="s">
        <v>26</v>
      </c>
      <c r="Q62" s="41"/>
    </row>
    <row r="63" ht="15.75" customHeight="1">
      <c r="A63" s="54">
        <v>61.0</v>
      </c>
      <c r="B63" s="55" t="s">
        <v>338</v>
      </c>
      <c r="C63" s="41" t="s">
        <v>339</v>
      </c>
      <c r="D63" s="41" t="s">
        <v>340</v>
      </c>
      <c r="E63" s="55" t="s">
        <v>175</v>
      </c>
      <c r="F63" s="55" t="s">
        <v>21</v>
      </c>
      <c r="G63" s="55">
        <v>75032.0</v>
      </c>
      <c r="H63" s="55" t="s">
        <v>341</v>
      </c>
      <c r="I63" s="41" t="s">
        <v>342</v>
      </c>
      <c r="J63" s="55" t="s">
        <v>337</v>
      </c>
      <c r="K63" s="41" t="s">
        <v>325</v>
      </c>
      <c r="L63" s="41"/>
      <c r="M63" s="41" t="s">
        <v>54</v>
      </c>
      <c r="N63" s="41"/>
      <c r="O63" s="41"/>
      <c r="P63" s="41" t="s">
        <v>26</v>
      </c>
      <c r="Q63" s="41"/>
    </row>
    <row r="64" ht="15.75" customHeight="1">
      <c r="A64" s="26">
        <v>62.0</v>
      </c>
      <c r="B64" s="26" t="s">
        <v>42</v>
      </c>
      <c r="C64" s="26" t="s">
        <v>348</v>
      </c>
      <c r="D64" s="26" t="s">
        <v>349</v>
      </c>
      <c r="E64" s="26" t="s">
        <v>30</v>
      </c>
      <c r="F64" s="26" t="s">
        <v>58</v>
      </c>
      <c r="G64" s="26">
        <v>75032.0</v>
      </c>
      <c r="H64" s="26">
        <v>6.157964925E9</v>
      </c>
      <c r="I64" s="31" t="s">
        <v>350</v>
      </c>
      <c r="J64" s="38">
        <v>44703.0</v>
      </c>
      <c r="K64" s="26" t="s">
        <v>325</v>
      </c>
      <c r="L64" s="26"/>
      <c r="M64" s="26" t="s">
        <v>54</v>
      </c>
      <c r="N64" s="26"/>
      <c r="O64" s="26"/>
      <c r="P64" s="26"/>
      <c r="Q64" s="26"/>
      <c r="R64" s="39"/>
      <c r="S64" s="39"/>
      <c r="T64" s="39"/>
      <c r="U64" s="39"/>
      <c r="V64" s="39"/>
      <c r="W64" s="39"/>
      <c r="X64" s="39"/>
      <c r="Y64" s="39"/>
      <c r="Z64" s="39"/>
    </row>
    <row r="65" ht="15.75" customHeight="1">
      <c r="A65" s="26">
        <v>63.0</v>
      </c>
      <c r="B65" s="26" t="s">
        <v>351</v>
      </c>
      <c r="C65" s="26" t="s">
        <v>352</v>
      </c>
      <c r="D65" s="26" t="s">
        <v>353</v>
      </c>
      <c r="E65" s="26" t="s">
        <v>354</v>
      </c>
      <c r="F65" s="26" t="s">
        <v>21</v>
      </c>
      <c r="G65" s="26">
        <v>75089.0</v>
      </c>
      <c r="H65" s="26" t="s">
        <v>355</v>
      </c>
      <c r="I65" s="56" t="s">
        <v>356</v>
      </c>
      <c r="J65" s="38" t="s">
        <v>357</v>
      </c>
      <c r="K65" s="26" t="s">
        <v>325</v>
      </c>
      <c r="L65" s="26"/>
      <c r="M65" s="26" t="s">
        <v>54</v>
      </c>
      <c r="N65" s="26" t="s">
        <v>358</v>
      </c>
      <c r="O65" s="26"/>
      <c r="P65" s="26" t="s">
        <v>26</v>
      </c>
      <c r="Q65" s="26"/>
      <c r="R65" s="28"/>
      <c r="S65" s="28"/>
      <c r="T65" s="28"/>
      <c r="U65" s="28"/>
      <c r="V65" s="28"/>
      <c r="W65" s="28"/>
      <c r="X65" s="28"/>
      <c r="Y65" s="28"/>
      <c r="Z65" s="28"/>
    </row>
    <row r="66" ht="15.75" customHeight="1">
      <c r="A66" s="26">
        <v>64.0</v>
      </c>
      <c r="B66" s="26" t="s">
        <v>107</v>
      </c>
      <c r="C66" s="26" t="s">
        <v>343</v>
      </c>
      <c r="D66" s="26" t="s">
        <v>344</v>
      </c>
      <c r="E66" s="26" t="s">
        <v>30</v>
      </c>
      <c r="F66" s="26" t="s">
        <v>21</v>
      </c>
      <c r="G66" s="26">
        <v>75087.0</v>
      </c>
      <c r="H66" s="26" t="s">
        <v>345</v>
      </c>
      <c r="I66" s="31" t="s">
        <v>346</v>
      </c>
      <c r="J66" s="26" t="s">
        <v>337</v>
      </c>
      <c r="K66" s="26" t="s">
        <v>325</v>
      </c>
      <c r="L66" s="26"/>
      <c r="M66" s="26" t="s">
        <v>502</v>
      </c>
      <c r="N66" s="26"/>
      <c r="O66" s="26"/>
      <c r="P66" s="26" t="s">
        <v>26</v>
      </c>
      <c r="Q66" s="26"/>
      <c r="R66" s="28"/>
      <c r="S66" s="28"/>
      <c r="T66" s="28"/>
      <c r="U66" s="28"/>
      <c r="V66" s="28"/>
      <c r="W66" s="28"/>
      <c r="X66" s="28"/>
      <c r="Y66" s="28"/>
      <c r="Z66" s="28"/>
    </row>
    <row r="67" ht="15.75" customHeight="1">
      <c r="A67" s="32">
        <v>65.0</v>
      </c>
      <c r="B67" s="26" t="s">
        <v>359</v>
      </c>
      <c r="C67" s="26" t="s">
        <v>360</v>
      </c>
      <c r="D67" s="26" t="s">
        <v>361</v>
      </c>
      <c r="E67" s="26" t="s">
        <v>30</v>
      </c>
      <c r="F67" s="26" t="s">
        <v>21</v>
      </c>
      <c r="G67" s="26">
        <v>75032.0</v>
      </c>
      <c r="H67" s="26" t="s">
        <v>362</v>
      </c>
      <c r="I67" s="56" t="s">
        <v>363</v>
      </c>
      <c r="J67" s="26" t="s">
        <v>337</v>
      </c>
      <c r="K67" s="26" t="s">
        <v>325</v>
      </c>
      <c r="L67" s="26"/>
      <c r="M67" s="26" t="s">
        <v>54</v>
      </c>
      <c r="N67" s="26"/>
      <c r="O67" s="26"/>
      <c r="P67" s="26" t="s">
        <v>26</v>
      </c>
      <c r="Q67" s="26"/>
      <c r="R67" s="28"/>
      <c r="S67" s="28"/>
      <c r="T67" s="28"/>
      <c r="U67" s="28"/>
      <c r="V67" s="28"/>
      <c r="W67" s="28"/>
      <c r="X67" s="28"/>
      <c r="Y67" s="28"/>
      <c r="Z67" s="28"/>
    </row>
    <row r="68" ht="15.75" customHeight="1">
      <c r="A68" s="57" t="s">
        <v>364</v>
      </c>
      <c r="B68" s="55"/>
      <c r="C68" s="58" t="s">
        <v>365</v>
      </c>
      <c r="D68" s="3"/>
      <c r="E68" s="55"/>
      <c r="F68" s="55"/>
      <c r="G68" s="55"/>
      <c r="H68" s="55"/>
      <c r="I68" s="41"/>
      <c r="J68" s="59"/>
      <c r="K68" s="41"/>
      <c r="L68" s="41"/>
      <c r="M68" s="41"/>
      <c r="N68" s="41"/>
      <c r="O68" s="41"/>
      <c r="P68" s="41"/>
      <c r="Q68" s="41"/>
    </row>
    <row r="69" ht="15.75" customHeight="1">
      <c r="A69" s="41" t="s">
        <v>72</v>
      </c>
      <c r="B69" s="60"/>
      <c r="C69" s="58" t="s">
        <v>366</v>
      </c>
      <c r="D69" s="3"/>
      <c r="E69" s="41"/>
      <c r="F69" s="41"/>
      <c r="G69" s="41"/>
      <c r="H69" s="41"/>
      <c r="I69" s="41"/>
      <c r="J69" s="59"/>
      <c r="K69" s="41"/>
      <c r="L69" s="41"/>
      <c r="M69" s="41"/>
      <c r="N69" s="41"/>
      <c r="O69" s="41"/>
      <c r="P69" s="41"/>
      <c r="Q69" s="41"/>
    </row>
    <row r="70" ht="15.75" customHeight="1">
      <c r="A70" s="41"/>
      <c r="B70" s="61"/>
      <c r="C70" s="58" t="s">
        <v>367</v>
      </c>
      <c r="D70" s="3"/>
      <c r="E70" s="55"/>
      <c r="F70" s="55"/>
      <c r="G70" s="55"/>
      <c r="H70" s="55"/>
      <c r="I70" s="41"/>
      <c r="J70" s="59"/>
      <c r="K70" s="41"/>
      <c r="L70" s="41"/>
      <c r="M70" s="41"/>
      <c r="N70" s="41"/>
      <c r="O70" s="41"/>
      <c r="P70" s="41"/>
      <c r="Q70" s="41"/>
    </row>
    <row r="71" ht="15.75" customHeight="1">
      <c r="A71" s="41" t="s">
        <v>72</v>
      </c>
      <c r="B71" s="62"/>
      <c r="C71" s="58" t="s">
        <v>368</v>
      </c>
      <c r="D71" s="3"/>
      <c r="E71" s="41"/>
      <c r="F71" s="41"/>
      <c r="G71" s="41"/>
      <c r="H71" s="41"/>
      <c r="I71" s="41"/>
      <c r="J71" s="59"/>
      <c r="K71" s="41"/>
      <c r="L71" s="41"/>
      <c r="M71" s="41"/>
      <c r="N71" s="41"/>
      <c r="O71" s="41"/>
      <c r="P71" s="41"/>
      <c r="Q71" s="41"/>
    </row>
    <row r="72" ht="15.75" customHeight="1">
      <c r="A72" s="41"/>
      <c r="B72" s="63"/>
      <c r="C72" s="58" t="s">
        <v>369</v>
      </c>
      <c r="D72" s="3"/>
      <c r="E72" s="41"/>
      <c r="F72" s="41"/>
      <c r="G72" s="41"/>
      <c r="H72" s="41"/>
      <c r="I72" s="41"/>
      <c r="J72" s="59"/>
      <c r="K72" s="41"/>
      <c r="L72" s="41"/>
      <c r="M72" s="41"/>
      <c r="N72" s="41"/>
      <c r="O72" s="41"/>
      <c r="P72" s="41"/>
      <c r="Q72" s="41"/>
    </row>
    <row r="73" ht="15.75" customHeight="1">
      <c r="A73" s="41"/>
      <c r="B73" s="64" t="s">
        <v>370</v>
      </c>
      <c r="C73" s="2"/>
      <c r="D73" s="2"/>
      <c r="E73" s="2"/>
      <c r="F73" s="2"/>
      <c r="G73" s="2"/>
      <c r="H73" s="2"/>
      <c r="I73" s="2"/>
      <c r="J73" s="2"/>
      <c r="K73" s="2"/>
      <c r="L73" s="3"/>
      <c r="M73" s="8" t="s">
        <v>371</v>
      </c>
      <c r="N73" s="8" t="s">
        <v>372</v>
      </c>
      <c r="O73" s="8" t="s">
        <v>373</v>
      </c>
      <c r="P73" s="8" t="s">
        <v>72</v>
      </c>
      <c r="Q73" s="8" t="s">
        <v>374</v>
      </c>
    </row>
    <row r="74" ht="15.75" customHeight="1">
      <c r="A74" s="26">
        <v>1.0</v>
      </c>
      <c r="B74" s="26" t="s">
        <v>49</v>
      </c>
      <c r="C74" s="26" t="s">
        <v>375</v>
      </c>
      <c r="D74" s="26" t="s">
        <v>376</v>
      </c>
      <c r="E74" s="26" t="s">
        <v>30</v>
      </c>
      <c r="F74" s="26" t="s">
        <v>21</v>
      </c>
      <c r="G74" s="26">
        <v>75087.0</v>
      </c>
      <c r="H74" s="26" t="s">
        <v>377</v>
      </c>
      <c r="I74" s="31" t="s">
        <v>378</v>
      </c>
      <c r="J74" s="38" t="s">
        <v>379</v>
      </c>
      <c r="K74" s="26" t="s">
        <v>48</v>
      </c>
      <c r="L74" s="26"/>
      <c r="M74" s="26" t="s">
        <v>54</v>
      </c>
      <c r="N74" s="26"/>
      <c r="O74" s="26" t="s">
        <v>26</v>
      </c>
      <c r="P74" s="26" t="s">
        <v>26</v>
      </c>
      <c r="Q74" s="26"/>
      <c r="R74" s="28"/>
      <c r="S74" s="28"/>
      <c r="T74" s="28"/>
      <c r="U74" s="28"/>
      <c r="V74" s="28"/>
      <c r="W74" s="28"/>
      <c r="X74" s="28"/>
      <c r="Y74" s="28"/>
      <c r="Z74" s="28"/>
    </row>
    <row r="75" ht="15.75" customHeight="1">
      <c r="A75" s="26">
        <v>2.0</v>
      </c>
      <c r="B75" s="25" t="s">
        <v>380</v>
      </c>
      <c r="C75" s="26" t="s">
        <v>381</v>
      </c>
      <c r="D75" s="26"/>
      <c r="E75" s="26"/>
      <c r="F75" s="26"/>
      <c r="G75" s="26"/>
      <c r="H75" s="65"/>
      <c r="I75" s="31" t="s">
        <v>382</v>
      </c>
      <c r="J75" s="27">
        <v>44429.0</v>
      </c>
      <c r="K75" s="52" t="s">
        <v>48</v>
      </c>
      <c r="L75" s="26"/>
      <c r="M75" s="26" t="s">
        <v>252</v>
      </c>
      <c r="N75" s="26"/>
      <c r="O75" s="26"/>
      <c r="P75" s="26"/>
      <c r="Q75" s="26"/>
      <c r="R75" s="28"/>
      <c r="S75" s="28"/>
      <c r="T75" s="28"/>
      <c r="U75" s="28"/>
      <c r="V75" s="28"/>
      <c r="W75" s="28"/>
      <c r="X75" s="28"/>
      <c r="Y75" s="28"/>
      <c r="Z75" s="28"/>
    </row>
    <row r="76" ht="15.75" customHeight="1">
      <c r="A76" s="26">
        <v>3.0</v>
      </c>
      <c r="B76" s="26" t="s">
        <v>383</v>
      </c>
      <c r="C76" s="26" t="s">
        <v>384</v>
      </c>
      <c r="D76" s="26" t="s">
        <v>385</v>
      </c>
      <c r="E76" s="26" t="s">
        <v>30</v>
      </c>
      <c r="F76" s="26" t="s">
        <v>21</v>
      </c>
      <c r="G76" s="26">
        <v>75087.0</v>
      </c>
      <c r="H76" s="26" t="s">
        <v>386</v>
      </c>
      <c r="I76" s="31" t="s">
        <v>387</v>
      </c>
      <c r="J76" s="26" t="s">
        <v>78</v>
      </c>
      <c r="K76" s="26" t="s">
        <v>79</v>
      </c>
      <c r="L76" s="26"/>
      <c r="M76" s="26" t="s">
        <v>252</v>
      </c>
      <c r="N76" s="26"/>
      <c r="O76" s="26"/>
      <c r="P76" s="26" t="s">
        <v>80</v>
      </c>
      <c r="Q76" s="26"/>
      <c r="R76" s="28"/>
      <c r="S76" s="28"/>
      <c r="T76" s="28"/>
      <c r="U76" s="28"/>
      <c r="V76" s="28"/>
      <c r="W76" s="28"/>
      <c r="X76" s="28"/>
      <c r="Y76" s="28"/>
      <c r="Z76" s="28"/>
    </row>
    <row r="77" ht="15.75" customHeight="1">
      <c r="A77" s="26">
        <v>4.0</v>
      </c>
      <c r="B77" s="26" t="s">
        <v>388</v>
      </c>
      <c r="C77" s="26" t="s">
        <v>389</v>
      </c>
      <c r="D77" s="26" t="s">
        <v>390</v>
      </c>
      <c r="E77" s="26" t="s">
        <v>30</v>
      </c>
      <c r="F77" s="26" t="s">
        <v>21</v>
      </c>
      <c r="G77" s="26">
        <v>75087.0</v>
      </c>
      <c r="H77" s="26" t="s">
        <v>391</v>
      </c>
      <c r="I77" s="31" t="s">
        <v>392</v>
      </c>
      <c r="J77" s="26" t="s">
        <v>78</v>
      </c>
      <c r="K77" s="26" t="s">
        <v>79</v>
      </c>
      <c r="L77" s="26"/>
      <c r="M77" s="26" t="s">
        <v>252</v>
      </c>
      <c r="N77" s="26"/>
      <c r="O77" s="26"/>
      <c r="P77" s="26" t="s">
        <v>80</v>
      </c>
      <c r="Q77" s="26"/>
      <c r="R77" s="28"/>
      <c r="S77" s="28"/>
      <c r="T77" s="28"/>
      <c r="U77" s="28"/>
      <c r="V77" s="28"/>
      <c r="W77" s="28"/>
      <c r="X77" s="28"/>
      <c r="Y77" s="28"/>
      <c r="Z77" s="28"/>
    </row>
    <row r="78" ht="15.75" customHeight="1">
      <c r="A78" s="26">
        <v>5.0</v>
      </c>
      <c r="B78" s="26" t="s">
        <v>393</v>
      </c>
      <c r="C78" s="26" t="s">
        <v>394</v>
      </c>
      <c r="D78" s="26" t="s">
        <v>395</v>
      </c>
      <c r="E78" s="26" t="s">
        <v>20</v>
      </c>
      <c r="F78" s="26" t="s">
        <v>21</v>
      </c>
      <c r="G78" s="26">
        <v>75189.0</v>
      </c>
      <c r="H78" s="26" t="s">
        <v>396</v>
      </c>
      <c r="I78" s="31" t="s">
        <v>397</v>
      </c>
      <c r="J78" s="26" t="s">
        <v>78</v>
      </c>
      <c r="K78" s="26" t="s">
        <v>79</v>
      </c>
      <c r="L78" s="26"/>
      <c r="M78" s="26" t="s">
        <v>252</v>
      </c>
      <c r="N78" s="26"/>
      <c r="O78" s="26"/>
      <c r="P78" s="26" t="s">
        <v>80</v>
      </c>
      <c r="Q78" s="26"/>
      <c r="R78" s="28"/>
      <c r="S78" s="28"/>
      <c r="T78" s="28"/>
      <c r="U78" s="28"/>
      <c r="V78" s="28"/>
      <c r="W78" s="28"/>
      <c r="X78" s="28"/>
      <c r="Y78" s="28"/>
      <c r="Z78" s="28"/>
    </row>
    <row r="79" ht="15.75" customHeight="1">
      <c r="A79" s="26">
        <v>6.0</v>
      </c>
      <c r="B79" s="26" t="s">
        <v>398</v>
      </c>
      <c r="C79" s="26" t="s">
        <v>399</v>
      </c>
      <c r="D79" s="26" t="s">
        <v>400</v>
      </c>
      <c r="E79" s="26" t="s">
        <v>45</v>
      </c>
      <c r="F79" s="26" t="s">
        <v>21</v>
      </c>
      <c r="G79" s="26">
        <v>75189.0</v>
      </c>
      <c r="H79" s="26" t="s">
        <v>401</v>
      </c>
      <c r="I79" s="31" t="s">
        <v>402</v>
      </c>
      <c r="J79" s="26" t="s">
        <v>403</v>
      </c>
      <c r="K79" s="26" t="s">
        <v>79</v>
      </c>
      <c r="L79" s="26"/>
      <c r="M79" s="26" t="s">
        <v>252</v>
      </c>
      <c r="N79" s="26"/>
      <c r="O79" s="26"/>
      <c r="P79" s="26" t="s">
        <v>80</v>
      </c>
      <c r="Q79" s="26"/>
      <c r="R79" s="28"/>
      <c r="S79" s="28"/>
      <c r="T79" s="28"/>
      <c r="U79" s="28"/>
      <c r="V79" s="28"/>
      <c r="W79" s="28"/>
      <c r="X79" s="28"/>
      <c r="Y79" s="28"/>
      <c r="Z79" s="28"/>
    </row>
    <row r="80" ht="15.75" customHeight="1">
      <c r="A80" s="26">
        <v>7.0</v>
      </c>
      <c r="B80" s="26" t="s">
        <v>404</v>
      </c>
      <c r="C80" s="26" t="s">
        <v>405</v>
      </c>
      <c r="D80" s="26" t="s">
        <v>406</v>
      </c>
      <c r="E80" s="26" t="s">
        <v>30</v>
      </c>
      <c r="F80" s="26" t="s">
        <v>21</v>
      </c>
      <c r="G80" s="26">
        <v>75087.0</v>
      </c>
      <c r="H80" s="50" t="s">
        <v>407</v>
      </c>
      <c r="I80" s="66" t="s">
        <v>408</v>
      </c>
      <c r="J80" s="51">
        <v>43374.0</v>
      </c>
      <c r="K80" s="52" t="s">
        <v>171</v>
      </c>
      <c r="L80" s="26"/>
      <c r="M80" s="26" t="s">
        <v>252</v>
      </c>
      <c r="N80" s="26"/>
      <c r="O80" s="26" t="s">
        <v>26</v>
      </c>
      <c r="P80" s="26" t="s">
        <v>26</v>
      </c>
      <c r="Q80" s="26" t="s">
        <v>72</v>
      </c>
      <c r="R80" s="28"/>
      <c r="S80" s="28"/>
      <c r="T80" s="28"/>
      <c r="U80" s="28"/>
      <c r="V80" s="28"/>
      <c r="W80" s="28"/>
      <c r="X80" s="28"/>
      <c r="Y80" s="28"/>
      <c r="Z80" s="28"/>
    </row>
    <row r="81" ht="15.75" customHeight="1">
      <c r="A81" s="9">
        <v>8.0</v>
      </c>
      <c r="B81" s="41" t="s">
        <v>409</v>
      </c>
      <c r="C81" s="41" t="s">
        <v>410</v>
      </c>
      <c r="D81" s="41" t="s">
        <v>411</v>
      </c>
      <c r="E81" s="41" t="s">
        <v>45</v>
      </c>
      <c r="F81" s="41" t="s">
        <v>21</v>
      </c>
      <c r="G81" s="41">
        <v>75189.0</v>
      </c>
      <c r="H81" s="41">
        <v>9.72697354E9</v>
      </c>
      <c r="I81" s="42" t="s">
        <v>412</v>
      </c>
      <c r="J81" s="41" t="s">
        <v>413</v>
      </c>
      <c r="K81" s="41" t="s">
        <v>201</v>
      </c>
      <c r="L81" s="41"/>
      <c r="M81" s="41" t="s">
        <v>252</v>
      </c>
      <c r="N81" s="41"/>
      <c r="O81" s="41"/>
      <c r="P81" s="41"/>
      <c r="Q81" s="41"/>
    </row>
    <row r="82" ht="15.75" customHeight="1">
      <c r="A82" s="9">
        <v>9.0</v>
      </c>
      <c r="B82" s="67" t="s">
        <v>17</v>
      </c>
      <c r="C82" s="67" t="s">
        <v>414</v>
      </c>
      <c r="D82" s="55" t="s">
        <v>415</v>
      </c>
      <c r="E82" s="55" t="s">
        <v>30</v>
      </c>
      <c r="F82" s="55" t="s">
        <v>21</v>
      </c>
      <c r="G82" s="55">
        <v>75087.0</v>
      </c>
      <c r="H82" s="55" t="s">
        <v>416</v>
      </c>
      <c r="I82" s="68" t="s">
        <v>417</v>
      </c>
      <c r="J82" s="69">
        <v>43881.0</v>
      </c>
      <c r="K82" s="67" t="s">
        <v>201</v>
      </c>
      <c r="L82" s="41"/>
      <c r="M82" s="70" t="s">
        <v>252</v>
      </c>
      <c r="N82" s="70"/>
      <c r="O82" s="41" t="s">
        <v>26</v>
      </c>
      <c r="P82" s="41" t="s">
        <v>26</v>
      </c>
      <c r="Q82" s="41"/>
    </row>
    <row r="83" ht="15.75" customHeight="1">
      <c r="A83" s="9">
        <v>10.0</v>
      </c>
      <c r="B83" s="41" t="s">
        <v>221</v>
      </c>
      <c r="C83" s="41" t="s">
        <v>418</v>
      </c>
      <c r="D83" s="41" t="s">
        <v>419</v>
      </c>
      <c r="E83" s="41" t="s">
        <v>30</v>
      </c>
      <c r="F83" s="41" t="s">
        <v>21</v>
      </c>
      <c r="G83" s="41">
        <v>75087.0</v>
      </c>
      <c r="H83" s="44" t="s">
        <v>420</v>
      </c>
      <c r="I83" s="41" t="s">
        <v>421</v>
      </c>
      <c r="J83" s="45">
        <v>43149.0</v>
      </c>
      <c r="K83" s="46" t="s">
        <v>201</v>
      </c>
      <c r="L83" s="41"/>
      <c r="M83" s="41" t="s">
        <v>252</v>
      </c>
      <c r="N83" s="41"/>
      <c r="O83" s="41" t="s">
        <v>26</v>
      </c>
      <c r="P83" s="41" t="s">
        <v>26</v>
      </c>
      <c r="Q83" s="41" t="s">
        <v>72</v>
      </c>
    </row>
    <row r="84" ht="15.75" customHeight="1">
      <c r="A84" s="9">
        <v>11.0</v>
      </c>
      <c r="B84" s="41" t="s">
        <v>422</v>
      </c>
      <c r="C84" s="41" t="s">
        <v>423</v>
      </c>
      <c r="D84" s="41" t="s">
        <v>424</v>
      </c>
      <c r="E84" s="41" t="s">
        <v>30</v>
      </c>
      <c r="F84" s="41" t="s">
        <v>21</v>
      </c>
      <c r="G84" s="41">
        <v>75087.0</v>
      </c>
      <c r="H84" s="41" t="s">
        <v>425</v>
      </c>
      <c r="I84" s="42" t="s">
        <v>426</v>
      </c>
      <c r="J84" s="43" t="s">
        <v>207</v>
      </c>
      <c r="K84" s="41" t="s">
        <v>201</v>
      </c>
      <c r="L84" s="41"/>
      <c r="M84" s="41" t="s">
        <v>252</v>
      </c>
      <c r="N84" s="41"/>
      <c r="O84" s="41"/>
      <c r="P84" s="41" t="s">
        <v>26</v>
      </c>
      <c r="Q84" s="41"/>
    </row>
    <row r="85" ht="15.75" customHeight="1">
      <c r="A85" s="9">
        <v>12.0</v>
      </c>
      <c r="B85" s="41" t="s">
        <v>427</v>
      </c>
      <c r="C85" s="41" t="s">
        <v>428</v>
      </c>
      <c r="D85" s="41" t="s">
        <v>429</v>
      </c>
      <c r="E85" s="41" t="s">
        <v>30</v>
      </c>
      <c r="F85" s="41" t="s">
        <v>21</v>
      </c>
      <c r="G85" s="41">
        <v>75087.0</v>
      </c>
      <c r="H85" s="41">
        <v>8.329782654E9</v>
      </c>
      <c r="I85" s="42" t="s">
        <v>430</v>
      </c>
      <c r="J85" s="43">
        <v>44614.0</v>
      </c>
      <c r="K85" s="41" t="s">
        <v>201</v>
      </c>
      <c r="L85" s="41"/>
      <c r="M85" s="41" t="s">
        <v>252</v>
      </c>
      <c r="N85" s="41"/>
      <c r="O85" s="41"/>
      <c r="P85" s="41"/>
      <c r="Q85" s="41"/>
    </row>
    <row r="86" ht="15.75" customHeight="1">
      <c r="A86" s="9">
        <v>13.0</v>
      </c>
      <c r="B86" s="41" t="s">
        <v>431</v>
      </c>
      <c r="C86" s="41" t="s">
        <v>432</v>
      </c>
      <c r="D86" s="41" t="s">
        <v>433</v>
      </c>
      <c r="E86" s="41" t="s">
        <v>30</v>
      </c>
      <c r="F86" s="41" t="s">
        <v>256</v>
      </c>
      <c r="G86" s="41">
        <v>75032.0</v>
      </c>
      <c r="H86" s="41" t="s">
        <v>434</v>
      </c>
      <c r="I86" s="42" t="s">
        <v>435</v>
      </c>
      <c r="J86" s="43">
        <v>44642.0</v>
      </c>
      <c r="K86" s="41" t="s">
        <v>219</v>
      </c>
      <c r="L86" s="41"/>
      <c r="M86" s="41" t="s">
        <v>252</v>
      </c>
      <c r="N86" s="41"/>
      <c r="O86" s="41"/>
      <c r="P86" s="41"/>
      <c r="Q86" s="41"/>
    </row>
    <row r="87" ht="15.75" customHeight="1">
      <c r="A87" s="9">
        <v>14.0</v>
      </c>
      <c r="B87" s="41" t="s">
        <v>436</v>
      </c>
      <c r="C87" s="41" t="s">
        <v>437</v>
      </c>
      <c r="D87" s="41" t="s">
        <v>438</v>
      </c>
      <c r="E87" s="41"/>
      <c r="F87" s="41"/>
      <c r="G87" s="41"/>
      <c r="H87" s="41"/>
      <c r="I87" s="42"/>
      <c r="J87" s="43">
        <v>44642.0</v>
      </c>
      <c r="K87" s="41" t="s">
        <v>219</v>
      </c>
      <c r="L87" s="41"/>
      <c r="M87" s="41" t="s">
        <v>252</v>
      </c>
      <c r="N87" s="41"/>
      <c r="O87" s="41"/>
      <c r="P87" s="41"/>
      <c r="Q87" s="41"/>
    </row>
    <row r="88" ht="15.75" customHeight="1">
      <c r="A88" s="9">
        <v>15.0</v>
      </c>
      <c r="B88" s="41" t="s">
        <v>107</v>
      </c>
      <c r="C88" s="41" t="s">
        <v>439</v>
      </c>
      <c r="D88" s="41" t="s">
        <v>440</v>
      </c>
      <c r="E88" s="41" t="s">
        <v>30</v>
      </c>
      <c r="F88" s="41" t="s">
        <v>21</v>
      </c>
      <c r="G88" s="41">
        <v>75032.0</v>
      </c>
      <c r="H88" s="41">
        <v>6.153089101E9</v>
      </c>
      <c r="I88" s="42" t="s">
        <v>441</v>
      </c>
      <c r="J88" s="43">
        <v>44673.0</v>
      </c>
      <c r="K88" s="41" t="s">
        <v>259</v>
      </c>
      <c r="L88" s="41"/>
      <c r="M88" s="41" t="s">
        <v>252</v>
      </c>
      <c r="N88" s="41"/>
      <c r="O88" s="41"/>
      <c r="P88" s="41"/>
      <c r="Q88" s="41"/>
    </row>
    <row r="89" ht="15.75" customHeight="1">
      <c r="A89" s="26">
        <v>16.0</v>
      </c>
      <c r="B89" s="26" t="s">
        <v>442</v>
      </c>
      <c r="C89" s="26" t="s">
        <v>443</v>
      </c>
      <c r="D89" s="26" t="s">
        <v>444</v>
      </c>
      <c r="E89" s="26" t="s">
        <v>30</v>
      </c>
      <c r="F89" s="26" t="s">
        <v>21</v>
      </c>
      <c r="G89" s="26">
        <v>75087.0</v>
      </c>
      <c r="H89" s="50" t="s">
        <v>445</v>
      </c>
      <c r="I89" s="26" t="s">
        <v>446</v>
      </c>
      <c r="J89" s="51">
        <v>43177.0</v>
      </c>
      <c r="K89" s="52" t="s">
        <v>219</v>
      </c>
      <c r="L89" s="26"/>
      <c r="M89" s="26" t="s">
        <v>252</v>
      </c>
      <c r="N89" s="26"/>
      <c r="O89" s="26" t="s">
        <v>26</v>
      </c>
      <c r="P89" s="26" t="s">
        <v>26</v>
      </c>
      <c r="Q89" s="26"/>
      <c r="R89" s="28"/>
      <c r="S89" s="28"/>
      <c r="T89" s="28"/>
      <c r="U89" s="28"/>
      <c r="V89" s="28"/>
      <c r="W89" s="28"/>
      <c r="X89" s="28"/>
      <c r="Y89" s="28"/>
      <c r="Z89" s="28"/>
    </row>
    <row r="90" ht="15.75" customHeight="1">
      <c r="A90" s="26">
        <v>17.0</v>
      </c>
      <c r="B90" s="26" t="s">
        <v>153</v>
      </c>
      <c r="C90" s="26" t="s">
        <v>447</v>
      </c>
      <c r="D90" s="26" t="s">
        <v>448</v>
      </c>
      <c r="E90" s="26" t="s">
        <v>30</v>
      </c>
      <c r="F90" s="26" t="s">
        <v>21</v>
      </c>
      <c r="G90" s="26">
        <v>75087.0</v>
      </c>
      <c r="H90" s="26" t="s">
        <v>449</v>
      </c>
      <c r="I90" s="31" t="s">
        <v>450</v>
      </c>
      <c r="J90" s="38" t="s">
        <v>265</v>
      </c>
      <c r="K90" s="26" t="s">
        <v>259</v>
      </c>
      <c r="L90" s="26"/>
      <c r="M90" s="26" t="s">
        <v>252</v>
      </c>
      <c r="N90" s="26"/>
      <c r="O90" s="26"/>
      <c r="P90" s="26" t="s">
        <v>60</v>
      </c>
      <c r="Q90" s="26"/>
      <c r="R90" s="28"/>
      <c r="S90" s="28"/>
      <c r="T90" s="28"/>
      <c r="U90" s="28"/>
      <c r="V90" s="28"/>
      <c r="W90" s="28"/>
      <c r="X90" s="28"/>
      <c r="Y90" s="28"/>
      <c r="Z90" s="28"/>
    </row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Q1"/>
    <mergeCell ref="C68:D68"/>
    <mergeCell ref="C69:D69"/>
    <mergeCell ref="C70:D70"/>
    <mergeCell ref="C71:D71"/>
    <mergeCell ref="C72:D72"/>
    <mergeCell ref="B73:L73"/>
  </mergeCells>
  <conditionalFormatting sqref="A1:A1000">
    <cfRule type="notContainsBlanks" dxfId="0" priority="1">
      <formula>LEN(TRIM(A1))&gt;0</formula>
    </cfRule>
  </conditionalFormatting>
  <hyperlinks>
    <hyperlink r:id="rId1" ref="I9"/>
    <hyperlink r:id="rId2" ref="I10"/>
    <hyperlink r:id="rId3" ref="I12"/>
    <hyperlink r:id="rId4" ref="I14"/>
    <hyperlink r:id="rId5" ref="I15"/>
    <hyperlink r:id="rId6" ref="I22"/>
    <hyperlink r:id="rId7" ref="I23"/>
    <hyperlink r:id="rId8" ref="I24"/>
    <hyperlink r:id="rId9" ref="I26"/>
    <hyperlink r:id="rId10" ref="I31"/>
    <hyperlink r:id="rId11" ref="I32"/>
    <hyperlink r:id="rId12" ref="I36"/>
    <hyperlink r:id="rId13" ref="I37"/>
    <hyperlink r:id="rId14" ref="I38"/>
    <hyperlink r:id="rId15" ref="I46"/>
    <hyperlink r:id="rId16" ref="I47"/>
    <hyperlink r:id="rId17" ref="I48"/>
    <hyperlink r:id="rId18" ref="I49"/>
    <hyperlink r:id="rId19" ref="I50"/>
    <hyperlink r:id="rId20" ref="I51"/>
    <hyperlink r:id="rId21" ref="I52"/>
    <hyperlink r:id="rId22" ref="I55"/>
    <hyperlink r:id="rId23" ref="I64"/>
    <hyperlink r:id="rId24" ref="I66"/>
    <hyperlink r:id="rId25" ref="I74"/>
    <hyperlink r:id="rId26" ref="I75"/>
    <hyperlink r:id="rId27" ref="I76"/>
    <hyperlink r:id="rId28" ref="I77"/>
    <hyperlink r:id="rId29" ref="I78"/>
    <hyperlink r:id="rId30" ref="I79"/>
    <hyperlink r:id="rId31" ref="I81"/>
    <hyperlink r:id="rId32" ref="I84"/>
    <hyperlink r:id="rId33" ref="I85"/>
    <hyperlink r:id="rId34" ref="I86"/>
    <hyperlink r:id="rId35" ref="I88"/>
    <hyperlink r:id="rId36" ref="I90"/>
  </hyperlinks>
  <printOptions/>
  <pageMargins bottom="0.75" footer="0.0" header="0.0" left="0.7" right="0.7" top="0.75"/>
  <pageSetup orientation="landscape"/>
  <drawing r:id="rId3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16" width="8.86"/>
    <col customWidth="1" min="17" max="17" width="55.86"/>
  </cols>
  <sheetData>
    <row r="1">
      <c r="A1" s="71" t="s">
        <v>451</v>
      </c>
      <c r="B1" s="72"/>
      <c r="C1" s="73">
        <v>44763.0</v>
      </c>
      <c r="D1" s="73">
        <v>44794.0</v>
      </c>
      <c r="E1" s="73">
        <v>44825.0</v>
      </c>
      <c r="F1" s="73">
        <v>44855.0</v>
      </c>
      <c r="G1" s="73">
        <v>44886.0</v>
      </c>
      <c r="H1" s="73">
        <v>44916.0</v>
      </c>
      <c r="I1" s="73">
        <v>44948.0</v>
      </c>
      <c r="J1" s="73">
        <v>44979.0</v>
      </c>
      <c r="K1" s="73">
        <v>45007.0</v>
      </c>
      <c r="L1" s="73">
        <v>45038.0</v>
      </c>
      <c r="M1" s="73">
        <v>45068.0</v>
      </c>
      <c r="N1" s="73">
        <v>45099.0</v>
      </c>
      <c r="O1" s="72"/>
      <c r="P1" s="72"/>
      <c r="Q1" s="74"/>
    </row>
    <row r="2">
      <c r="A2" s="71"/>
      <c r="B2" s="72" t="s">
        <v>452</v>
      </c>
      <c r="C2" s="75" t="s">
        <v>453</v>
      </c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7" t="s">
        <v>454</v>
      </c>
      <c r="P2" s="78" t="s">
        <v>455</v>
      </c>
      <c r="Q2" s="79" t="s">
        <v>456</v>
      </c>
    </row>
    <row r="3">
      <c r="A3" s="80" t="s">
        <v>457</v>
      </c>
      <c r="B3" s="81">
        <v>0.0</v>
      </c>
      <c r="C3" s="82">
        <v>0.0</v>
      </c>
      <c r="D3" s="82">
        <v>0.0</v>
      </c>
      <c r="E3" s="82">
        <v>0.0</v>
      </c>
      <c r="F3" s="82">
        <v>0.0</v>
      </c>
      <c r="G3" s="82">
        <v>0.0</v>
      </c>
      <c r="H3" s="82">
        <v>0.0</v>
      </c>
      <c r="I3" s="82">
        <v>0.0</v>
      </c>
      <c r="J3" s="82">
        <v>0.0</v>
      </c>
      <c r="K3" s="82">
        <v>0.0</v>
      </c>
      <c r="L3" s="82">
        <v>0.0</v>
      </c>
      <c r="M3" s="82">
        <v>0.0</v>
      </c>
      <c r="N3" s="82">
        <v>0.0</v>
      </c>
      <c r="O3" s="81">
        <f t="shared" ref="O3:O14" si="1">SUM(C3:N3)</f>
        <v>0</v>
      </c>
      <c r="P3" s="81">
        <f t="shared" ref="P3:P13" si="2">B3-O3</f>
        <v>0</v>
      </c>
      <c r="Q3" s="83" t="s">
        <v>458</v>
      </c>
    </row>
    <row r="4">
      <c r="A4" s="80" t="s">
        <v>459</v>
      </c>
      <c r="B4" s="81">
        <v>120.0</v>
      </c>
      <c r="C4" s="82">
        <v>0.0</v>
      </c>
      <c r="D4" s="82">
        <v>0.0</v>
      </c>
      <c r="E4" s="82">
        <v>0.0</v>
      </c>
      <c r="F4" s="82">
        <v>0.0</v>
      </c>
      <c r="G4" s="82">
        <v>0.0</v>
      </c>
      <c r="H4" s="82">
        <v>0.0</v>
      </c>
      <c r="I4" s="82">
        <v>0.0</v>
      </c>
      <c r="J4" s="82">
        <v>0.0</v>
      </c>
      <c r="K4" s="82">
        <v>99.0</v>
      </c>
      <c r="L4" s="82">
        <v>50.0</v>
      </c>
      <c r="M4" s="82">
        <v>140.0</v>
      </c>
      <c r="N4" s="82">
        <v>0.0</v>
      </c>
      <c r="O4" s="81">
        <f t="shared" si="1"/>
        <v>289</v>
      </c>
      <c r="P4" s="81">
        <f t="shared" si="2"/>
        <v>-169</v>
      </c>
      <c r="Q4" s="83" t="s">
        <v>460</v>
      </c>
    </row>
    <row r="5">
      <c r="A5" s="80" t="s">
        <v>461</v>
      </c>
      <c r="B5" s="81">
        <v>200.0</v>
      </c>
      <c r="C5" s="82">
        <v>0.0</v>
      </c>
      <c r="D5" s="82">
        <v>0.0</v>
      </c>
      <c r="E5" s="82">
        <v>0.0</v>
      </c>
      <c r="F5" s="82">
        <v>0.0</v>
      </c>
      <c r="G5" s="82">
        <v>0.0</v>
      </c>
      <c r="H5" s="82">
        <v>0.0</v>
      </c>
      <c r="I5" s="82">
        <v>0.0</v>
      </c>
      <c r="J5" s="82">
        <v>0.0</v>
      </c>
      <c r="K5" s="82">
        <v>0.0</v>
      </c>
      <c r="L5" s="127">
        <v>180.6</v>
      </c>
      <c r="M5" s="82">
        <v>0.0</v>
      </c>
      <c r="N5" s="82">
        <v>0.0</v>
      </c>
      <c r="O5" s="81">
        <f t="shared" si="1"/>
        <v>180.6</v>
      </c>
      <c r="P5" s="84">
        <f t="shared" si="2"/>
        <v>19.4</v>
      </c>
      <c r="Q5" s="83" t="s">
        <v>462</v>
      </c>
    </row>
    <row r="6" ht="17.25" customHeight="1">
      <c r="A6" s="80" t="s">
        <v>463</v>
      </c>
      <c r="B6" s="81">
        <v>50.0</v>
      </c>
      <c r="C6" s="82">
        <v>0.0</v>
      </c>
      <c r="D6" s="82">
        <v>0.0</v>
      </c>
      <c r="E6" s="82">
        <v>0.0</v>
      </c>
      <c r="F6" s="82">
        <v>0.0</v>
      </c>
      <c r="G6" s="82">
        <v>0.0</v>
      </c>
      <c r="H6" s="82">
        <v>0.0</v>
      </c>
      <c r="I6" s="82">
        <v>0.0</v>
      </c>
      <c r="J6" s="82">
        <v>0.0</v>
      </c>
      <c r="K6" s="82">
        <v>0.0</v>
      </c>
      <c r="L6" s="82">
        <v>0.0</v>
      </c>
      <c r="M6" s="82">
        <v>0.0</v>
      </c>
      <c r="N6" s="82">
        <v>0.0</v>
      </c>
      <c r="O6" s="81">
        <f t="shared" si="1"/>
        <v>0</v>
      </c>
      <c r="P6" s="81">
        <f t="shared" si="2"/>
        <v>50</v>
      </c>
      <c r="Q6" s="83" t="s">
        <v>464</v>
      </c>
    </row>
    <row r="7" ht="21.0" customHeight="1">
      <c r="A7" s="85" t="s">
        <v>465</v>
      </c>
      <c r="B7" s="81">
        <v>240.0</v>
      </c>
      <c r="C7" s="82">
        <v>0.0</v>
      </c>
      <c r="D7" s="82">
        <v>0.0</v>
      </c>
      <c r="E7" s="82">
        <v>0.0</v>
      </c>
      <c r="F7" s="82">
        <v>0.0</v>
      </c>
      <c r="G7" s="82">
        <v>0.0</v>
      </c>
      <c r="H7" s="82">
        <v>105.47</v>
      </c>
      <c r="I7" s="82">
        <v>0.0</v>
      </c>
      <c r="J7" s="82">
        <v>0.0</v>
      </c>
      <c r="K7" s="82">
        <v>0.0</v>
      </c>
      <c r="L7" s="82">
        <v>0.0</v>
      </c>
      <c r="M7" s="82">
        <v>0.0</v>
      </c>
      <c r="N7" s="82">
        <v>105.47</v>
      </c>
      <c r="O7" s="81">
        <f t="shared" si="1"/>
        <v>210.94</v>
      </c>
      <c r="P7" s="81">
        <f t="shared" si="2"/>
        <v>29.06</v>
      </c>
      <c r="Q7" s="86" t="s">
        <v>466</v>
      </c>
    </row>
    <row r="8">
      <c r="A8" s="80" t="s">
        <v>467</v>
      </c>
      <c r="B8" s="81">
        <v>60.0</v>
      </c>
      <c r="C8" s="82">
        <v>4.45</v>
      </c>
      <c r="D8" s="82">
        <v>4.16</v>
      </c>
      <c r="E8" s="82">
        <v>1.09</v>
      </c>
      <c r="F8" s="82">
        <v>10.9</v>
      </c>
      <c r="G8" s="82">
        <v>6.54</v>
      </c>
      <c r="H8" s="82">
        <v>2.18</v>
      </c>
      <c r="I8" s="82">
        <v>3.27</v>
      </c>
      <c r="J8" s="82">
        <v>3.27</v>
      </c>
      <c r="K8" s="82">
        <v>5.45</v>
      </c>
      <c r="L8" s="82">
        <v>10.9</v>
      </c>
      <c r="M8" s="82">
        <v>7.63</v>
      </c>
      <c r="N8" s="82">
        <v>7.63</v>
      </c>
      <c r="O8" s="81">
        <f t="shared" si="1"/>
        <v>67.47</v>
      </c>
      <c r="P8" s="81">
        <f t="shared" si="2"/>
        <v>-7.47</v>
      </c>
      <c r="Q8" s="83" t="s">
        <v>468</v>
      </c>
    </row>
    <row r="9">
      <c r="A9" s="85" t="s">
        <v>469</v>
      </c>
      <c r="B9" s="81">
        <v>300.0</v>
      </c>
      <c r="C9" s="82">
        <v>0.0</v>
      </c>
      <c r="D9" s="82">
        <v>0.0</v>
      </c>
      <c r="E9" s="82">
        <v>0.0</v>
      </c>
      <c r="F9" s="82">
        <v>0.0</v>
      </c>
      <c r="G9" s="82">
        <v>0.0</v>
      </c>
      <c r="H9" s="82">
        <v>0.0</v>
      </c>
      <c r="I9" s="82">
        <v>0.0</v>
      </c>
      <c r="J9" s="82">
        <v>0.0</v>
      </c>
      <c r="K9" s="82">
        <v>0.0</v>
      </c>
      <c r="L9" s="82">
        <v>0.0</v>
      </c>
      <c r="M9" s="82">
        <v>0.0</v>
      </c>
      <c r="N9" s="82">
        <v>335.0</v>
      </c>
      <c r="O9" s="81">
        <f t="shared" si="1"/>
        <v>335</v>
      </c>
      <c r="P9" s="81">
        <f t="shared" si="2"/>
        <v>-35</v>
      </c>
      <c r="Q9" s="83" t="s">
        <v>470</v>
      </c>
    </row>
    <row r="10">
      <c r="A10" s="80" t="s">
        <v>471</v>
      </c>
      <c r="B10" s="81">
        <v>70.0</v>
      </c>
      <c r="C10" s="82">
        <v>0.0</v>
      </c>
      <c r="D10" s="82">
        <v>0.0</v>
      </c>
      <c r="E10" s="82">
        <v>0.0</v>
      </c>
      <c r="F10" s="82">
        <v>0.0</v>
      </c>
      <c r="G10" s="82">
        <v>0.0</v>
      </c>
      <c r="H10" s="82">
        <v>0.0</v>
      </c>
      <c r="I10" s="82">
        <v>0.0</v>
      </c>
      <c r="J10" s="82">
        <v>0.0</v>
      </c>
      <c r="K10" s="82">
        <v>0.0</v>
      </c>
      <c r="L10" s="82">
        <v>0.0</v>
      </c>
      <c r="M10" s="82">
        <v>0.0</v>
      </c>
      <c r="N10" s="82">
        <v>0.0</v>
      </c>
      <c r="O10" s="81">
        <f t="shared" si="1"/>
        <v>0</v>
      </c>
      <c r="P10" s="84">
        <f t="shared" si="2"/>
        <v>70</v>
      </c>
      <c r="Q10" s="83"/>
    </row>
    <row r="11" ht="18.0" customHeight="1">
      <c r="A11" s="85" t="s">
        <v>472</v>
      </c>
      <c r="B11" s="81">
        <v>100.0</v>
      </c>
      <c r="C11" s="82">
        <v>0.0</v>
      </c>
      <c r="D11" s="82">
        <v>0.0</v>
      </c>
      <c r="E11" s="82">
        <v>0.0</v>
      </c>
      <c r="F11" s="82">
        <v>0.0</v>
      </c>
      <c r="G11" s="82">
        <v>0.0</v>
      </c>
      <c r="H11" s="82">
        <v>25.0</v>
      </c>
      <c r="I11" s="82">
        <v>0.0</v>
      </c>
      <c r="J11" s="82">
        <v>0.0</v>
      </c>
      <c r="K11" s="82">
        <v>0.0</v>
      </c>
      <c r="L11" s="127">
        <v>0.0</v>
      </c>
      <c r="M11" s="82">
        <v>0.0</v>
      </c>
      <c r="N11" s="82">
        <v>0.0</v>
      </c>
      <c r="O11" s="81">
        <f t="shared" si="1"/>
        <v>25</v>
      </c>
      <c r="P11" s="81">
        <f t="shared" si="2"/>
        <v>75</v>
      </c>
      <c r="Q11" s="83"/>
    </row>
    <row r="12">
      <c r="A12" s="80" t="s">
        <v>473</v>
      </c>
      <c r="B12" s="81">
        <v>0.0</v>
      </c>
      <c r="C12" s="82">
        <v>0.0</v>
      </c>
      <c r="D12" s="82">
        <v>0.0</v>
      </c>
      <c r="E12" s="82">
        <v>0.0</v>
      </c>
      <c r="F12" s="82">
        <v>0.0</v>
      </c>
      <c r="G12" s="82">
        <v>0.0</v>
      </c>
      <c r="H12" s="82">
        <v>0.0</v>
      </c>
      <c r="I12" s="82">
        <v>0.0</v>
      </c>
      <c r="J12" s="82">
        <v>0.0</v>
      </c>
      <c r="K12" s="82">
        <v>0.0</v>
      </c>
      <c r="L12" s="82">
        <v>0.0</v>
      </c>
      <c r="M12" s="82">
        <v>0.0</v>
      </c>
      <c r="N12" s="82">
        <v>0.0</v>
      </c>
      <c r="O12" s="81">
        <f t="shared" si="1"/>
        <v>0</v>
      </c>
      <c r="P12" s="81">
        <f t="shared" si="2"/>
        <v>0</v>
      </c>
      <c r="Q12" s="83" t="s">
        <v>474</v>
      </c>
    </row>
    <row r="13">
      <c r="A13" s="87" t="s">
        <v>475</v>
      </c>
      <c r="B13" s="88">
        <v>0.0</v>
      </c>
      <c r="C13" s="82">
        <v>0.0</v>
      </c>
      <c r="D13" s="82">
        <v>10.0</v>
      </c>
      <c r="E13" s="82">
        <v>0.0</v>
      </c>
      <c r="F13" s="82">
        <v>0.0</v>
      </c>
      <c r="G13" s="82">
        <v>0.0</v>
      </c>
      <c r="H13" s="82">
        <v>0.0</v>
      </c>
      <c r="I13" s="82">
        <v>0.0</v>
      </c>
      <c r="J13" s="82">
        <v>0.0</v>
      </c>
      <c r="K13" s="82">
        <v>0.0</v>
      </c>
      <c r="L13" s="82">
        <v>0.0</v>
      </c>
      <c r="M13" s="82">
        <v>2500.0</v>
      </c>
      <c r="N13" s="82">
        <v>0.0</v>
      </c>
      <c r="O13" s="81">
        <f t="shared" si="1"/>
        <v>2510</v>
      </c>
      <c r="P13" s="81">
        <f t="shared" si="2"/>
        <v>-2510</v>
      </c>
      <c r="Q13" s="83"/>
    </row>
    <row r="14">
      <c r="A14" s="80" t="s">
        <v>476</v>
      </c>
      <c r="B14" s="81">
        <f t="shared" ref="B14:N14" si="3">SUM(B3:B13)</f>
        <v>1140</v>
      </c>
      <c r="C14" s="82">
        <f t="shared" si="3"/>
        <v>4.45</v>
      </c>
      <c r="D14" s="82">
        <f t="shared" si="3"/>
        <v>14.16</v>
      </c>
      <c r="E14" s="82">
        <f t="shared" si="3"/>
        <v>1.09</v>
      </c>
      <c r="F14" s="82">
        <f t="shared" si="3"/>
        <v>10.9</v>
      </c>
      <c r="G14" s="82">
        <f t="shared" si="3"/>
        <v>6.54</v>
      </c>
      <c r="H14" s="82">
        <f t="shared" si="3"/>
        <v>132.65</v>
      </c>
      <c r="I14" s="82">
        <f t="shared" si="3"/>
        <v>3.27</v>
      </c>
      <c r="J14" s="82">
        <f t="shared" si="3"/>
        <v>3.27</v>
      </c>
      <c r="K14" s="82">
        <f t="shared" si="3"/>
        <v>104.45</v>
      </c>
      <c r="L14" s="82">
        <f t="shared" si="3"/>
        <v>241.5</v>
      </c>
      <c r="M14" s="89">
        <f t="shared" si="3"/>
        <v>2647.63</v>
      </c>
      <c r="N14" s="82">
        <f t="shared" si="3"/>
        <v>448.1</v>
      </c>
      <c r="O14" s="81">
        <f t="shared" si="1"/>
        <v>3618.01</v>
      </c>
      <c r="P14" s="81">
        <f>SUM(P3:P13)</f>
        <v>-2478.01</v>
      </c>
      <c r="Q14" s="83"/>
    </row>
    <row r="15">
      <c r="A15" s="72"/>
      <c r="B15" s="90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0"/>
      <c r="P15" s="90"/>
      <c r="Q15" s="83"/>
    </row>
    <row r="16">
      <c r="A16" s="83" t="s">
        <v>477</v>
      </c>
      <c r="B16" s="83"/>
      <c r="C16" s="92" t="s">
        <v>478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3"/>
      <c r="O16" s="93" t="s">
        <v>479</v>
      </c>
      <c r="P16" s="90" t="s">
        <v>455</v>
      </c>
      <c r="Q16" s="83"/>
    </row>
    <row r="17">
      <c r="A17" s="83"/>
      <c r="B17" s="94" t="s">
        <v>480</v>
      </c>
      <c r="C17" s="83">
        <v>2.0</v>
      </c>
      <c r="D17" s="83">
        <v>0.0</v>
      </c>
      <c r="E17" s="83">
        <v>0.0</v>
      </c>
      <c r="F17" s="83">
        <v>4.0</v>
      </c>
      <c r="G17" s="83">
        <v>3.0</v>
      </c>
      <c r="H17" s="83">
        <v>0.0</v>
      </c>
      <c r="I17" s="83">
        <v>2.0</v>
      </c>
      <c r="J17" s="83">
        <v>1.0</v>
      </c>
      <c r="K17" s="83">
        <v>3.0</v>
      </c>
      <c r="L17" s="83">
        <v>3.0</v>
      </c>
      <c r="M17" s="83">
        <v>2.0</v>
      </c>
      <c r="N17" s="83">
        <v>2.0</v>
      </c>
      <c r="O17" s="72">
        <f t="shared" ref="O17:O18" si="4">SUM(C17:N17)</f>
        <v>22</v>
      </c>
      <c r="P17" s="90"/>
      <c r="Q17" s="83"/>
    </row>
    <row r="18">
      <c r="A18" s="83" t="s">
        <v>72</v>
      </c>
      <c r="B18" s="94" t="s">
        <v>481</v>
      </c>
      <c r="C18" s="83">
        <v>2.0</v>
      </c>
      <c r="D18" s="83">
        <v>4.0</v>
      </c>
      <c r="E18" s="83">
        <v>2.0</v>
      </c>
      <c r="F18" s="83">
        <v>6.0</v>
      </c>
      <c r="G18" s="83">
        <v>4.0</v>
      </c>
      <c r="H18" s="83">
        <v>2.0</v>
      </c>
      <c r="I18" s="83">
        <v>1.0</v>
      </c>
      <c r="J18" s="83">
        <v>2.0</v>
      </c>
      <c r="K18" s="83">
        <v>2.0</v>
      </c>
      <c r="L18" s="83">
        <v>7.0</v>
      </c>
      <c r="M18" s="83">
        <v>5.0</v>
      </c>
      <c r="N18" s="83">
        <v>6.0</v>
      </c>
      <c r="O18" s="72">
        <f t="shared" si="4"/>
        <v>43</v>
      </c>
      <c r="P18" s="90"/>
      <c r="Q18" s="83"/>
    </row>
    <row r="19">
      <c r="A19" s="83"/>
      <c r="B19" s="94" t="s">
        <v>479</v>
      </c>
      <c r="C19" s="83">
        <v>4.0</v>
      </c>
      <c r="D19" s="83">
        <f t="shared" ref="D19:N19" si="5">D17+D18</f>
        <v>4</v>
      </c>
      <c r="E19" s="83">
        <f t="shared" si="5"/>
        <v>2</v>
      </c>
      <c r="F19" s="83">
        <f t="shared" si="5"/>
        <v>10</v>
      </c>
      <c r="G19" s="83">
        <f t="shared" si="5"/>
        <v>7</v>
      </c>
      <c r="H19" s="83">
        <f t="shared" si="5"/>
        <v>2</v>
      </c>
      <c r="I19" s="83">
        <f t="shared" si="5"/>
        <v>3</v>
      </c>
      <c r="J19" s="83">
        <f t="shared" si="5"/>
        <v>3</v>
      </c>
      <c r="K19" s="83">
        <f t="shared" si="5"/>
        <v>5</v>
      </c>
      <c r="L19" s="83">
        <f t="shared" si="5"/>
        <v>10</v>
      </c>
      <c r="M19" s="83">
        <f t="shared" si="5"/>
        <v>7</v>
      </c>
      <c r="N19" s="83">
        <f t="shared" si="5"/>
        <v>8</v>
      </c>
      <c r="O19" s="72"/>
      <c r="P19" s="90"/>
      <c r="Q19" s="83"/>
    </row>
    <row r="20">
      <c r="A20" s="85" t="s">
        <v>482</v>
      </c>
      <c r="B20" s="81">
        <v>1200.0</v>
      </c>
      <c r="C20" s="96">
        <v>80.0</v>
      </c>
      <c r="D20" s="96">
        <v>110.0</v>
      </c>
      <c r="E20" s="96">
        <v>60.0</v>
      </c>
      <c r="F20" s="96">
        <v>300.0</v>
      </c>
      <c r="G20" s="96">
        <v>210.0</v>
      </c>
      <c r="H20" s="96">
        <v>60.0</v>
      </c>
      <c r="I20" s="96">
        <v>90.0</v>
      </c>
      <c r="J20" s="96">
        <v>90.0</v>
      </c>
      <c r="K20" s="96">
        <v>150.0</v>
      </c>
      <c r="L20" s="96">
        <v>300.0</v>
      </c>
      <c r="M20" s="96">
        <v>210.0</v>
      </c>
      <c r="N20" s="96">
        <v>210.0</v>
      </c>
      <c r="O20" s="90">
        <f>SUM(C20:N20)</f>
        <v>1870</v>
      </c>
      <c r="P20" s="90">
        <f>B20-O20</f>
        <v>-670</v>
      </c>
      <c r="Q20" s="86"/>
    </row>
    <row r="21" ht="15.75" customHeight="1">
      <c r="A21" s="85" t="s">
        <v>483</v>
      </c>
      <c r="B21" s="81"/>
      <c r="C21" s="96">
        <v>20.0</v>
      </c>
      <c r="D21" s="96">
        <v>0.0</v>
      </c>
      <c r="E21" s="96">
        <v>0.0</v>
      </c>
      <c r="F21" s="96">
        <v>0.0</v>
      </c>
      <c r="G21" s="96">
        <v>0.0</v>
      </c>
      <c r="H21" s="96">
        <v>0.0</v>
      </c>
      <c r="I21" s="96">
        <v>0.0</v>
      </c>
      <c r="J21" s="96">
        <v>0.0</v>
      </c>
      <c r="K21" s="96">
        <v>0.0</v>
      </c>
      <c r="L21" s="96">
        <v>474.01</v>
      </c>
      <c r="M21" s="96">
        <v>0.0</v>
      </c>
      <c r="N21" s="96">
        <v>300.0</v>
      </c>
      <c r="O21" s="90"/>
      <c r="P21" s="90"/>
      <c r="Q21" s="86" t="s">
        <v>484</v>
      </c>
    </row>
    <row r="22" ht="15.75" customHeight="1">
      <c r="A22" s="80" t="s">
        <v>485</v>
      </c>
      <c r="B22" s="97"/>
      <c r="C22" s="96">
        <f t="shared" ref="C22:N22" si="6">C20+C21</f>
        <v>100</v>
      </c>
      <c r="D22" s="96">
        <f t="shared" si="6"/>
        <v>110</v>
      </c>
      <c r="E22" s="96">
        <f t="shared" si="6"/>
        <v>60</v>
      </c>
      <c r="F22" s="96">
        <f t="shared" si="6"/>
        <v>300</v>
      </c>
      <c r="G22" s="96">
        <f t="shared" si="6"/>
        <v>210</v>
      </c>
      <c r="H22" s="96">
        <f t="shared" si="6"/>
        <v>60</v>
      </c>
      <c r="I22" s="96">
        <f t="shared" si="6"/>
        <v>90</v>
      </c>
      <c r="J22" s="96">
        <f t="shared" si="6"/>
        <v>90</v>
      </c>
      <c r="K22" s="96">
        <f t="shared" si="6"/>
        <v>150</v>
      </c>
      <c r="L22" s="96">
        <f t="shared" si="6"/>
        <v>774.01</v>
      </c>
      <c r="M22" s="96">
        <f t="shared" si="6"/>
        <v>210</v>
      </c>
      <c r="N22" s="96">
        <f t="shared" si="6"/>
        <v>510</v>
      </c>
      <c r="O22" s="90"/>
      <c r="P22" s="90"/>
      <c r="Q22" s="83"/>
    </row>
    <row r="23" ht="15.75" customHeight="1">
      <c r="A23" s="80"/>
      <c r="B23" s="81"/>
      <c r="C23" s="98" t="s">
        <v>503</v>
      </c>
      <c r="D23" s="98" t="s">
        <v>504</v>
      </c>
      <c r="E23" s="82"/>
      <c r="F23" s="82"/>
      <c r="G23" s="82"/>
      <c r="H23" s="82"/>
      <c r="I23" s="82" t="s">
        <v>505</v>
      </c>
      <c r="J23" s="82"/>
      <c r="K23" s="82"/>
      <c r="L23" s="82"/>
      <c r="M23" s="82"/>
      <c r="N23" s="82"/>
      <c r="O23" s="90"/>
      <c r="P23" s="90"/>
      <c r="Q23" s="83"/>
    </row>
    <row r="24" ht="15.75" customHeight="1">
      <c r="A24" s="80"/>
      <c r="B24" s="81"/>
      <c r="C24" s="99" t="s">
        <v>486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3"/>
      <c r="O24" s="90"/>
      <c r="P24" s="90"/>
      <c r="Q24" s="83"/>
    </row>
    <row r="25" ht="15.75" customHeight="1">
      <c r="A25" s="85" t="s">
        <v>487</v>
      </c>
      <c r="B25" s="81"/>
      <c r="C25" s="81">
        <v>1724.64</v>
      </c>
      <c r="D25" s="81">
        <f t="shared" ref="D25:N25" si="7">C29</f>
        <v>1820.19</v>
      </c>
      <c r="E25" s="81">
        <f t="shared" si="7"/>
        <v>1916.03</v>
      </c>
      <c r="F25" s="81">
        <f t="shared" si="7"/>
        <v>1974.94</v>
      </c>
      <c r="G25" s="81">
        <f t="shared" si="7"/>
        <v>2264.04</v>
      </c>
      <c r="H25" s="81">
        <f t="shared" si="7"/>
        <v>2467.5</v>
      </c>
      <c r="I25" s="81">
        <f t="shared" si="7"/>
        <v>2394.85</v>
      </c>
      <c r="J25" s="81">
        <f t="shared" si="7"/>
        <v>2481.58</v>
      </c>
      <c r="K25" s="81">
        <f t="shared" si="7"/>
        <v>2568.31</v>
      </c>
      <c r="L25" s="81">
        <f t="shared" si="7"/>
        <v>2613.86</v>
      </c>
      <c r="M25" s="81">
        <f t="shared" si="7"/>
        <v>3146.37</v>
      </c>
      <c r="N25" s="81">
        <f t="shared" si="7"/>
        <v>708.74</v>
      </c>
      <c r="O25" s="72"/>
      <c r="P25" s="90"/>
      <c r="Q25" s="83" t="s">
        <v>506</v>
      </c>
    </row>
    <row r="26" ht="15.75" customHeight="1">
      <c r="A26" s="100" t="s">
        <v>488</v>
      </c>
      <c r="B26" s="101"/>
      <c r="C26" s="101">
        <f t="shared" ref="C26:N26" si="8">C22</f>
        <v>100</v>
      </c>
      <c r="D26" s="101">
        <f t="shared" si="8"/>
        <v>110</v>
      </c>
      <c r="E26" s="101">
        <f t="shared" si="8"/>
        <v>60</v>
      </c>
      <c r="F26" s="101">
        <f t="shared" si="8"/>
        <v>300</v>
      </c>
      <c r="G26" s="101">
        <f t="shared" si="8"/>
        <v>210</v>
      </c>
      <c r="H26" s="101">
        <f t="shared" si="8"/>
        <v>60</v>
      </c>
      <c r="I26" s="101">
        <f t="shared" si="8"/>
        <v>90</v>
      </c>
      <c r="J26" s="101">
        <f t="shared" si="8"/>
        <v>90</v>
      </c>
      <c r="K26" s="101">
        <f t="shared" si="8"/>
        <v>150</v>
      </c>
      <c r="L26" s="101">
        <f t="shared" si="8"/>
        <v>774.01</v>
      </c>
      <c r="M26" s="101">
        <f t="shared" si="8"/>
        <v>210</v>
      </c>
      <c r="N26" s="101">
        <f t="shared" si="8"/>
        <v>510</v>
      </c>
      <c r="O26" s="72"/>
      <c r="P26" s="72"/>
      <c r="Q26" s="83" t="s">
        <v>507</v>
      </c>
    </row>
    <row r="27" ht="15.75" customHeight="1">
      <c r="A27" s="102" t="s">
        <v>489</v>
      </c>
      <c r="B27" s="103"/>
      <c r="C27" s="103">
        <f>C14</f>
        <v>4.45</v>
      </c>
      <c r="D27" s="103">
        <v>14.16</v>
      </c>
      <c r="E27" s="103">
        <f>E14</f>
        <v>1.09</v>
      </c>
      <c r="F27" s="103">
        <v>0.0</v>
      </c>
      <c r="G27" s="103">
        <v>9.81</v>
      </c>
      <c r="H27" s="103">
        <v>28.27</v>
      </c>
      <c r="I27" s="103">
        <v>8.72</v>
      </c>
      <c r="J27" s="103">
        <v>3.27</v>
      </c>
      <c r="K27" s="103">
        <f t="shared" ref="K27:N27" si="9">K14</f>
        <v>104.45</v>
      </c>
      <c r="L27" s="103">
        <f t="shared" si="9"/>
        <v>241.5</v>
      </c>
      <c r="M27" s="103">
        <f t="shared" si="9"/>
        <v>2647.63</v>
      </c>
      <c r="N27" s="103">
        <f t="shared" si="9"/>
        <v>448.1</v>
      </c>
      <c r="O27" s="72"/>
      <c r="P27" s="72" t="s">
        <v>72</v>
      </c>
      <c r="Q27" s="83" t="s">
        <v>508</v>
      </c>
    </row>
    <row r="28" ht="15.75" customHeight="1">
      <c r="A28" s="80" t="s">
        <v>490</v>
      </c>
      <c r="B28" s="81"/>
      <c r="C28" s="81">
        <f t="shared" ref="C28:N28" si="10">C22-C14</f>
        <v>95.55</v>
      </c>
      <c r="D28" s="81">
        <f t="shared" si="10"/>
        <v>95.84</v>
      </c>
      <c r="E28" s="81">
        <f t="shared" si="10"/>
        <v>58.91</v>
      </c>
      <c r="F28" s="81">
        <f t="shared" si="10"/>
        <v>289.1</v>
      </c>
      <c r="G28" s="81">
        <f t="shared" si="10"/>
        <v>203.46</v>
      </c>
      <c r="H28" s="81">
        <f t="shared" si="10"/>
        <v>-72.65</v>
      </c>
      <c r="I28" s="81">
        <f t="shared" si="10"/>
        <v>86.73</v>
      </c>
      <c r="J28" s="81">
        <f t="shared" si="10"/>
        <v>86.73</v>
      </c>
      <c r="K28" s="81">
        <f t="shared" si="10"/>
        <v>45.55</v>
      </c>
      <c r="L28" s="81">
        <f t="shared" si="10"/>
        <v>532.51</v>
      </c>
      <c r="M28" s="81">
        <f t="shared" si="10"/>
        <v>-2437.63</v>
      </c>
      <c r="N28" s="81">
        <f t="shared" si="10"/>
        <v>61.9</v>
      </c>
      <c r="O28" s="72"/>
      <c r="P28" s="72"/>
      <c r="Q28" s="128" t="s">
        <v>509</v>
      </c>
    </row>
    <row r="29" ht="15.75" customHeight="1">
      <c r="A29" s="80" t="s">
        <v>491</v>
      </c>
      <c r="B29" s="81"/>
      <c r="C29" s="81">
        <f t="shared" ref="C29:N29" si="11">C25+C22-C14</f>
        <v>1820.19</v>
      </c>
      <c r="D29" s="81">
        <f t="shared" si="11"/>
        <v>1916.03</v>
      </c>
      <c r="E29" s="81">
        <f t="shared" si="11"/>
        <v>1974.94</v>
      </c>
      <c r="F29" s="81">
        <f t="shared" si="11"/>
        <v>2264.04</v>
      </c>
      <c r="G29" s="81">
        <f t="shared" si="11"/>
        <v>2467.5</v>
      </c>
      <c r="H29" s="81">
        <f t="shared" si="11"/>
        <v>2394.85</v>
      </c>
      <c r="I29" s="81">
        <f t="shared" si="11"/>
        <v>2481.58</v>
      </c>
      <c r="J29" s="81">
        <f t="shared" si="11"/>
        <v>2568.31</v>
      </c>
      <c r="K29" s="81">
        <f t="shared" si="11"/>
        <v>2613.86</v>
      </c>
      <c r="L29" s="81">
        <f t="shared" si="11"/>
        <v>3146.37</v>
      </c>
      <c r="M29" s="81">
        <f t="shared" si="11"/>
        <v>708.74</v>
      </c>
      <c r="N29" s="81">
        <f t="shared" si="11"/>
        <v>770.64</v>
      </c>
      <c r="O29" s="72"/>
      <c r="P29" s="72"/>
      <c r="Q29" s="83"/>
    </row>
    <row r="30" ht="15.75" customHeight="1">
      <c r="A30" s="104" t="s">
        <v>492</v>
      </c>
      <c r="B30" s="74"/>
      <c r="C30" s="105"/>
      <c r="D30" s="105"/>
      <c r="E30" s="105" t="s">
        <v>72</v>
      </c>
      <c r="F30" s="105" t="s">
        <v>72</v>
      </c>
      <c r="G30" s="105" t="s">
        <v>72</v>
      </c>
      <c r="H30" s="105" t="s">
        <v>72</v>
      </c>
      <c r="I30" s="105" t="s">
        <v>493</v>
      </c>
      <c r="J30" s="106" t="s">
        <v>72</v>
      </c>
      <c r="K30" s="106" t="s">
        <v>72</v>
      </c>
      <c r="L30" s="107"/>
      <c r="M30" s="107"/>
      <c r="N30" s="107"/>
      <c r="O30" s="74"/>
      <c r="P30" s="74"/>
      <c r="Q30" s="74"/>
    </row>
    <row r="31" ht="15.75" customHeight="1">
      <c r="A31" s="104" t="s">
        <v>494</v>
      </c>
      <c r="B31" s="108"/>
      <c r="C31" s="86"/>
      <c r="D31" s="98"/>
      <c r="E31" s="86"/>
      <c r="F31" s="86"/>
      <c r="G31" s="86"/>
      <c r="H31" s="86"/>
      <c r="I31" s="83"/>
      <c r="J31" s="86"/>
      <c r="K31" s="108"/>
      <c r="L31" s="86"/>
      <c r="M31" s="108"/>
      <c r="N31" s="108"/>
      <c r="O31" s="74"/>
      <c r="P31" s="74"/>
      <c r="Q31" s="104"/>
    </row>
    <row r="32" ht="15.75" customHeight="1">
      <c r="A32" s="72">
        <v>2.0</v>
      </c>
      <c r="B32" s="108"/>
      <c r="C32" s="86">
        <v>4.0</v>
      </c>
      <c r="D32" s="86">
        <v>4.0</v>
      </c>
      <c r="E32" s="86">
        <v>2.0</v>
      </c>
      <c r="F32" s="86">
        <v>10.0</v>
      </c>
      <c r="G32" s="86">
        <v>7.0</v>
      </c>
      <c r="H32" s="86">
        <v>2.0</v>
      </c>
      <c r="I32" s="83">
        <v>3.0</v>
      </c>
      <c r="J32" s="86">
        <v>3.0</v>
      </c>
      <c r="K32" s="108">
        <v>5.0</v>
      </c>
      <c r="L32" s="74">
        <v>10.0</v>
      </c>
      <c r="M32" s="129">
        <v>7.0</v>
      </c>
      <c r="N32" s="130">
        <v>8.0</v>
      </c>
      <c r="O32" s="74"/>
      <c r="P32" s="74"/>
      <c r="Q32" s="110"/>
    </row>
    <row r="33" ht="15.75" customHeight="1">
      <c r="A33" s="111">
        <v>3.0</v>
      </c>
      <c r="B33" s="109"/>
      <c r="C33" s="86"/>
      <c r="D33" s="86"/>
      <c r="E33" s="83"/>
      <c r="F33" s="86"/>
      <c r="G33" s="83"/>
      <c r="H33" s="86"/>
      <c r="I33" s="112"/>
      <c r="J33" s="86"/>
      <c r="K33" s="108"/>
      <c r="L33" s="74"/>
      <c r="M33" s="86"/>
      <c r="N33" s="109"/>
      <c r="O33" s="113"/>
      <c r="P33" s="113"/>
      <c r="Q33" s="110"/>
    </row>
    <row r="34" ht="15.75" customHeight="1">
      <c r="A34" s="111">
        <v>4.0</v>
      </c>
      <c r="B34" s="109"/>
      <c r="C34" s="114"/>
      <c r="D34" s="114"/>
      <c r="E34" s="115"/>
      <c r="F34" s="114"/>
      <c r="G34" s="115"/>
      <c r="H34" s="116"/>
      <c r="I34" s="116"/>
      <c r="J34" s="114"/>
      <c r="K34" s="115"/>
      <c r="L34" s="115"/>
      <c r="M34" s="114"/>
      <c r="N34" s="116"/>
      <c r="O34" s="113"/>
      <c r="P34" s="113"/>
      <c r="Q34" s="117"/>
    </row>
    <row r="35" ht="15.75" customHeight="1">
      <c r="A35" s="111">
        <v>5.0</v>
      </c>
      <c r="B35" s="109"/>
      <c r="C35" s="98"/>
      <c r="D35" s="98"/>
      <c r="E35" s="118"/>
      <c r="F35" s="98"/>
      <c r="G35" s="118"/>
      <c r="H35" s="118"/>
      <c r="I35" s="118"/>
      <c r="J35" s="98"/>
      <c r="K35" s="119"/>
      <c r="L35" s="119"/>
      <c r="M35" s="109"/>
      <c r="N35" s="109"/>
      <c r="O35" s="113"/>
      <c r="P35" s="113"/>
      <c r="Q35" s="120"/>
    </row>
    <row r="36" ht="15.75" customHeight="1">
      <c r="A36" s="111">
        <v>6.0</v>
      </c>
      <c r="B36" s="109"/>
      <c r="C36" s="98"/>
      <c r="D36" s="98"/>
      <c r="E36" s="118"/>
      <c r="F36" s="98"/>
      <c r="G36" s="118"/>
      <c r="H36" s="118"/>
      <c r="I36" s="118"/>
      <c r="J36" s="98"/>
      <c r="K36" s="119"/>
      <c r="L36" s="119"/>
      <c r="M36" s="109"/>
      <c r="N36" s="109"/>
      <c r="O36" s="113"/>
      <c r="P36" s="113"/>
      <c r="Q36" s="113"/>
    </row>
    <row r="37" ht="15.75" customHeight="1">
      <c r="A37" s="111">
        <v>7.0</v>
      </c>
      <c r="B37" s="109"/>
      <c r="C37" s="98"/>
      <c r="D37" s="98"/>
      <c r="E37" s="118"/>
      <c r="F37" s="98"/>
      <c r="G37" s="112"/>
      <c r="H37" s="118"/>
      <c r="I37" s="118"/>
      <c r="J37" s="81"/>
      <c r="K37" s="119"/>
      <c r="L37" s="119"/>
      <c r="M37" s="109"/>
      <c r="N37" s="109"/>
      <c r="O37" s="113"/>
      <c r="P37" s="113"/>
      <c r="Q37" s="113"/>
    </row>
    <row r="38" ht="15.75" customHeight="1">
      <c r="A38" s="111">
        <v>8.0</v>
      </c>
      <c r="B38" s="109"/>
      <c r="C38" s="118"/>
      <c r="D38" s="98"/>
      <c r="E38" s="118"/>
      <c r="F38" s="98"/>
      <c r="G38" s="112"/>
      <c r="H38" s="118"/>
      <c r="I38" s="118"/>
      <c r="J38" s="81"/>
      <c r="K38" s="119"/>
      <c r="L38" s="119"/>
      <c r="M38" s="109"/>
      <c r="N38" s="109"/>
      <c r="O38" s="113"/>
      <c r="P38" s="113"/>
      <c r="Q38" s="113"/>
    </row>
    <row r="39" ht="15.75" customHeight="1">
      <c r="A39" s="111">
        <v>9.0</v>
      </c>
      <c r="B39" s="109"/>
      <c r="C39" s="112"/>
      <c r="D39" s="86"/>
      <c r="E39" s="112"/>
      <c r="F39" s="86"/>
      <c r="G39" s="112"/>
      <c r="H39" s="112"/>
      <c r="I39" s="112"/>
      <c r="J39" s="112"/>
      <c r="K39" s="109"/>
      <c r="L39" s="109"/>
      <c r="M39" s="109"/>
      <c r="N39" s="109"/>
      <c r="O39" s="113"/>
      <c r="P39" s="113"/>
      <c r="Q39" s="113"/>
    </row>
    <row r="40" ht="15.75" customHeight="1">
      <c r="A40" s="111">
        <v>10.0</v>
      </c>
      <c r="B40" s="109"/>
      <c r="C40" s="112"/>
      <c r="D40" s="86"/>
      <c r="E40" s="112"/>
      <c r="F40" s="86"/>
      <c r="G40" s="112"/>
      <c r="H40" s="112"/>
      <c r="I40" s="112"/>
      <c r="J40" s="112"/>
      <c r="K40" s="109"/>
      <c r="L40" s="109"/>
      <c r="M40" s="109"/>
      <c r="N40" s="109"/>
      <c r="O40" s="113"/>
      <c r="P40" s="113"/>
      <c r="Q40" s="113"/>
    </row>
    <row r="41" ht="15.75" customHeight="1">
      <c r="A41" s="111">
        <v>11.0</v>
      </c>
      <c r="B41" s="109"/>
      <c r="C41" s="112"/>
      <c r="D41" s="86"/>
      <c r="E41" s="112"/>
      <c r="F41" s="86"/>
      <c r="G41" s="112"/>
      <c r="H41" s="112"/>
      <c r="I41" s="112"/>
      <c r="J41" s="112"/>
      <c r="K41" s="109"/>
      <c r="L41" s="109"/>
      <c r="M41" s="109"/>
      <c r="N41" s="109"/>
      <c r="O41" s="113"/>
      <c r="P41" s="113"/>
      <c r="Q41" s="113"/>
    </row>
    <row r="42" ht="15.75" customHeight="1">
      <c r="A42" s="111">
        <v>12.0</v>
      </c>
      <c r="B42" s="109"/>
      <c r="C42" s="112"/>
      <c r="D42" s="86"/>
      <c r="E42" s="112"/>
      <c r="F42" s="86"/>
      <c r="G42" s="112"/>
      <c r="H42" s="112"/>
      <c r="I42" s="112"/>
      <c r="J42" s="112"/>
      <c r="K42" s="109"/>
      <c r="L42" s="109"/>
      <c r="M42" s="109"/>
      <c r="N42" s="109"/>
      <c r="O42" s="113"/>
      <c r="P42" s="113"/>
      <c r="Q42" s="113"/>
    </row>
    <row r="43" ht="15.75" customHeight="1">
      <c r="A43" s="111">
        <v>13.0</v>
      </c>
      <c r="B43" s="109"/>
      <c r="C43" s="112"/>
      <c r="D43" s="86"/>
      <c r="E43" s="112"/>
      <c r="F43" s="86"/>
      <c r="G43" s="112"/>
      <c r="H43" s="112"/>
      <c r="I43" s="112"/>
      <c r="J43" s="112"/>
      <c r="K43" s="109"/>
      <c r="L43" s="109"/>
      <c r="M43" s="109"/>
      <c r="N43" s="109"/>
      <c r="O43" s="113"/>
      <c r="P43" s="113"/>
      <c r="Q43" s="113"/>
    </row>
    <row r="44" ht="15.75" customHeight="1">
      <c r="A44" s="121">
        <v>14.0</v>
      </c>
      <c r="B44" s="94" t="s">
        <v>72</v>
      </c>
      <c r="C44" s="83"/>
      <c r="D44" s="86"/>
      <c r="E44" s="112"/>
      <c r="F44" s="86"/>
      <c r="G44" s="112"/>
      <c r="H44" s="112"/>
      <c r="I44" s="112"/>
      <c r="J44" s="112"/>
      <c r="K44" s="109"/>
      <c r="L44" s="109"/>
      <c r="M44" s="109"/>
      <c r="N44" s="109"/>
      <c r="O44" s="113"/>
      <c r="P44" s="113"/>
      <c r="Q44" s="113"/>
    </row>
    <row r="45" ht="15.75" customHeight="1">
      <c r="A45" s="111">
        <v>15.0</v>
      </c>
      <c r="B45" s="109"/>
      <c r="C45" s="112"/>
      <c r="D45" s="112"/>
      <c r="E45" s="112"/>
      <c r="F45" s="86"/>
      <c r="G45" s="112"/>
      <c r="H45" s="112"/>
      <c r="I45" s="112"/>
      <c r="J45" s="112"/>
      <c r="K45" s="109"/>
      <c r="L45" s="109"/>
      <c r="M45" s="109"/>
      <c r="N45" s="109"/>
      <c r="O45" s="113"/>
      <c r="P45" s="113"/>
      <c r="Q45" s="113"/>
    </row>
    <row r="46" ht="15.75" customHeight="1">
      <c r="A46" s="122" t="s">
        <v>495</v>
      </c>
      <c r="B46" s="123"/>
      <c r="C46" s="123">
        <f t="shared" ref="C46:N46" si="12">SUM(C17+C18)</f>
        <v>4</v>
      </c>
      <c r="D46" s="123">
        <f t="shared" si="12"/>
        <v>4</v>
      </c>
      <c r="E46" s="123">
        <f t="shared" si="12"/>
        <v>2</v>
      </c>
      <c r="F46" s="124">
        <f t="shared" si="12"/>
        <v>10</v>
      </c>
      <c r="G46" s="123">
        <f t="shared" si="12"/>
        <v>7</v>
      </c>
      <c r="H46" s="123">
        <f t="shared" si="12"/>
        <v>2</v>
      </c>
      <c r="I46" s="123">
        <f t="shared" si="12"/>
        <v>3</v>
      </c>
      <c r="J46" s="123">
        <f t="shared" si="12"/>
        <v>3</v>
      </c>
      <c r="K46" s="123">
        <f t="shared" si="12"/>
        <v>5</v>
      </c>
      <c r="L46" s="123">
        <f t="shared" si="12"/>
        <v>10</v>
      </c>
      <c r="M46" s="123">
        <f t="shared" si="12"/>
        <v>7</v>
      </c>
      <c r="N46" s="123">
        <f t="shared" si="12"/>
        <v>8</v>
      </c>
      <c r="O46" s="113"/>
      <c r="P46" s="113"/>
      <c r="Q46" s="113"/>
    </row>
    <row r="47" ht="15.75" customHeight="1">
      <c r="A47" s="111"/>
      <c r="B47" s="113"/>
      <c r="C47" s="125"/>
      <c r="D47" s="113"/>
      <c r="E47" s="113"/>
      <c r="F47" s="104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</row>
    <row r="48" ht="15.75" customHeight="1">
      <c r="A48" s="111"/>
      <c r="B48" s="126"/>
      <c r="C48" s="113" t="s">
        <v>496</v>
      </c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</row>
    <row r="49" ht="15.75" customHeight="1">
      <c r="A49" s="111"/>
      <c r="B49" s="113" t="s">
        <v>497</v>
      </c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</row>
    <row r="50" ht="15.75" customHeight="1">
      <c r="A50" s="111"/>
      <c r="B50" s="113" t="s">
        <v>498</v>
      </c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</row>
    <row r="51" ht="15.75" customHeight="1">
      <c r="A51" s="111"/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N2"/>
    <mergeCell ref="C16:N16"/>
    <mergeCell ref="C24:N2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1.0"/>
    <col customWidth="1" min="3" max="3" width="8.86"/>
    <col customWidth="1" min="4" max="4" width="26.0"/>
    <col customWidth="1" min="5" max="7" width="8.86"/>
    <col customWidth="1" min="8" max="8" width="15.71"/>
    <col customWidth="1" min="9" max="9" width="33.29"/>
    <col customWidth="1" min="10" max="13" width="8.86"/>
    <col customWidth="1" min="14" max="14" width="9.86"/>
    <col customWidth="1" min="15" max="15" width="10.86"/>
    <col customWidth="1" min="16" max="26" width="8.86"/>
  </cols>
  <sheetData>
    <row r="1">
      <c r="A1" s="131" t="s">
        <v>510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>
      <c r="A2" s="7"/>
      <c r="B2" s="5" t="s">
        <v>1</v>
      </c>
      <c r="C2" s="5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5" t="s">
        <v>9</v>
      </c>
      <c r="K2" s="5" t="s">
        <v>10</v>
      </c>
      <c r="L2" s="7" t="s">
        <v>11</v>
      </c>
      <c r="M2" s="8" t="s">
        <v>12</v>
      </c>
      <c r="N2" s="8" t="s">
        <v>13</v>
      </c>
      <c r="O2" s="7" t="s">
        <v>14</v>
      </c>
      <c r="P2" s="8" t="s">
        <v>15</v>
      </c>
      <c r="Q2" s="7" t="s">
        <v>16</v>
      </c>
    </row>
    <row r="3">
      <c r="A3" s="41">
        <v>1.0</v>
      </c>
      <c r="B3" s="41" t="s">
        <v>27</v>
      </c>
      <c r="C3" s="41" t="s">
        <v>28</v>
      </c>
      <c r="D3" s="41" t="s">
        <v>29</v>
      </c>
      <c r="E3" s="41" t="s">
        <v>30</v>
      </c>
      <c r="F3" s="41" t="s">
        <v>21</v>
      </c>
      <c r="G3" s="41">
        <v>75032.0</v>
      </c>
      <c r="H3" s="44" t="s">
        <v>31</v>
      </c>
      <c r="I3" s="41" t="s">
        <v>32</v>
      </c>
      <c r="J3" s="45">
        <v>42933.0</v>
      </c>
      <c r="K3" s="46" t="s">
        <v>24</v>
      </c>
      <c r="L3" s="41"/>
      <c r="M3" s="41" t="s">
        <v>252</v>
      </c>
      <c r="N3" s="41"/>
      <c r="O3" s="41" t="s">
        <v>26</v>
      </c>
      <c r="P3" s="41" t="s">
        <v>26</v>
      </c>
      <c r="Q3" s="41"/>
    </row>
    <row r="4">
      <c r="A4" s="41">
        <v>2.0</v>
      </c>
      <c r="B4" s="41" t="s">
        <v>17</v>
      </c>
      <c r="C4" s="41" t="s">
        <v>18</v>
      </c>
      <c r="D4" s="41" t="s">
        <v>19</v>
      </c>
      <c r="E4" s="41" t="s">
        <v>20</v>
      </c>
      <c r="F4" s="41" t="s">
        <v>21</v>
      </c>
      <c r="G4" s="41">
        <v>75189.0</v>
      </c>
      <c r="H4" s="44" t="s">
        <v>22</v>
      </c>
      <c r="I4" s="41" t="s">
        <v>23</v>
      </c>
      <c r="J4" s="45">
        <v>43665.0</v>
      </c>
      <c r="K4" s="46" t="s">
        <v>24</v>
      </c>
      <c r="L4" s="41"/>
      <c r="M4" s="41" t="s">
        <v>252</v>
      </c>
      <c r="N4" s="41"/>
      <c r="O4" s="41" t="s">
        <v>26</v>
      </c>
      <c r="P4" s="41" t="s">
        <v>26</v>
      </c>
      <c r="Q4" s="41"/>
    </row>
    <row r="5">
      <c r="A5" s="41">
        <v>3.0</v>
      </c>
      <c r="B5" s="41" t="s">
        <v>42</v>
      </c>
      <c r="C5" s="41" t="s">
        <v>43</v>
      </c>
      <c r="D5" s="41" t="s">
        <v>44</v>
      </c>
      <c r="E5" s="41" t="s">
        <v>45</v>
      </c>
      <c r="F5" s="41" t="s">
        <v>21</v>
      </c>
      <c r="G5" s="41">
        <v>75189.0</v>
      </c>
      <c r="H5" s="44" t="s">
        <v>46</v>
      </c>
      <c r="I5" s="41" t="s">
        <v>47</v>
      </c>
      <c r="J5" s="45">
        <v>42964.0</v>
      </c>
      <c r="K5" s="46" t="s">
        <v>48</v>
      </c>
      <c r="L5" s="41"/>
      <c r="M5" s="41" t="s">
        <v>252</v>
      </c>
      <c r="N5" s="41"/>
      <c r="O5" s="41" t="s">
        <v>26</v>
      </c>
      <c r="P5" s="41" t="s">
        <v>26</v>
      </c>
      <c r="Q5" s="41"/>
    </row>
    <row r="6">
      <c r="A6" s="41">
        <v>4.0</v>
      </c>
      <c r="B6" s="41" t="s">
        <v>49</v>
      </c>
      <c r="C6" s="41" t="s">
        <v>375</v>
      </c>
      <c r="D6" s="41" t="s">
        <v>376</v>
      </c>
      <c r="E6" s="41" t="s">
        <v>30</v>
      </c>
      <c r="F6" s="41" t="s">
        <v>21</v>
      </c>
      <c r="G6" s="41">
        <v>75087.0</v>
      </c>
      <c r="H6" s="41" t="s">
        <v>377</v>
      </c>
      <c r="I6" s="42" t="s">
        <v>378</v>
      </c>
      <c r="J6" s="43" t="s">
        <v>379</v>
      </c>
      <c r="K6" s="41" t="s">
        <v>48</v>
      </c>
      <c r="L6" s="41"/>
      <c r="M6" s="41" t="s">
        <v>54</v>
      </c>
      <c r="N6" s="41"/>
      <c r="O6" s="41" t="s">
        <v>26</v>
      </c>
      <c r="P6" s="41" t="s">
        <v>26</v>
      </c>
      <c r="Q6" s="41"/>
    </row>
    <row r="7">
      <c r="A7" s="41">
        <v>5.0</v>
      </c>
      <c r="B7" s="55" t="s">
        <v>49</v>
      </c>
      <c r="C7" s="41" t="s">
        <v>50</v>
      </c>
      <c r="D7" s="41" t="s">
        <v>51</v>
      </c>
      <c r="E7" s="41" t="s">
        <v>30</v>
      </c>
      <c r="F7" s="41" t="s">
        <v>21</v>
      </c>
      <c r="G7" s="41">
        <v>75087.0</v>
      </c>
      <c r="H7" s="132" t="s">
        <v>52</v>
      </c>
      <c r="I7" s="41" t="s">
        <v>53</v>
      </c>
      <c r="J7" s="59">
        <v>42964.0</v>
      </c>
      <c r="K7" s="46" t="s">
        <v>48</v>
      </c>
      <c r="L7" s="41"/>
      <c r="M7" s="41" t="s">
        <v>54</v>
      </c>
      <c r="N7" s="41"/>
      <c r="O7" s="41" t="s">
        <v>26</v>
      </c>
      <c r="P7" s="41" t="s">
        <v>26</v>
      </c>
      <c r="Q7" s="41"/>
    </row>
    <row r="8">
      <c r="A8" s="41">
        <v>6.0</v>
      </c>
      <c r="B8" s="55" t="s">
        <v>55</v>
      </c>
      <c r="C8" s="41" t="s">
        <v>56</v>
      </c>
      <c r="D8" s="41" t="s">
        <v>57</v>
      </c>
      <c r="E8" s="41" t="s">
        <v>30</v>
      </c>
      <c r="F8" s="41" t="s">
        <v>58</v>
      </c>
      <c r="G8" s="41">
        <v>75087.0</v>
      </c>
      <c r="H8" s="132">
        <v>8.178759798E9</v>
      </c>
      <c r="I8" s="42" t="s">
        <v>59</v>
      </c>
      <c r="J8" s="59">
        <v>44429.0</v>
      </c>
      <c r="K8" s="46" t="s">
        <v>48</v>
      </c>
      <c r="L8" s="41"/>
      <c r="M8" s="41" t="s">
        <v>252</v>
      </c>
      <c r="N8" s="41"/>
      <c r="O8" s="41"/>
      <c r="P8" s="41" t="s">
        <v>60</v>
      </c>
      <c r="Q8" s="41"/>
    </row>
    <row r="9">
      <c r="A9" s="41">
        <v>7.0</v>
      </c>
      <c r="B9" s="55" t="s">
        <v>380</v>
      </c>
      <c r="C9" s="41" t="s">
        <v>381</v>
      </c>
      <c r="D9" s="41"/>
      <c r="E9" s="41"/>
      <c r="F9" s="41"/>
      <c r="G9" s="41"/>
      <c r="H9" s="132"/>
      <c r="I9" s="42" t="s">
        <v>382</v>
      </c>
      <c r="J9" s="59">
        <v>44429.0</v>
      </c>
      <c r="K9" s="46" t="s">
        <v>48</v>
      </c>
      <c r="L9" s="41"/>
      <c r="M9" s="41" t="s">
        <v>252</v>
      </c>
      <c r="N9" s="41"/>
      <c r="O9" s="41"/>
      <c r="P9" s="133"/>
      <c r="Q9" s="41"/>
    </row>
    <row r="10">
      <c r="A10" s="41">
        <v>8.0</v>
      </c>
      <c r="B10" s="55" t="s">
        <v>61</v>
      </c>
      <c r="C10" s="41" t="s">
        <v>62</v>
      </c>
      <c r="D10" s="41" t="s">
        <v>63</v>
      </c>
      <c r="E10" s="41" t="s">
        <v>30</v>
      </c>
      <c r="F10" s="41" t="s">
        <v>21</v>
      </c>
      <c r="G10" s="41">
        <v>75087.0</v>
      </c>
      <c r="H10" s="132">
        <v>7.658603647E9</v>
      </c>
      <c r="I10" s="42" t="s">
        <v>64</v>
      </c>
      <c r="J10" s="59">
        <v>44429.0</v>
      </c>
      <c r="K10" s="46" t="s">
        <v>48</v>
      </c>
      <c r="L10" s="41"/>
      <c r="M10" s="41" t="s">
        <v>252</v>
      </c>
      <c r="N10" s="41"/>
      <c r="O10" s="41"/>
      <c r="P10" s="41" t="s">
        <v>60</v>
      </c>
      <c r="Q10" s="41"/>
    </row>
    <row r="11">
      <c r="A11" s="41">
        <v>9.0</v>
      </c>
      <c r="B11" s="55" t="s">
        <v>66</v>
      </c>
      <c r="C11" s="41" t="s">
        <v>67</v>
      </c>
      <c r="D11" s="41" t="s">
        <v>68</v>
      </c>
      <c r="E11" s="41" t="s">
        <v>30</v>
      </c>
      <c r="F11" s="41" t="s">
        <v>21</v>
      </c>
      <c r="G11" s="55">
        <v>75087.0</v>
      </c>
      <c r="H11" s="132" t="s">
        <v>69</v>
      </c>
      <c r="I11" s="134" t="s">
        <v>70</v>
      </c>
      <c r="J11" s="59">
        <v>43366.0</v>
      </c>
      <c r="K11" s="46" t="s">
        <v>71</v>
      </c>
      <c r="L11" s="41"/>
      <c r="M11" s="41" t="s">
        <v>252</v>
      </c>
      <c r="N11" s="41"/>
      <c r="O11" s="41" t="s">
        <v>26</v>
      </c>
      <c r="P11" s="41" t="s">
        <v>26</v>
      </c>
      <c r="Q11" s="41" t="s">
        <v>72</v>
      </c>
      <c r="R11" s="135"/>
      <c r="S11" s="135"/>
      <c r="T11" s="135"/>
      <c r="U11" s="135"/>
      <c r="V11" s="135"/>
      <c r="W11" s="135"/>
      <c r="X11" s="135"/>
      <c r="Y11" s="135"/>
      <c r="Z11" s="135"/>
    </row>
    <row r="12">
      <c r="A12" s="41">
        <v>10.0</v>
      </c>
      <c r="B12" s="41" t="s">
        <v>388</v>
      </c>
      <c r="C12" s="41" t="s">
        <v>389</v>
      </c>
      <c r="D12" s="41" t="s">
        <v>390</v>
      </c>
      <c r="E12" s="41" t="s">
        <v>30</v>
      </c>
      <c r="F12" s="41" t="s">
        <v>21</v>
      </c>
      <c r="G12" s="41">
        <v>75087.0</v>
      </c>
      <c r="H12" s="41" t="s">
        <v>391</v>
      </c>
      <c r="I12" s="42" t="s">
        <v>392</v>
      </c>
      <c r="J12" s="41" t="s">
        <v>78</v>
      </c>
      <c r="K12" s="41" t="s">
        <v>79</v>
      </c>
      <c r="L12" s="41"/>
      <c r="M12" s="41" t="s">
        <v>252</v>
      </c>
      <c r="N12" s="41"/>
      <c r="O12" s="41"/>
      <c r="P12" s="41" t="s">
        <v>80</v>
      </c>
      <c r="Q12" s="41"/>
    </row>
    <row r="13">
      <c r="A13" s="41">
        <v>11.0</v>
      </c>
      <c r="B13" s="41" t="s">
        <v>383</v>
      </c>
      <c r="C13" s="41" t="s">
        <v>384</v>
      </c>
      <c r="D13" s="41" t="s">
        <v>385</v>
      </c>
      <c r="E13" s="41" t="s">
        <v>30</v>
      </c>
      <c r="F13" s="41" t="s">
        <v>21</v>
      </c>
      <c r="G13" s="41">
        <v>75087.0</v>
      </c>
      <c r="H13" s="41" t="s">
        <v>386</v>
      </c>
      <c r="I13" s="42" t="s">
        <v>387</v>
      </c>
      <c r="J13" s="41" t="s">
        <v>78</v>
      </c>
      <c r="K13" s="41" t="s">
        <v>79</v>
      </c>
      <c r="L13" s="41"/>
      <c r="M13" s="41" t="s">
        <v>252</v>
      </c>
      <c r="N13" s="41"/>
      <c r="O13" s="41"/>
      <c r="P13" s="41" t="s">
        <v>80</v>
      </c>
      <c r="Q13" s="41"/>
    </row>
    <row r="14">
      <c r="A14" s="41">
        <v>12.0</v>
      </c>
      <c r="B14" s="41" t="s">
        <v>73</v>
      </c>
      <c r="C14" s="41" t="s">
        <v>74</v>
      </c>
      <c r="D14" s="41" t="s">
        <v>75</v>
      </c>
      <c r="E14" s="41" t="s">
        <v>30</v>
      </c>
      <c r="F14" s="41" t="s">
        <v>21</v>
      </c>
      <c r="G14" s="41">
        <v>75087.0</v>
      </c>
      <c r="H14" s="41" t="s">
        <v>76</v>
      </c>
      <c r="I14" s="42" t="s">
        <v>77</v>
      </c>
      <c r="J14" s="41" t="s">
        <v>78</v>
      </c>
      <c r="K14" s="41" t="s">
        <v>79</v>
      </c>
      <c r="L14" s="41"/>
      <c r="M14" s="41" t="s">
        <v>54</v>
      </c>
      <c r="N14" s="41"/>
      <c r="O14" s="41"/>
      <c r="P14" s="41" t="s">
        <v>80</v>
      </c>
      <c r="Q14" s="41"/>
    </row>
    <row r="15">
      <c r="A15" s="41">
        <v>13.0</v>
      </c>
      <c r="B15" s="41" t="s">
        <v>393</v>
      </c>
      <c r="C15" s="41" t="s">
        <v>394</v>
      </c>
      <c r="D15" s="41" t="s">
        <v>395</v>
      </c>
      <c r="E15" s="41" t="s">
        <v>20</v>
      </c>
      <c r="F15" s="41" t="s">
        <v>21</v>
      </c>
      <c r="G15" s="41">
        <v>75189.0</v>
      </c>
      <c r="H15" s="41" t="s">
        <v>396</v>
      </c>
      <c r="I15" s="42" t="s">
        <v>397</v>
      </c>
      <c r="J15" s="41" t="s">
        <v>78</v>
      </c>
      <c r="K15" s="41" t="s">
        <v>79</v>
      </c>
      <c r="L15" s="41"/>
      <c r="M15" s="41" t="s">
        <v>252</v>
      </c>
      <c r="N15" s="41"/>
      <c r="O15" s="41"/>
      <c r="P15" s="41" t="s">
        <v>80</v>
      </c>
      <c r="Q15" s="41"/>
    </row>
    <row r="16">
      <c r="A16" s="41">
        <v>14.0</v>
      </c>
      <c r="B16" s="41" t="s">
        <v>398</v>
      </c>
      <c r="C16" s="41" t="s">
        <v>399</v>
      </c>
      <c r="D16" s="41" t="s">
        <v>400</v>
      </c>
      <c r="E16" s="41" t="s">
        <v>45</v>
      </c>
      <c r="F16" s="41" t="s">
        <v>21</v>
      </c>
      <c r="G16" s="41">
        <v>75189.0</v>
      </c>
      <c r="H16" s="41" t="s">
        <v>401</v>
      </c>
      <c r="I16" s="42" t="s">
        <v>402</v>
      </c>
      <c r="J16" s="41" t="s">
        <v>403</v>
      </c>
      <c r="K16" s="41" t="s">
        <v>79</v>
      </c>
      <c r="L16" s="41"/>
      <c r="M16" s="41" t="s">
        <v>252</v>
      </c>
      <c r="N16" s="41"/>
      <c r="O16" s="41"/>
      <c r="P16" s="41" t="s">
        <v>80</v>
      </c>
      <c r="Q16" s="41"/>
    </row>
    <row r="17">
      <c r="A17" s="41">
        <v>15.0</v>
      </c>
      <c r="B17" s="41" t="s">
        <v>87</v>
      </c>
      <c r="C17" s="41" t="s">
        <v>88</v>
      </c>
      <c r="D17" s="41" t="s">
        <v>89</v>
      </c>
      <c r="E17" s="41" t="s">
        <v>30</v>
      </c>
      <c r="F17" s="41" t="s">
        <v>21</v>
      </c>
      <c r="G17" s="41">
        <v>75032.0</v>
      </c>
      <c r="H17" s="41" t="s">
        <v>90</v>
      </c>
      <c r="I17" s="42" t="s">
        <v>91</v>
      </c>
      <c r="J17" s="41" t="s">
        <v>92</v>
      </c>
      <c r="K17" s="41" t="s">
        <v>86</v>
      </c>
      <c r="L17" s="41"/>
      <c r="M17" s="41" t="s">
        <v>252</v>
      </c>
      <c r="N17" s="41"/>
      <c r="O17" s="41"/>
      <c r="P17" s="41" t="s">
        <v>80</v>
      </c>
      <c r="Q17" s="41"/>
    </row>
    <row r="18">
      <c r="A18" s="41">
        <v>16.0</v>
      </c>
      <c r="B18" s="55" t="s">
        <v>81</v>
      </c>
      <c r="C18" s="41" t="s">
        <v>82</v>
      </c>
      <c r="D18" s="41" t="s">
        <v>83</v>
      </c>
      <c r="E18" s="41" t="s">
        <v>30</v>
      </c>
      <c r="F18" s="41" t="s">
        <v>21</v>
      </c>
      <c r="G18" s="55">
        <v>75081.0</v>
      </c>
      <c r="H18" s="132" t="s">
        <v>84</v>
      </c>
      <c r="I18" s="136" t="s">
        <v>85</v>
      </c>
      <c r="J18" s="59">
        <v>43757.0</v>
      </c>
      <c r="K18" s="46" t="s">
        <v>86</v>
      </c>
      <c r="L18" s="41"/>
      <c r="M18" s="41" t="s">
        <v>252</v>
      </c>
      <c r="N18" s="41"/>
      <c r="O18" s="41" t="s">
        <v>26</v>
      </c>
      <c r="P18" s="41" t="s">
        <v>26</v>
      </c>
      <c r="Q18" s="41" t="s">
        <v>72</v>
      </c>
    </row>
    <row r="19">
      <c r="A19" s="41">
        <v>17.0</v>
      </c>
      <c r="B19" s="55" t="s">
        <v>93</v>
      </c>
      <c r="C19" s="41" t="s">
        <v>94</v>
      </c>
      <c r="D19" s="41" t="s">
        <v>95</v>
      </c>
      <c r="E19" s="41" t="s">
        <v>30</v>
      </c>
      <c r="F19" s="41" t="s">
        <v>21</v>
      </c>
      <c r="G19" s="55">
        <v>75087.0</v>
      </c>
      <c r="H19" s="132" t="s">
        <v>96</v>
      </c>
      <c r="I19" s="137" t="s">
        <v>97</v>
      </c>
      <c r="J19" s="59">
        <v>43393.0</v>
      </c>
      <c r="K19" s="46" t="s">
        <v>86</v>
      </c>
      <c r="L19" s="41"/>
      <c r="M19" s="41" t="s">
        <v>252</v>
      </c>
      <c r="N19" s="41"/>
      <c r="O19" s="41" t="s">
        <v>26</v>
      </c>
      <c r="P19" s="41" t="s">
        <v>26</v>
      </c>
      <c r="Q19" s="41" t="s">
        <v>72</v>
      </c>
    </row>
    <row r="20">
      <c r="A20" s="41">
        <v>18.0</v>
      </c>
      <c r="B20" s="55" t="s">
        <v>119</v>
      </c>
      <c r="C20" s="55" t="s">
        <v>120</v>
      </c>
      <c r="D20" s="55" t="s">
        <v>121</v>
      </c>
      <c r="E20" s="55" t="s">
        <v>30</v>
      </c>
      <c r="F20" s="55" t="s">
        <v>21</v>
      </c>
      <c r="G20" s="55">
        <v>75032.0</v>
      </c>
      <c r="H20" s="55" t="s">
        <v>122</v>
      </c>
      <c r="I20" s="41" t="s">
        <v>123</v>
      </c>
      <c r="J20" s="59">
        <v>43009.0</v>
      </c>
      <c r="K20" s="55" t="s">
        <v>86</v>
      </c>
      <c r="L20" s="41"/>
      <c r="M20" s="41" t="s">
        <v>252</v>
      </c>
      <c r="N20" s="41"/>
      <c r="O20" s="41" t="s">
        <v>26</v>
      </c>
      <c r="P20" s="41" t="s">
        <v>26</v>
      </c>
      <c r="Q20" s="41"/>
    </row>
    <row r="21" ht="15.75" customHeight="1">
      <c r="A21" s="41">
        <v>19.0</v>
      </c>
      <c r="B21" s="55" t="s">
        <v>98</v>
      </c>
      <c r="C21" s="41" t="s">
        <v>99</v>
      </c>
      <c r="D21" s="41" t="s">
        <v>100</v>
      </c>
      <c r="E21" s="41" t="s">
        <v>30</v>
      </c>
      <c r="F21" s="41" t="s">
        <v>21</v>
      </c>
      <c r="G21" s="41">
        <v>75032.0</v>
      </c>
      <c r="H21" s="132" t="s">
        <v>101</v>
      </c>
      <c r="I21" s="41" t="s">
        <v>102</v>
      </c>
      <c r="J21" s="59">
        <v>42644.0</v>
      </c>
      <c r="K21" s="46" t="s">
        <v>86</v>
      </c>
      <c r="L21" s="41"/>
      <c r="M21" s="41" t="s">
        <v>252</v>
      </c>
      <c r="N21" s="41"/>
      <c r="O21" s="41" t="s">
        <v>26</v>
      </c>
      <c r="P21" s="41" t="s">
        <v>26</v>
      </c>
      <c r="Q21" s="41" t="s">
        <v>72</v>
      </c>
    </row>
    <row r="22" ht="15.75" customHeight="1">
      <c r="A22" s="41">
        <v>20.0</v>
      </c>
      <c r="B22" s="55" t="s">
        <v>125</v>
      </c>
      <c r="C22" s="41" t="s">
        <v>126</v>
      </c>
      <c r="D22" s="41" t="s">
        <v>127</v>
      </c>
      <c r="E22" s="41" t="s">
        <v>30</v>
      </c>
      <c r="F22" s="41" t="s">
        <v>21</v>
      </c>
      <c r="G22" s="41">
        <v>75087.0</v>
      </c>
      <c r="H22" s="132" t="s">
        <v>128</v>
      </c>
      <c r="I22" s="42" t="s">
        <v>129</v>
      </c>
      <c r="J22" s="59" t="s">
        <v>130</v>
      </c>
      <c r="K22" s="46" t="s">
        <v>86</v>
      </c>
      <c r="L22" s="41"/>
      <c r="M22" s="41" t="s">
        <v>252</v>
      </c>
      <c r="N22" s="41"/>
      <c r="O22" s="41"/>
      <c r="P22" s="41" t="s">
        <v>26</v>
      </c>
      <c r="Q22" s="41"/>
    </row>
    <row r="23" ht="15.75" customHeight="1">
      <c r="A23" s="41">
        <v>21.0</v>
      </c>
      <c r="B23" s="41" t="s">
        <v>147</v>
      </c>
      <c r="C23" s="41" t="s">
        <v>148</v>
      </c>
      <c r="D23" s="41" t="s">
        <v>149</v>
      </c>
      <c r="E23" s="41" t="s">
        <v>30</v>
      </c>
      <c r="F23" s="41" t="s">
        <v>21</v>
      </c>
      <c r="G23" s="41">
        <v>75087.0</v>
      </c>
      <c r="H23" s="41" t="s">
        <v>150</v>
      </c>
      <c r="I23" s="42" t="s">
        <v>151</v>
      </c>
      <c r="J23" s="41" t="s">
        <v>136</v>
      </c>
      <c r="K23" s="41" t="s">
        <v>137</v>
      </c>
      <c r="L23" s="41"/>
      <c r="M23" s="41" t="s">
        <v>252</v>
      </c>
      <c r="N23" s="41"/>
      <c r="O23" s="41"/>
      <c r="P23" s="41" t="s">
        <v>26</v>
      </c>
      <c r="Q23" s="41"/>
    </row>
    <row r="24" ht="15.75" customHeight="1">
      <c r="A24" s="41">
        <v>22.0</v>
      </c>
      <c r="B24" s="41" t="s">
        <v>131</v>
      </c>
      <c r="C24" s="41" t="s">
        <v>132</v>
      </c>
      <c r="D24" s="41" t="s">
        <v>133</v>
      </c>
      <c r="E24" s="41" t="s">
        <v>30</v>
      </c>
      <c r="F24" s="41" t="s">
        <v>21</v>
      </c>
      <c r="G24" s="41">
        <v>75087.0</v>
      </c>
      <c r="H24" s="41" t="s">
        <v>134</v>
      </c>
      <c r="I24" s="42" t="s">
        <v>135</v>
      </c>
      <c r="J24" s="41" t="s">
        <v>136</v>
      </c>
      <c r="K24" s="41" t="s">
        <v>137</v>
      </c>
      <c r="L24" s="41"/>
      <c r="M24" s="41" t="s">
        <v>252</v>
      </c>
      <c r="N24" s="41"/>
      <c r="O24" s="41"/>
      <c r="P24" s="41" t="s">
        <v>26</v>
      </c>
      <c r="Q24" s="41"/>
    </row>
    <row r="25" ht="15.75" customHeight="1">
      <c r="A25" s="41">
        <v>23.0</v>
      </c>
      <c r="B25" s="41" t="s">
        <v>87</v>
      </c>
      <c r="C25" s="41" t="s">
        <v>138</v>
      </c>
      <c r="D25" s="41" t="s">
        <v>139</v>
      </c>
      <c r="E25" s="41" t="s">
        <v>45</v>
      </c>
      <c r="F25" s="41" t="s">
        <v>21</v>
      </c>
      <c r="G25" s="41">
        <v>75087.0</v>
      </c>
      <c r="H25" s="41" t="s">
        <v>140</v>
      </c>
      <c r="I25" s="42" t="s">
        <v>141</v>
      </c>
      <c r="J25" s="43">
        <v>44521.0</v>
      </c>
      <c r="K25" s="41" t="s">
        <v>137</v>
      </c>
      <c r="L25" s="41"/>
      <c r="M25" s="41" t="s">
        <v>142</v>
      </c>
      <c r="N25" s="41"/>
      <c r="O25" s="41"/>
      <c r="P25" s="41" t="s">
        <v>26</v>
      </c>
      <c r="Q25" s="41"/>
    </row>
    <row r="26" ht="15.75" customHeight="1">
      <c r="A26" s="41">
        <v>24.0</v>
      </c>
      <c r="B26" s="41" t="s">
        <v>166</v>
      </c>
      <c r="C26" s="9" t="s">
        <v>167</v>
      </c>
      <c r="D26" s="9" t="s">
        <v>168</v>
      </c>
      <c r="E26" s="9" t="s">
        <v>30</v>
      </c>
      <c r="F26" s="9" t="s">
        <v>21</v>
      </c>
      <c r="G26" s="9">
        <v>75087.0</v>
      </c>
      <c r="H26" s="10" t="s">
        <v>169</v>
      </c>
      <c r="I26" s="22" t="s">
        <v>170</v>
      </c>
      <c r="J26" s="11">
        <v>43409.0</v>
      </c>
      <c r="K26" s="12" t="s">
        <v>171</v>
      </c>
      <c r="L26" s="9"/>
      <c r="M26" s="9" t="s">
        <v>252</v>
      </c>
      <c r="N26" s="9"/>
      <c r="O26" s="9" t="s">
        <v>26</v>
      </c>
      <c r="P26" s="41" t="s">
        <v>26</v>
      </c>
      <c r="Q26" s="41"/>
    </row>
    <row r="27" ht="15.75" customHeight="1">
      <c r="A27" s="41">
        <v>25.0</v>
      </c>
      <c r="B27" s="41" t="s">
        <v>404</v>
      </c>
      <c r="C27" s="41" t="s">
        <v>405</v>
      </c>
      <c r="D27" s="41" t="s">
        <v>406</v>
      </c>
      <c r="E27" s="41" t="s">
        <v>30</v>
      </c>
      <c r="F27" s="41" t="s">
        <v>21</v>
      </c>
      <c r="G27" s="41">
        <v>75087.0</v>
      </c>
      <c r="H27" s="44" t="s">
        <v>407</v>
      </c>
      <c r="I27" s="136" t="s">
        <v>408</v>
      </c>
      <c r="J27" s="45">
        <v>43374.0</v>
      </c>
      <c r="K27" s="46" t="s">
        <v>171</v>
      </c>
      <c r="L27" s="41"/>
      <c r="M27" s="41" t="s">
        <v>252</v>
      </c>
      <c r="N27" s="41"/>
      <c r="O27" s="41" t="s">
        <v>26</v>
      </c>
      <c r="P27" s="41" t="s">
        <v>26</v>
      </c>
      <c r="Q27" s="41" t="s">
        <v>72</v>
      </c>
    </row>
    <row r="28" ht="15.75" customHeight="1">
      <c r="A28" s="41">
        <v>26.0</v>
      </c>
      <c r="B28" s="138" t="s">
        <v>172</v>
      </c>
      <c r="C28" s="138" t="s">
        <v>173</v>
      </c>
      <c r="D28" s="138" t="s">
        <v>174</v>
      </c>
      <c r="E28" s="138" t="s">
        <v>175</v>
      </c>
      <c r="F28" s="138" t="s">
        <v>21</v>
      </c>
      <c r="G28" s="138">
        <v>75032.0</v>
      </c>
      <c r="H28" s="139" t="s">
        <v>176</v>
      </c>
      <c r="I28" s="140" t="s">
        <v>177</v>
      </c>
      <c r="J28" s="141" t="s">
        <v>178</v>
      </c>
      <c r="K28" s="138" t="s">
        <v>171</v>
      </c>
      <c r="M28" s="138" t="s">
        <v>252</v>
      </c>
      <c r="P28" s="41" t="s">
        <v>26</v>
      </c>
    </row>
    <row r="29" ht="15.75" customHeight="1">
      <c r="A29" s="41">
        <v>27.0</v>
      </c>
      <c r="B29" s="41" t="s">
        <v>179</v>
      </c>
      <c r="C29" s="41" t="s">
        <v>180</v>
      </c>
      <c r="D29" s="41" t="s">
        <v>181</v>
      </c>
      <c r="E29" s="41" t="s">
        <v>175</v>
      </c>
      <c r="F29" s="41" t="s">
        <v>21</v>
      </c>
      <c r="G29" s="41">
        <v>75032.0</v>
      </c>
      <c r="H29" s="41" t="s">
        <v>182</v>
      </c>
      <c r="I29" s="42" t="s">
        <v>183</v>
      </c>
      <c r="J29" s="43" t="s">
        <v>184</v>
      </c>
      <c r="K29" s="41" t="s">
        <v>185</v>
      </c>
      <c r="L29" s="41"/>
      <c r="M29" s="41" t="s">
        <v>252</v>
      </c>
      <c r="N29" s="41"/>
      <c r="O29" s="41"/>
      <c r="P29" s="41" t="s">
        <v>26</v>
      </c>
      <c r="Q29" s="41"/>
      <c r="R29" s="135"/>
      <c r="S29" s="135"/>
      <c r="T29" s="135"/>
      <c r="U29" s="135"/>
      <c r="V29" s="135"/>
      <c r="W29" s="135"/>
      <c r="X29" s="135"/>
      <c r="Y29" s="135"/>
      <c r="Z29" s="135"/>
    </row>
    <row r="30" ht="15.75" customHeight="1">
      <c r="A30" s="41">
        <v>28.0</v>
      </c>
      <c r="B30" s="41" t="s">
        <v>221</v>
      </c>
      <c r="C30" s="41" t="s">
        <v>418</v>
      </c>
      <c r="D30" s="41" t="s">
        <v>419</v>
      </c>
      <c r="E30" s="41" t="s">
        <v>30</v>
      </c>
      <c r="F30" s="41" t="s">
        <v>21</v>
      </c>
      <c r="G30" s="41">
        <v>75087.0</v>
      </c>
      <c r="H30" s="44" t="s">
        <v>420</v>
      </c>
      <c r="I30" s="41" t="s">
        <v>421</v>
      </c>
      <c r="J30" s="45">
        <v>43149.0</v>
      </c>
      <c r="K30" s="46" t="s">
        <v>201</v>
      </c>
      <c r="L30" s="41"/>
      <c r="M30" s="41" t="s">
        <v>252</v>
      </c>
      <c r="N30" s="41"/>
      <c r="O30" s="41" t="s">
        <v>26</v>
      </c>
      <c r="P30" s="41" t="s">
        <v>26</v>
      </c>
      <c r="Q30" s="41" t="s">
        <v>72</v>
      </c>
    </row>
    <row r="31" ht="15.75" customHeight="1">
      <c r="A31" s="41">
        <v>29.0</v>
      </c>
      <c r="B31" s="41" t="s">
        <v>202</v>
      </c>
      <c r="C31" s="41" t="s">
        <v>203</v>
      </c>
      <c r="D31" s="41" t="s">
        <v>204</v>
      </c>
      <c r="E31" s="41" t="s">
        <v>175</v>
      </c>
      <c r="F31" s="41" t="s">
        <v>21</v>
      </c>
      <c r="G31" s="41">
        <v>75032.0</v>
      </c>
      <c r="H31" s="41" t="s">
        <v>205</v>
      </c>
      <c r="I31" s="42" t="s">
        <v>206</v>
      </c>
      <c r="J31" s="41" t="s">
        <v>207</v>
      </c>
      <c r="K31" s="41" t="s">
        <v>201</v>
      </c>
      <c r="L31" s="41"/>
      <c r="M31" s="41" t="s">
        <v>252</v>
      </c>
      <c r="N31" s="41"/>
      <c r="O31" s="41"/>
      <c r="P31" s="41" t="s">
        <v>26</v>
      </c>
      <c r="Q31" s="41"/>
    </row>
    <row r="32" ht="15.75" customHeight="1">
      <c r="A32" s="41">
        <v>30.0</v>
      </c>
      <c r="B32" s="41" t="s">
        <v>422</v>
      </c>
      <c r="C32" s="41" t="s">
        <v>423</v>
      </c>
      <c r="D32" s="41" t="s">
        <v>424</v>
      </c>
      <c r="E32" s="41" t="s">
        <v>30</v>
      </c>
      <c r="F32" s="41" t="s">
        <v>21</v>
      </c>
      <c r="G32" s="41">
        <v>75087.0</v>
      </c>
      <c r="H32" s="41" t="s">
        <v>425</v>
      </c>
      <c r="I32" s="42" t="s">
        <v>426</v>
      </c>
      <c r="J32" s="43" t="s">
        <v>207</v>
      </c>
      <c r="K32" s="41" t="s">
        <v>201</v>
      </c>
      <c r="L32" s="41"/>
      <c r="M32" s="41" t="s">
        <v>252</v>
      </c>
      <c r="N32" s="41"/>
      <c r="O32" s="41"/>
      <c r="P32" s="41" t="s">
        <v>26</v>
      </c>
      <c r="Q32" s="41"/>
    </row>
    <row r="33" ht="15.75" customHeight="1">
      <c r="A33" s="41">
        <v>31.0</v>
      </c>
      <c r="B33" s="67" t="s">
        <v>17</v>
      </c>
      <c r="C33" s="67" t="s">
        <v>414</v>
      </c>
      <c r="D33" s="55" t="s">
        <v>415</v>
      </c>
      <c r="E33" s="55" t="s">
        <v>30</v>
      </c>
      <c r="F33" s="55" t="s">
        <v>21</v>
      </c>
      <c r="G33" s="55">
        <v>75087.0</v>
      </c>
      <c r="H33" s="55" t="s">
        <v>416</v>
      </c>
      <c r="I33" s="68" t="s">
        <v>417</v>
      </c>
      <c r="J33" s="69">
        <v>43881.0</v>
      </c>
      <c r="K33" s="67" t="s">
        <v>201</v>
      </c>
      <c r="L33" s="41"/>
      <c r="M33" s="70" t="s">
        <v>252</v>
      </c>
      <c r="N33" s="70"/>
      <c r="O33" s="41" t="s">
        <v>26</v>
      </c>
      <c r="P33" s="41" t="s">
        <v>26</v>
      </c>
      <c r="Q33" s="41"/>
    </row>
    <row r="34" ht="15.75" customHeight="1">
      <c r="A34" s="41">
        <v>32.0</v>
      </c>
      <c r="B34" s="41" t="s">
        <v>427</v>
      </c>
      <c r="C34" s="41" t="s">
        <v>428</v>
      </c>
      <c r="D34" s="41" t="s">
        <v>429</v>
      </c>
      <c r="E34" s="41" t="s">
        <v>30</v>
      </c>
      <c r="F34" s="41" t="s">
        <v>21</v>
      </c>
      <c r="G34" s="41">
        <v>75087.0</v>
      </c>
      <c r="H34" s="41">
        <v>8.329782654E9</v>
      </c>
      <c r="I34" s="42" t="s">
        <v>430</v>
      </c>
      <c r="J34" s="43">
        <v>44614.0</v>
      </c>
      <c r="K34" s="41" t="s">
        <v>201</v>
      </c>
      <c r="L34" s="41"/>
      <c r="M34" s="41" t="s">
        <v>252</v>
      </c>
      <c r="N34" s="41"/>
      <c r="O34" s="41"/>
      <c r="P34" s="41"/>
      <c r="Q34" s="41"/>
    </row>
    <row r="35" ht="15.75" customHeight="1">
      <c r="A35" s="41">
        <v>33.0</v>
      </c>
      <c r="B35" s="41" t="s">
        <v>409</v>
      </c>
      <c r="C35" s="41" t="s">
        <v>410</v>
      </c>
      <c r="D35" s="41" t="s">
        <v>411</v>
      </c>
      <c r="E35" s="41" t="s">
        <v>45</v>
      </c>
      <c r="F35" s="41" t="s">
        <v>21</v>
      </c>
      <c r="G35" s="41">
        <v>75189.0</v>
      </c>
      <c r="H35" s="41">
        <v>9.72697354E9</v>
      </c>
      <c r="I35" s="42" t="s">
        <v>412</v>
      </c>
      <c r="J35" s="41" t="s">
        <v>413</v>
      </c>
      <c r="K35" s="41" t="s">
        <v>201</v>
      </c>
      <c r="L35" s="41"/>
      <c r="M35" s="41" t="s">
        <v>252</v>
      </c>
      <c r="N35" s="41"/>
      <c r="O35" s="41"/>
      <c r="P35" s="41"/>
      <c r="Q35" s="41"/>
    </row>
    <row r="36" ht="15.75" customHeight="1">
      <c r="A36" s="41">
        <v>34.0</v>
      </c>
      <c r="B36" s="41" t="s">
        <v>208</v>
      </c>
      <c r="C36" s="41" t="s">
        <v>209</v>
      </c>
      <c r="D36" s="41" t="s">
        <v>210</v>
      </c>
      <c r="E36" s="41" t="s">
        <v>30</v>
      </c>
      <c r="F36" s="41" t="s">
        <v>21</v>
      </c>
      <c r="G36" s="41">
        <v>75087.0</v>
      </c>
      <c r="H36" s="41" t="s">
        <v>211</v>
      </c>
      <c r="I36" s="42" t="s">
        <v>212</v>
      </c>
      <c r="J36" s="43" t="s">
        <v>213</v>
      </c>
      <c r="K36" s="41" t="s">
        <v>201</v>
      </c>
      <c r="L36" s="41"/>
      <c r="M36" s="41" t="s">
        <v>252</v>
      </c>
      <c r="N36" s="41"/>
      <c r="O36" s="41"/>
      <c r="P36" s="41"/>
      <c r="Q36" s="41"/>
    </row>
    <row r="37" ht="15.75" customHeight="1">
      <c r="A37" s="41">
        <v>35.0</v>
      </c>
      <c r="B37" s="41" t="s">
        <v>442</v>
      </c>
      <c r="C37" s="41" t="s">
        <v>443</v>
      </c>
      <c r="D37" s="41" t="s">
        <v>444</v>
      </c>
      <c r="E37" s="41" t="s">
        <v>30</v>
      </c>
      <c r="F37" s="41" t="s">
        <v>21</v>
      </c>
      <c r="G37" s="41">
        <v>75087.0</v>
      </c>
      <c r="H37" s="44" t="s">
        <v>445</v>
      </c>
      <c r="I37" s="41" t="s">
        <v>446</v>
      </c>
      <c r="J37" s="45">
        <v>43177.0</v>
      </c>
      <c r="K37" s="46" t="s">
        <v>219</v>
      </c>
      <c r="L37" s="41"/>
      <c r="M37" s="41" t="s">
        <v>252</v>
      </c>
      <c r="N37" s="41"/>
      <c r="O37" s="41" t="s">
        <v>26</v>
      </c>
      <c r="P37" s="41" t="s">
        <v>26</v>
      </c>
      <c r="Q37" s="41"/>
    </row>
    <row r="38" ht="15.75" customHeight="1">
      <c r="A38" s="41">
        <v>36.0</v>
      </c>
      <c r="B38" s="41" t="s">
        <v>93</v>
      </c>
      <c r="C38" s="41" t="s">
        <v>214</v>
      </c>
      <c r="D38" s="41" t="s">
        <v>215</v>
      </c>
      <c r="E38" s="41" t="s">
        <v>175</v>
      </c>
      <c r="F38" s="41" t="s">
        <v>21</v>
      </c>
      <c r="G38" s="41">
        <v>75126.0</v>
      </c>
      <c r="H38" s="41" t="s">
        <v>216</v>
      </c>
      <c r="I38" s="42" t="s">
        <v>217</v>
      </c>
      <c r="J38" s="41" t="s">
        <v>218</v>
      </c>
      <c r="K38" s="41" t="s">
        <v>219</v>
      </c>
      <c r="L38" s="41"/>
      <c r="M38" s="41" t="s">
        <v>511</v>
      </c>
      <c r="N38" s="41"/>
      <c r="O38" s="41"/>
      <c r="P38" s="41" t="s">
        <v>60</v>
      </c>
      <c r="Q38" s="41"/>
    </row>
    <row r="39" ht="15.75" customHeight="1">
      <c r="A39" s="41">
        <v>37.0</v>
      </c>
      <c r="B39" s="41" t="s">
        <v>245</v>
      </c>
      <c r="C39" s="41" t="s">
        <v>246</v>
      </c>
      <c r="D39" s="41" t="s">
        <v>247</v>
      </c>
      <c r="E39" s="41" t="s">
        <v>248</v>
      </c>
      <c r="F39" s="41" t="s">
        <v>21</v>
      </c>
      <c r="G39" s="41">
        <v>75166.0</v>
      </c>
      <c r="H39" s="44" t="s">
        <v>249</v>
      </c>
      <c r="I39" s="41" t="s">
        <v>250</v>
      </c>
      <c r="J39" s="45" t="s">
        <v>251</v>
      </c>
      <c r="K39" s="46" t="s">
        <v>219</v>
      </c>
      <c r="L39" s="41"/>
      <c r="M39" s="41" t="s">
        <v>252</v>
      </c>
      <c r="N39" s="41"/>
      <c r="O39" s="41" t="s">
        <v>26</v>
      </c>
      <c r="P39" s="41" t="s">
        <v>26</v>
      </c>
      <c r="Q39" s="41"/>
    </row>
    <row r="40" ht="15.75" customHeight="1">
      <c r="A40" s="41">
        <v>38.0</v>
      </c>
      <c r="B40" s="41" t="s">
        <v>431</v>
      </c>
      <c r="C40" s="41" t="s">
        <v>432</v>
      </c>
      <c r="D40" s="41" t="s">
        <v>433</v>
      </c>
      <c r="E40" s="41" t="s">
        <v>30</v>
      </c>
      <c r="F40" s="41" t="s">
        <v>256</v>
      </c>
      <c r="G40" s="41">
        <v>75032.0</v>
      </c>
      <c r="H40" s="41" t="s">
        <v>434</v>
      </c>
      <c r="I40" s="42" t="s">
        <v>435</v>
      </c>
      <c r="J40" s="43">
        <v>44642.0</v>
      </c>
      <c r="K40" s="41" t="s">
        <v>219</v>
      </c>
      <c r="L40" s="41"/>
      <c r="M40" s="41" t="s">
        <v>252</v>
      </c>
      <c r="N40" s="41"/>
      <c r="O40" s="41"/>
      <c r="P40" s="41"/>
      <c r="Q40" s="41"/>
    </row>
    <row r="41" ht="15.75" customHeight="1">
      <c r="A41" s="41">
        <v>39.0</v>
      </c>
      <c r="B41" s="41" t="s">
        <v>221</v>
      </c>
      <c r="C41" s="41" t="s">
        <v>222</v>
      </c>
      <c r="D41" s="41" t="s">
        <v>223</v>
      </c>
      <c r="E41" s="41" t="s">
        <v>30</v>
      </c>
      <c r="F41" s="41" t="s">
        <v>21</v>
      </c>
      <c r="G41" s="41">
        <v>75087.0</v>
      </c>
      <c r="H41" s="44" t="s">
        <v>224</v>
      </c>
      <c r="I41" s="41" t="s">
        <v>225</v>
      </c>
      <c r="J41" s="45">
        <v>43177.0</v>
      </c>
      <c r="K41" s="46" t="s">
        <v>219</v>
      </c>
      <c r="L41" s="41"/>
      <c r="M41" s="41" t="s">
        <v>252</v>
      </c>
      <c r="N41" s="41"/>
      <c r="O41" s="41" t="s">
        <v>26</v>
      </c>
      <c r="P41" s="41" t="s">
        <v>26</v>
      </c>
      <c r="Q41" s="41" t="s">
        <v>72</v>
      </c>
    </row>
    <row r="42" ht="15.75" customHeight="1">
      <c r="A42" s="41">
        <v>40.0</v>
      </c>
      <c r="B42" s="41" t="s">
        <v>436</v>
      </c>
      <c r="C42" s="41" t="s">
        <v>437</v>
      </c>
      <c r="D42" s="41"/>
      <c r="E42" s="41"/>
      <c r="F42" s="41"/>
      <c r="G42" s="41"/>
      <c r="H42" s="41"/>
      <c r="I42" s="42"/>
      <c r="J42" s="43">
        <v>44642.0</v>
      </c>
      <c r="K42" s="41" t="s">
        <v>219</v>
      </c>
      <c r="L42" s="41"/>
      <c r="M42" s="41" t="s">
        <v>252</v>
      </c>
      <c r="N42" s="41"/>
      <c r="O42" s="41"/>
      <c r="P42" s="41"/>
      <c r="Q42" s="41"/>
    </row>
    <row r="43" ht="15.75" customHeight="1">
      <c r="A43" s="41">
        <v>41.0</v>
      </c>
      <c r="B43" s="41" t="s">
        <v>253</v>
      </c>
      <c r="C43" s="41" t="s">
        <v>254</v>
      </c>
      <c r="D43" s="41" t="s">
        <v>255</v>
      </c>
      <c r="E43" s="41" t="s">
        <v>30</v>
      </c>
      <c r="F43" s="41" t="s">
        <v>256</v>
      </c>
      <c r="G43" s="41">
        <v>75087.0</v>
      </c>
      <c r="H43" s="41" t="s">
        <v>257</v>
      </c>
      <c r="I43" s="42" t="s">
        <v>258</v>
      </c>
      <c r="J43" s="43">
        <v>44673.0</v>
      </c>
      <c r="K43" s="41" t="s">
        <v>259</v>
      </c>
      <c r="L43" s="41"/>
      <c r="M43" s="41" t="s">
        <v>252</v>
      </c>
      <c r="N43" s="41"/>
      <c r="O43" s="41"/>
      <c r="P43" s="41"/>
      <c r="Q43" s="41"/>
    </row>
    <row r="44" ht="15.75" customHeight="1">
      <c r="A44" s="41">
        <v>42.0</v>
      </c>
      <c r="B44" s="41" t="s">
        <v>107</v>
      </c>
      <c r="C44" s="41" t="s">
        <v>439</v>
      </c>
      <c r="D44" s="41" t="s">
        <v>440</v>
      </c>
      <c r="E44" s="41" t="s">
        <v>30</v>
      </c>
      <c r="F44" s="41" t="s">
        <v>21</v>
      </c>
      <c r="G44" s="41">
        <v>75032.0</v>
      </c>
      <c r="H44" s="41">
        <v>6.153089101E9</v>
      </c>
      <c r="I44" s="42" t="s">
        <v>441</v>
      </c>
      <c r="J44" s="43">
        <v>44673.0</v>
      </c>
      <c r="K44" s="41" t="s">
        <v>259</v>
      </c>
      <c r="L44" s="41"/>
      <c r="M44" s="41" t="s">
        <v>252</v>
      </c>
      <c r="N44" s="41"/>
      <c r="O44" s="41"/>
      <c r="P44" s="41"/>
      <c r="Q44" s="41"/>
    </row>
    <row r="45" ht="15.75" customHeight="1">
      <c r="A45" s="41">
        <v>43.0</v>
      </c>
      <c r="B45" s="41" t="s">
        <v>153</v>
      </c>
      <c r="C45" s="41" t="s">
        <v>447</v>
      </c>
      <c r="D45" s="41" t="s">
        <v>448</v>
      </c>
      <c r="E45" s="41" t="s">
        <v>30</v>
      </c>
      <c r="F45" s="41" t="s">
        <v>21</v>
      </c>
      <c r="G45" s="41">
        <v>75087.0</v>
      </c>
      <c r="H45" s="41" t="s">
        <v>449</v>
      </c>
      <c r="I45" s="42" t="s">
        <v>450</v>
      </c>
      <c r="J45" s="43" t="s">
        <v>265</v>
      </c>
      <c r="K45" s="41" t="s">
        <v>259</v>
      </c>
      <c r="L45" s="41"/>
      <c r="M45" s="41" t="s">
        <v>252</v>
      </c>
      <c r="N45" s="41"/>
      <c r="O45" s="41"/>
      <c r="P45" s="41" t="s">
        <v>60</v>
      </c>
      <c r="Q45" s="41"/>
    </row>
    <row r="46" ht="15.75" customHeight="1">
      <c r="A46" s="41">
        <v>44.0</v>
      </c>
      <c r="B46" s="41" t="s">
        <v>260</v>
      </c>
      <c r="C46" s="41" t="s">
        <v>261</v>
      </c>
      <c r="D46" s="41" t="s">
        <v>262</v>
      </c>
      <c r="E46" s="41" t="s">
        <v>175</v>
      </c>
      <c r="F46" s="41" t="s">
        <v>21</v>
      </c>
      <c r="G46" s="41">
        <v>75032.0</v>
      </c>
      <c r="H46" s="41" t="s">
        <v>263</v>
      </c>
      <c r="I46" s="42" t="s">
        <v>264</v>
      </c>
      <c r="J46" s="43" t="s">
        <v>265</v>
      </c>
      <c r="K46" s="41" t="s">
        <v>259</v>
      </c>
      <c r="L46" s="41"/>
      <c r="M46" s="41" t="s">
        <v>252</v>
      </c>
      <c r="N46" s="41"/>
      <c r="O46" s="41"/>
      <c r="P46" s="41" t="s">
        <v>60</v>
      </c>
      <c r="Q46" s="41"/>
      <c r="R46" s="135"/>
      <c r="S46" s="135"/>
      <c r="T46" s="135"/>
      <c r="U46" s="135"/>
      <c r="V46" s="135"/>
      <c r="W46" s="135"/>
      <c r="X46" s="135"/>
      <c r="Y46" s="135"/>
      <c r="Z46" s="135"/>
    </row>
    <row r="47" ht="15.75" customHeight="1">
      <c r="A47" s="41">
        <v>45.0</v>
      </c>
      <c r="B47" s="41" t="s">
        <v>266</v>
      </c>
      <c r="C47" s="41" t="s">
        <v>267</v>
      </c>
      <c r="D47" s="41" t="s">
        <v>268</v>
      </c>
      <c r="E47" s="41" t="s">
        <v>175</v>
      </c>
      <c r="F47" s="41" t="s">
        <v>21</v>
      </c>
      <c r="G47" s="41">
        <v>75032.0</v>
      </c>
      <c r="H47" s="41">
        <v>9.727686685E9</v>
      </c>
      <c r="I47" s="42" t="s">
        <v>269</v>
      </c>
      <c r="J47" s="43">
        <v>44673.0</v>
      </c>
      <c r="K47" s="41" t="s">
        <v>270</v>
      </c>
      <c r="L47" s="41"/>
      <c r="M47" s="41" t="s">
        <v>252</v>
      </c>
      <c r="N47" s="41"/>
      <c r="O47" s="41"/>
      <c r="P47" s="41"/>
      <c r="Q47" s="41"/>
    </row>
    <row r="48" ht="15.75" customHeight="1">
      <c r="A48" s="41">
        <v>46.0</v>
      </c>
      <c r="B48" s="41" t="s">
        <v>271</v>
      </c>
      <c r="C48" s="41" t="s">
        <v>272</v>
      </c>
      <c r="D48" s="41" t="s">
        <v>273</v>
      </c>
      <c r="E48" s="41" t="s">
        <v>30</v>
      </c>
      <c r="F48" s="41" t="s">
        <v>21</v>
      </c>
      <c r="G48" s="41">
        <v>75087.0</v>
      </c>
      <c r="H48" s="41">
        <v>6.822848685E9</v>
      </c>
      <c r="I48" s="42" t="s">
        <v>274</v>
      </c>
      <c r="J48" s="43">
        <v>44673.0</v>
      </c>
      <c r="K48" s="41" t="s">
        <v>275</v>
      </c>
      <c r="L48" s="41"/>
      <c r="M48" s="41" t="s">
        <v>54</v>
      </c>
      <c r="N48" s="41"/>
      <c r="O48" s="41"/>
      <c r="P48" s="41"/>
      <c r="Q48" s="41"/>
    </row>
    <row r="49" ht="15.75" customHeight="1">
      <c r="A49" s="41">
        <v>47.0</v>
      </c>
      <c r="B49" s="41" t="s">
        <v>131</v>
      </c>
      <c r="C49" s="41" t="s">
        <v>280</v>
      </c>
      <c r="D49" s="41" t="s">
        <v>281</v>
      </c>
      <c r="E49" s="41" t="s">
        <v>282</v>
      </c>
      <c r="F49" s="41" t="s">
        <v>21</v>
      </c>
      <c r="G49" s="41">
        <v>75189.0</v>
      </c>
      <c r="H49" s="41">
        <v>2.547153704E9</v>
      </c>
      <c r="I49" s="42" t="s">
        <v>283</v>
      </c>
      <c r="J49" s="43">
        <v>44673.0</v>
      </c>
      <c r="K49" s="41" t="s">
        <v>275</v>
      </c>
      <c r="L49" s="41"/>
      <c r="M49" s="41" t="s">
        <v>252</v>
      </c>
      <c r="N49" s="41"/>
      <c r="O49" s="41"/>
      <c r="P49" s="41"/>
      <c r="Q49" s="41"/>
    </row>
    <row r="50" ht="15.75" customHeight="1">
      <c r="A50" s="41">
        <v>48.0</v>
      </c>
      <c r="B50" s="41" t="s">
        <v>284</v>
      </c>
      <c r="C50" s="41" t="s">
        <v>285</v>
      </c>
      <c r="D50" s="41" t="s">
        <v>286</v>
      </c>
      <c r="E50" s="41" t="s">
        <v>30</v>
      </c>
      <c r="F50" s="41" t="s">
        <v>21</v>
      </c>
      <c r="G50" s="41">
        <v>75087.0</v>
      </c>
      <c r="H50" s="41">
        <v>2.814689564E9</v>
      </c>
      <c r="I50" s="42" t="s">
        <v>287</v>
      </c>
      <c r="J50" s="43">
        <v>44673.0</v>
      </c>
      <c r="K50" s="41" t="s">
        <v>275</v>
      </c>
      <c r="L50" s="41"/>
      <c r="M50" s="41" t="s">
        <v>252</v>
      </c>
      <c r="N50" s="41"/>
      <c r="O50" s="41"/>
      <c r="P50" s="41"/>
      <c r="Q50" s="41"/>
    </row>
    <row r="51" ht="15.75" customHeight="1">
      <c r="A51" s="41">
        <v>49.0</v>
      </c>
      <c r="B51" s="41" t="s">
        <v>276</v>
      </c>
      <c r="C51" s="41" t="s">
        <v>277</v>
      </c>
      <c r="D51" s="41" t="s">
        <v>278</v>
      </c>
      <c r="E51" s="41" t="s">
        <v>30</v>
      </c>
      <c r="F51" s="41" t="s">
        <v>21</v>
      </c>
      <c r="G51" s="41">
        <v>75087.0</v>
      </c>
      <c r="H51" s="41">
        <v>4.698189396E9</v>
      </c>
      <c r="I51" s="42" t="s">
        <v>279</v>
      </c>
      <c r="J51" s="43">
        <v>44673.0</v>
      </c>
      <c r="K51" s="41" t="s">
        <v>259</v>
      </c>
      <c r="L51" s="41"/>
      <c r="M51" s="41" t="s">
        <v>252</v>
      </c>
      <c r="N51" s="41"/>
      <c r="O51" s="41"/>
      <c r="P51" s="41"/>
      <c r="Q51" s="41"/>
    </row>
    <row r="52" ht="15.75" customHeight="1">
      <c r="A52" s="41">
        <v>50.0</v>
      </c>
      <c r="B52" s="41" t="s">
        <v>295</v>
      </c>
      <c r="C52" s="41" t="s">
        <v>296</v>
      </c>
      <c r="D52" s="41" t="s">
        <v>297</v>
      </c>
      <c r="E52" s="41" t="s">
        <v>30</v>
      </c>
      <c r="F52" s="41" t="s">
        <v>21</v>
      </c>
      <c r="G52" s="41">
        <v>75087.0</v>
      </c>
      <c r="H52" s="41" t="s">
        <v>298</v>
      </c>
      <c r="I52" s="42" t="s">
        <v>299</v>
      </c>
      <c r="J52" s="43">
        <v>44703.0</v>
      </c>
      <c r="K52" s="41" t="s">
        <v>300</v>
      </c>
      <c r="L52" s="41"/>
      <c r="M52" s="41" t="s">
        <v>252</v>
      </c>
      <c r="N52" s="41"/>
      <c r="O52" s="41"/>
      <c r="P52" s="41"/>
      <c r="Q52" s="41"/>
    </row>
    <row r="53" ht="15.75" customHeight="1">
      <c r="A53" s="41">
        <v>51.0</v>
      </c>
      <c r="B53" s="41" t="s">
        <v>301</v>
      </c>
      <c r="C53" s="41" t="s">
        <v>302</v>
      </c>
      <c r="D53" s="41" t="s">
        <v>303</v>
      </c>
      <c r="E53" s="41" t="s">
        <v>30</v>
      </c>
      <c r="F53" s="41" t="s">
        <v>21</v>
      </c>
      <c r="G53" s="41">
        <v>75087.0</v>
      </c>
      <c r="H53" s="41" t="s">
        <v>304</v>
      </c>
      <c r="I53" s="41" t="s">
        <v>305</v>
      </c>
      <c r="J53" s="45">
        <v>43604.0</v>
      </c>
      <c r="K53" s="46" t="s">
        <v>294</v>
      </c>
      <c r="L53" s="41"/>
      <c r="M53" s="41" t="s">
        <v>252</v>
      </c>
      <c r="N53" s="41"/>
      <c r="O53" s="41" t="s">
        <v>26</v>
      </c>
      <c r="P53" s="41" t="s">
        <v>26</v>
      </c>
      <c r="Q53" s="41" t="s">
        <v>72</v>
      </c>
      <c r="R53" s="135"/>
      <c r="S53" s="135"/>
      <c r="T53" s="135"/>
      <c r="U53" s="135"/>
      <c r="V53" s="135"/>
      <c r="W53" s="135"/>
      <c r="X53" s="135"/>
      <c r="Y53" s="135"/>
      <c r="Z53" s="135"/>
    </row>
    <row r="54" ht="15.75" customHeight="1">
      <c r="A54" s="41">
        <v>52.0</v>
      </c>
      <c r="B54" s="41" t="s">
        <v>108</v>
      </c>
      <c r="C54" s="41" t="s">
        <v>306</v>
      </c>
      <c r="D54" s="41" t="s">
        <v>307</v>
      </c>
      <c r="E54" s="41" t="s">
        <v>30</v>
      </c>
      <c r="F54" s="41" t="s">
        <v>21</v>
      </c>
      <c r="G54" s="41">
        <v>75032.0</v>
      </c>
      <c r="H54" s="41" t="s">
        <v>308</v>
      </c>
      <c r="I54" s="41" t="s">
        <v>309</v>
      </c>
      <c r="J54" s="45">
        <v>43604.0</v>
      </c>
      <c r="K54" s="46" t="s">
        <v>294</v>
      </c>
      <c r="L54" s="41"/>
      <c r="M54" s="41" t="s">
        <v>252</v>
      </c>
      <c r="N54" s="41"/>
      <c r="O54" s="41" t="s">
        <v>26</v>
      </c>
      <c r="P54" s="41" t="s">
        <v>26</v>
      </c>
      <c r="Q54" s="41" t="s">
        <v>72</v>
      </c>
      <c r="R54" s="135"/>
      <c r="S54" s="135"/>
      <c r="T54" s="135"/>
      <c r="U54" s="135"/>
      <c r="V54" s="135"/>
      <c r="W54" s="135"/>
      <c r="X54" s="135"/>
      <c r="Y54" s="135"/>
      <c r="Z54" s="135"/>
    </row>
    <row r="55" ht="15.75" customHeight="1">
      <c r="A55" s="41">
        <v>53.0</v>
      </c>
      <c r="B55" s="41" t="s">
        <v>310</v>
      </c>
      <c r="C55" s="70" t="s">
        <v>311</v>
      </c>
      <c r="D55" s="41" t="s">
        <v>312</v>
      </c>
      <c r="E55" s="41" t="s">
        <v>30</v>
      </c>
      <c r="F55" s="41" t="s">
        <v>21</v>
      </c>
      <c r="G55" s="41">
        <v>75087.0</v>
      </c>
      <c r="H55" s="41" t="s">
        <v>313</v>
      </c>
      <c r="I55" s="41" t="s">
        <v>314</v>
      </c>
      <c r="J55" s="45">
        <v>43604.0</v>
      </c>
      <c r="K55" s="46" t="s">
        <v>294</v>
      </c>
      <c r="L55" s="41"/>
      <c r="M55" s="41" t="s">
        <v>252</v>
      </c>
      <c r="N55" s="41"/>
      <c r="O55" s="41" t="s">
        <v>26</v>
      </c>
      <c r="P55" s="41" t="s">
        <v>26</v>
      </c>
      <c r="Q55" s="41" t="s">
        <v>72</v>
      </c>
      <c r="R55" s="135"/>
      <c r="S55" s="135"/>
      <c r="T55" s="135"/>
      <c r="U55" s="135"/>
      <c r="V55" s="135"/>
      <c r="W55" s="135"/>
      <c r="X55" s="135"/>
      <c r="Y55" s="135"/>
      <c r="Z55" s="135"/>
    </row>
    <row r="56" ht="15.75" customHeight="1">
      <c r="A56" s="41">
        <v>54.0</v>
      </c>
      <c r="B56" s="41" t="s">
        <v>315</v>
      </c>
      <c r="C56" s="41" t="s">
        <v>316</v>
      </c>
      <c r="D56" s="41" t="s">
        <v>317</v>
      </c>
      <c r="E56" s="41" t="s">
        <v>30</v>
      </c>
      <c r="F56" s="41" t="s">
        <v>21</v>
      </c>
      <c r="G56" s="41">
        <v>75087.0</v>
      </c>
      <c r="H56" s="41" t="s">
        <v>318</v>
      </c>
      <c r="I56" s="41" t="s">
        <v>319</v>
      </c>
      <c r="J56" s="45">
        <v>43604.0</v>
      </c>
      <c r="K56" s="46" t="s">
        <v>294</v>
      </c>
      <c r="L56" s="41"/>
      <c r="M56" s="41" t="s">
        <v>252</v>
      </c>
      <c r="N56" s="41"/>
      <c r="O56" s="41" t="s">
        <v>26</v>
      </c>
      <c r="P56" s="41" t="s">
        <v>26</v>
      </c>
      <c r="Q56" s="41"/>
      <c r="R56" s="135"/>
      <c r="S56" s="135"/>
      <c r="T56" s="135"/>
      <c r="U56" s="135"/>
      <c r="V56" s="135"/>
      <c r="W56" s="135"/>
      <c r="X56" s="135"/>
      <c r="Y56" s="135"/>
      <c r="Z56" s="135"/>
    </row>
    <row r="57" ht="15.75" customHeight="1">
      <c r="A57" s="41">
        <v>55.0</v>
      </c>
      <c r="B57" s="41" t="s">
        <v>42</v>
      </c>
      <c r="C57" s="41" t="s">
        <v>348</v>
      </c>
      <c r="D57" s="41" t="s">
        <v>349</v>
      </c>
      <c r="E57" s="41" t="s">
        <v>30</v>
      </c>
      <c r="F57" s="41" t="s">
        <v>58</v>
      </c>
      <c r="G57" s="41">
        <v>75032.0</v>
      </c>
      <c r="H57" s="41">
        <v>6.157964925E9</v>
      </c>
      <c r="I57" s="42" t="s">
        <v>350</v>
      </c>
      <c r="J57" s="43">
        <v>44703.0</v>
      </c>
      <c r="K57" s="41" t="s">
        <v>294</v>
      </c>
      <c r="L57" s="41"/>
      <c r="M57" s="41" t="s">
        <v>54</v>
      </c>
      <c r="N57" s="41"/>
      <c r="O57" s="41"/>
      <c r="P57" s="41"/>
      <c r="Q57" s="41"/>
      <c r="R57" s="135"/>
      <c r="S57" s="135"/>
      <c r="T57" s="135"/>
      <c r="U57" s="135"/>
      <c r="V57" s="135"/>
      <c r="W57" s="135"/>
      <c r="X57" s="135"/>
      <c r="Y57" s="135"/>
      <c r="Z57" s="135"/>
    </row>
    <row r="58" ht="15.75" customHeight="1">
      <c r="A58" s="41">
        <v>56.0</v>
      </c>
      <c r="B58" s="41" t="s">
        <v>332</v>
      </c>
      <c r="C58" s="41" t="s">
        <v>333</v>
      </c>
      <c r="D58" s="41" t="s">
        <v>334</v>
      </c>
      <c r="E58" s="41" t="s">
        <v>30</v>
      </c>
      <c r="F58" s="41" t="s">
        <v>21</v>
      </c>
      <c r="G58" s="41">
        <v>75087.0</v>
      </c>
      <c r="H58" s="41" t="s">
        <v>335</v>
      </c>
      <c r="I58" s="42" t="s">
        <v>336</v>
      </c>
      <c r="J58" s="41" t="s">
        <v>337</v>
      </c>
      <c r="K58" s="41" t="s">
        <v>325</v>
      </c>
      <c r="L58" s="41"/>
      <c r="M58" s="41" t="s">
        <v>252</v>
      </c>
      <c r="N58" s="41"/>
      <c r="O58" s="41"/>
      <c r="P58" s="41" t="s">
        <v>26</v>
      </c>
      <c r="Q58" s="41"/>
    </row>
    <row r="59" ht="15.75" customHeight="1">
      <c r="A59" s="41">
        <v>57.0</v>
      </c>
      <c r="B59" s="41" t="s">
        <v>338</v>
      </c>
      <c r="C59" s="55" t="s">
        <v>339</v>
      </c>
      <c r="D59" s="55" t="s">
        <v>340</v>
      </c>
      <c r="E59" s="55" t="s">
        <v>175</v>
      </c>
      <c r="F59" s="55" t="s">
        <v>21</v>
      </c>
      <c r="G59" s="55">
        <v>75032.0</v>
      </c>
      <c r="H59" s="41" t="s">
        <v>341</v>
      </c>
      <c r="I59" s="42" t="s">
        <v>342</v>
      </c>
      <c r="J59" s="41" t="s">
        <v>337</v>
      </c>
      <c r="K59" s="41" t="s">
        <v>325</v>
      </c>
      <c r="L59" s="41"/>
      <c r="M59" s="41" t="s">
        <v>252</v>
      </c>
      <c r="N59" s="41"/>
      <c r="O59" s="41"/>
      <c r="P59" s="41" t="s">
        <v>26</v>
      </c>
      <c r="Q59" s="41"/>
    </row>
    <row r="60" ht="15.75" customHeight="1">
      <c r="A60" s="41">
        <v>58.0</v>
      </c>
      <c r="B60" s="41" t="s">
        <v>359</v>
      </c>
      <c r="C60" s="41" t="s">
        <v>360</v>
      </c>
      <c r="D60" s="41" t="s">
        <v>361</v>
      </c>
      <c r="E60" s="41" t="s">
        <v>30</v>
      </c>
      <c r="F60" s="41" t="s">
        <v>21</v>
      </c>
      <c r="G60" s="41">
        <v>75032.0</v>
      </c>
      <c r="H60" s="41" t="s">
        <v>362</v>
      </c>
      <c r="I60" s="42" t="s">
        <v>363</v>
      </c>
      <c r="J60" s="41" t="s">
        <v>337</v>
      </c>
      <c r="K60" s="41" t="s">
        <v>325</v>
      </c>
      <c r="L60" s="41"/>
      <c r="M60" s="41" t="s">
        <v>54</v>
      </c>
      <c r="N60" s="41"/>
      <c r="O60" s="41"/>
      <c r="P60" s="41" t="s">
        <v>26</v>
      </c>
      <c r="Q60" s="41"/>
    </row>
    <row r="61" ht="15.75" customHeight="1">
      <c r="A61" s="41">
        <v>59.0</v>
      </c>
      <c r="B61" s="41" t="s">
        <v>107</v>
      </c>
      <c r="C61" s="41" t="s">
        <v>343</v>
      </c>
      <c r="D61" s="41" t="s">
        <v>344</v>
      </c>
      <c r="E61" s="41" t="s">
        <v>30</v>
      </c>
      <c r="F61" s="41" t="s">
        <v>21</v>
      </c>
      <c r="G61" s="41">
        <v>75087.0</v>
      </c>
      <c r="H61" s="41" t="s">
        <v>345</v>
      </c>
      <c r="I61" s="42" t="s">
        <v>346</v>
      </c>
      <c r="J61" s="41" t="s">
        <v>337</v>
      </c>
      <c r="K61" s="41" t="s">
        <v>325</v>
      </c>
      <c r="L61" s="41"/>
      <c r="M61" s="41" t="s">
        <v>252</v>
      </c>
      <c r="N61" s="41"/>
      <c r="O61" s="41"/>
      <c r="P61" s="41" t="s">
        <v>26</v>
      </c>
      <c r="Q61" s="41"/>
    </row>
    <row r="62" ht="15.75" customHeight="1">
      <c r="A62" s="138">
        <v>60.0</v>
      </c>
      <c r="B62" s="41" t="s">
        <v>351</v>
      </c>
      <c r="C62" s="41" t="s">
        <v>352</v>
      </c>
      <c r="D62" s="41" t="s">
        <v>353</v>
      </c>
      <c r="E62" s="41" t="s">
        <v>354</v>
      </c>
      <c r="F62" s="41" t="s">
        <v>21</v>
      </c>
      <c r="G62" s="41">
        <v>75089.0</v>
      </c>
      <c r="H62" s="41" t="s">
        <v>355</v>
      </c>
      <c r="I62" s="42" t="s">
        <v>356</v>
      </c>
      <c r="J62" s="43" t="s">
        <v>357</v>
      </c>
      <c r="K62" s="41" t="s">
        <v>294</v>
      </c>
      <c r="L62" s="41"/>
      <c r="M62" s="41" t="s">
        <v>54</v>
      </c>
      <c r="N62" s="41" t="s">
        <v>358</v>
      </c>
      <c r="O62" s="41"/>
      <c r="P62" s="41" t="s">
        <v>26</v>
      </c>
      <c r="Q62" s="41"/>
      <c r="R62" s="135"/>
      <c r="S62" s="135"/>
      <c r="T62" s="135"/>
      <c r="U62" s="135"/>
      <c r="V62" s="135"/>
      <c r="W62" s="135"/>
      <c r="X62" s="135"/>
      <c r="Y62" s="135"/>
      <c r="Z62" s="135"/>
    </row>
    <row r="63" ht="15.75" customHeight="1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</row>
    <row r="64" ht="15.75" customHeight="1">
      <c r="A64" s="41"/>
      <c r="B64" s="143"/>
      <c r="C64" s="143"/>
      <c r="D64" s="144"/>
      <c r="E64" s="55"/>
      <c r="F64" s="55"/>
      <c r="G64" s="55"/>
      <c r="H64" s="55"/>
      <c r="I64" s="55"/>
      <c r="J64" s="55"/>
      <c r="K64" s="59"/>
      <c r="L64" s="41"/>
      <c r="M64" s="41"/>
      <c r="N64" s="41"/>
      <c r="O64" s="41"/>
      <c r="P64" s="41"/>
      <c r="Q64" s="41"/>
    </row>
    <row r="65" ht="15.75" customHeight="1">
      <c r="A65" s="57" t="s">
        <v>364</v>
      </c>
      <c r="B65" s="55"/>
      <c r="C65" s="58" t="s">
        <v>365</v>
      </c>
      <c r="D65" s="3"/>
      <c r="E65" s="55"/>
      <c r="F65" s="55"/>
      <c r="G65" s="55"/>
      <c r="H65" s="55"/>
      <c r="I65" s="41"/>
      <c r="J65" s="59"/>
      <c r="K65" s="41"/>
      <c r="L65" s="41"/>
      <c r="M65" s="41"/>
      <c r="N65" s="41"/>
      <c r="O65" s="41"/>
      <c r="P65" s="41"/>
      <c r="Q65" s="41"/>
    </row>
    <row r="66" ht="15.75" customHeight="1">
      <c r="A66" s="41" t="s">
        <v>72</v>
      </c>
      <c r="B66" s="60"/>
      <c r="C66" s="58" t="s">
        <v>366</v>
      </c>
      <c r="D66" s="3"/>
      <c r="E66" s="41"/>
      <c r="F66" s="41"/>
      <c r="G66" s="41"/>
      <c r="H66" s="41"/>
      <c r="I66" s="41"/>
      <c r="J66" s="59"/>
      <c r="K66" s="41"/>
      <c r="L66" s="41"/>
      <c r="M66" s="41"/>
      <c r="N66" s="41"/>
      <c r="O66" s="41"/>
      <c r="P66" s="41"/>
      <c r="Q66" s="41"/>
    </row>
    <row r="67" ht="15.75" customHeight="1">
      <c r="A67" s="41"/>
      <c r="B67" s="61"/>
      <c r="C67" s="58" t="s">
        <v>367</v>
      </c>
      <c r="D67" s="3"/>
      <c r="E67" s="55"/>
      <c r="F67" s="55"/>
      <c r="G67" s="55"/>
      <c r="H67" s="55"/>
      <c r="I67" s="41"/>
      <c r="J67" s="59"/>
      <c r="K67" s="41"/>
      <c r="L67" s="41"/>
      <c r="M67" s="41"/>
      <c r="N67" s="41"/>
      <c r="O67" s="41"/>
      <c r="P67" s="41"/>
      <c r="Q67" s="41"/>
    </row>
    <row r="68" ht="15.75" customHeight="1">
      <c r="A68" s="41" t="s">
        <v>72</v>
      </c>
      <c r="B68" s="145"/>
      <c r="C68" s="58" t="s">
        <v>512</v>
      </c>
      <c r="D68" s="3"/>
      <c r="E68" s="41"/>
      <c r="F68" s="41"/>
      <c r="G68" s="41"/>
      <c r="H68" s="41"/>
      <c r="I68" s="41"/>
      <c r="J68" s="59"/>
      <c r="K68" s="41"/>
      <c r="L68" s="41"/>
      <c r="M68" s="41"/>
      <c r="N68" s="41"/>
      <c r="O68" s="41"/>
      <c r="P68" s="41"/>
      <c r="Q68" s="41"/>
    </row>
    <row r="69" ht="15.75" customHeight="1">
      <c r="A69" s="41"/>
      <c r="B69" s="63"/>
      <c r="C69" s="58" t="s">
        <v>369</v>
      </c>
      <c r="D69" s="3"/>
      <c r="E69" s="41"/>
      <c r="F69" s="41"/>
      <c r="G69" s="41"/>
      <c r="H69" s="41"/>
      <c r="I69" s="41"/>
      <c r="J69" s="59"/>
      <c r="K69" s="41"/>
      <c r="L69" s="41"/>
      <c r="M69" s="41"/>
      <c r="N69" s="41"/>
      <c r="O69" s="41"/>
      <c r="P69" s="41"/>
      <c r="Q69" s="41"/>
    </row>
    <row r="70" ht="15.75" customHeight="1">
      <c r="A70" s="41"/>
      <c r="B70" s="64" t="s">
        <v>513</v>
      </c>
      <c r="C70" s="2"/>
      <c r="D70" s="2"/>
      <c r="E70" s="2"/>
      <c r="F70" s="2"/>
      <c r="G70" s="2"/>
      <c r="H70" s="2"/>
      <c r="I70" s="2"/>
      <c r="J70" s="2"/>
      <c r="K70" s="2"/>
      <c r="L70" s="3"/>
      <c r="M70" s="8" t="s">
        <v>371</v>
      </c>
      <c r="N70" s="8" t="s">
        <v>372</v>
      </c>
      <c r="O70" s="8" t="s">
        <v>373</v>
      </c>
      <c r="P70" s="8" t="s">
        <v>72</v>
      </c>
      <c r="Q70" s="8" t="s">
        <v>374</v>
      </c>
    </row>
    <row r="71" ht="15.75" customHeight="1">
      <c r="A71" s="41">
        <v>1.0</v>
      </c>
      <c r="B71" s="41" t="s">
        <v>514</v>
      </c>
      <c r="C71" s="41" t="s">
        <v>515</v>
      </c>
      <c r="D71" s="41" t="s">
        <v>516</v>
      </c>
      <c r="E71" s="41" t="s">
        <v>45</v>
      </c>
      <c r="F71" s="41" t="s">
        <v>21</v>
      </c>
      <c r="G71" s="41">
        <v>75189.0</v>
      </c>
      <c r="H71" s="44" t="s">
        <v>517</v>
      </c>
      <c r="I71" s="41" t="s">
        <v>518</v>
      </c>
      <c r="J71" s="45">
        <v>43665.0</v>
      </c>
      <c r="K71" s="46" t="s">
        <v>24</v>
      </c>
      <c r="L71" s="41"/>
      <c r="M71" s="41"/>
      <c r="N71" s="41"/>
      <c r="O71" s="41"/>
      <c r="P71" s="41"/>
      <c r="Q71" s="41"/>
    </row>
    <row r="72" ht="15.75" customHeight="1">
      <c r="A72" s="41">
        <v>2.0</v>
      </c>
      <c r="B72" s="41" t="s">
        <v>221</v>
      </c>
      <c r="C72" s="41" t="s">
        <v>519</v>
      </c>
      <c r="D72" s="41" t="s">
        <v>520</v>
      </c>
      <c r="E72" s="41" t="s">
        <v>20</v>
      </c>
      <c r="F72" s="41" t="s">
        <v>21</v>
      </c>
      <c r="G72" s="41">
        <v>75189.0</v>
      </c>
      <c r="H72" s="41" t="s">
        <v>521</v>
      </c>
      <c r="I72" s="42" t="s">
        <v>522</v>
      </c>
      <c r="J72" s="43" t="s">
        <v>379</v>
      </c>
      <c r="K72" s="41" t="s">
        <v>48</v>
      </c>
      <c r="L72" s="41"/>
      <c r="M72" s="41"/>
      <c r="N72" s="41"/>
      <c r="O72" s="41"/>
      <c r="P72" s="41"/>
      <c r="Q72" s="41"/>
    </row>
    <row r="73" ht="15.75" customHeight="1">
      <c r="A73" s="41">
        <v>3.0</v>
      </c>
      <c r="B73" s="55" t="s">
        <v>523</v>
      </c>
      <c r="C73" s="41" t="s">
        <v>524</v>
      </c>
      <c r="D73" s="41" t="s">
        <v>525</v>
      </c>
      <c r="E73" s="41" t="s">
        <v>30</v>
      </c>
      <c r="F73" s="41" t="s">
        <v>30</v>
      </c>
      <c r="G73" s="55">
        <v>75087.0</v>
      </c>
      <c r="H73" s="132" t="s">
        <v>526</v>
      </c>
      <c r="I73" s="41" t="s">
        <v>527</v>
      </c>
      <c r="J73" s="59">
        <v>43696.0</v>
      </c>
      <c r="K73" s="46" t="s">
        <v>48</v>
      </c>
      <c r="L73" s="41"/>
      <c r="M73" s="41"/>
      <c r="N73" s="41"/>
      <c r="O73" s="41"/>
      <c r="P73" s="41"/>
      <c r="Q73" s="41" t="s">
        <v>72</v>
      </c>
    </row>
    <row r="74" ht="15.75" customHeight="1">
      <c r="A74" s="41">
        <v>4.0</v>
      </c>
      <c r="B74" s="55" t="s">
        <v>528</v>
      </c>
      <c r="C74" s="41" t="s">
        <v>529</v>
      </c>
      <c r="D74" s="41" t="s">
        <v>530</v>
      </c>
      <c r="E74" s="41" t="s">
        <v>30</v>
      </c>
      <c r="F74" s="41" t="s">
        <v>21</v>
      </c>
      <c r="G74" s="55">
        <v>75087.0</v>
      </c>
      <c r="H74" s="132" t="s">
        <v>531</v>
      </c>
      <c r="I74" s="139" t="s">
        <v>532</v>
      </c>
      <c r="J74" s="59">
        <v>43328.0</v>
      </c>
      <c r="K74" s="46" t="s">
        <v>48</v>
      </c>
      <c r="L74" s="41"/>
      <c r="M74" s="41"/>
      <c r="N74" s="41"/>
      <c r="O74" s="41"/>
      <c r="P74" s="41"/>
      <c r="Q74" s="41"/>
    </row>
    <row r="75" ht="15.75" customHeight="1">
      <c r="A75" s="41">
        <v>5.0</v>
      </c>
      <c r="B75" s="41" t="s">
        <v>533</v>
      </c>
      <c r="C75" s="41" t="s">
        <v>534</v>
      </c>
      <c r="D75" s="41" t="s">
        <v>535</v>
      </c>
      <c r="E75" s="41" t="s">
        <v>536</v>
      </c>
      <c r="F75" s="41" t="s">
        <v>21</v>
      </c>
      <c r="G75" s="41">
        <v>75173.0</v>
      </c>
      <c r="H75" s="41" t="s">
        <v>537</v>
      </c>
      <c r="I75" s="42" t="s">
        <v>538</v>
      </c>
      <c r="J75" s="41" t="s">
        <v>92</v>
      </c>
      <c r="K75" s="41" t="s">
        <v>539</v>
      </c>
      <c r="L75" s="41"/>
      <c r="M75" s="41"/>
      <c r="N75" s="41"/>
      <c r="O75" s="41"/>
      <c r="P75" s="41"/>
      <c r="Q75" s="41"/>
    </row>
    <row r="76" ht="15.75" customHeight="1">
      <c r="A76" s="41">
        <v>6.0</v>
      </c>
      <c r="B76" s="55" t="s">
        <v>540</v>
      </c>
      <c r="C76" s="41" t="s">
        <v>541</v>
      </c>
      <c r="D76" s="41" t="s">
        <v>542</v>
      </c>
      <c r="E76" s="41" t="s">
        <v>30</v>
      </c>
      <c r="F76" s="41" t="s">
        <v>21</v>
      </c>
      <c r="G76" s="55">
        <v>75087.0</v>
      </c>
      <c r="H76" s="132" t="s">
        <v>543</v>
      </c>
      <c r="I76" s="136" t="s">
        <v>544</v>
      </c>
      <c r="J76" s="59">
        <v>43383.0</v>
      </c>
      <c r="K76" s="46" t="s">
        <v>86</v>
      </c>
      <c r="L76" s="41"/>
      <c r="M76" s="41"/>
      <c r="N76" s="41"/>
      <c r="O76" s="41"/>
      <c r="P76" s="41"/>
      <c r="Q76" s="41" t="s">
        <v>72</v>
      </c>
    </row>
    <row r="77" ht="15.75" customHeight="1">
      <c r="A77" s="41">
        <v>8.0</v>
      </c>
      <c r="B77" s="41" t="s">
        <v>545</v>
      </c>
      <c r="C77" s="41" t="s">
        <v>546</v>
      </c>
      <c r="D77" s="41" t="s">
        <v>547</v>
      </c>
      <c r="E77" s="41" t="s">
        <v>30</v>
      </c>
      <c r="F77" s="41" t="s">
        <v>21</v>
      </c>
      <c r="G77" s="41">
        <v>75032.0</v>
      </c>
      <c r="H77" s="41" t="s">
        <v>548</v>
      </c>
      <c r="I77" s="42" t="s">
        <v>549</v>
      </c>
      <c r="J77" s="43" t="s">
        <v>92</v>
      </c>
      <c r="K77" s="41" t="s">
        <v>86</v>
      </c>
      <c r="L77" s="41"/>
      <c r="M77" s="41"/>
      <c r="N77" s="41"/>
      <c r="O77" s="41"/>
      <c r="P77" s="41"/>
      <c r="Q77" s="41"/>
    </row>
    <row r="78" ht="15.75" customHeight="1">
      <c r="A78" s="41">
        <v>3.0</v>
      </c>
      <c r="B78" s="41" t="s">
        <v>550</v>
      </c>
      <c r="C78" s="41" t="s">
        <v>551</v>
      </c>
      <c r="D78" s="41" t="s">
        <v>552</v>
      </c>
      <c r="E78" s="41" t="s">
        <v>45</v>
      </c>
      <c r="F78" s="41" t="s">
        <v>21</v>
      </c>
      <c r="G78" s="41">
        <v>75087.0</v>
      </c>
      <c r="H78" s="41" t="s">
        <v>553</v>
      </c>
      <c r="I78" s="42" t="s">
        <v>554</v>
      </c>
      <c r="J78" s="41" t="s">
        <v>136</v>
      </c>
      <c r="K78" s="41" t="s">
        <v>137</v>
      </c>
      <c r="L78" s="41"/>
      <c r="M78" s="41"/>
      <c r="N78" s="41"/>
      <c r="O78" s="41"/>
      <c r="P78" s="41"/>
      <c r="Q78" s="41" t="s">
        <v>555</v>
      </c>
    </row>
    <row r="79" ht="15.75" customHeight="1">
      <c r="A79" s="41">
        <v>6.0</v>
      </c>
      <c r="B79" s="16" t="s">
        <v>556</v>
      </c>
      <c r="C79" s="9" t="s">
        <v>557</v>
      </c>
      <c r="D79" s="9" t="s">
        <v>558</v>
      </c>
      <c r="E79" s="9" t="s">
        <v>45</v>
      </c>
      <c r="F79" s="9" t="s">
        <v>21</v>
      </c>
      <c r="G79" s="16">
        <v>75189.0</v>
      </c>
      <c r="H79" s="17" t="s">
        <v>559</v>
      </c>
      <c r="I79" s="23" t="s">
        <v>560</v>
      </c>
      <c r="J79" s="18">
        <v>43437.0</v>
      </c>
      <c r="K79" s="12" t="s">
        <v>171</v>
      </c>
      <c r="L79" s="9"/>
      <c r="M79" s="9"/>
      <c r="N79" s="9"/>
      <c r="O79" s="9"/>
      <c r="P79" s="9"/>
      <c r="Q79" s="41" t="s">
        <v>72</v>
      </c>
    </row>
    <row r="80" ht="15.75" customHeight="1">
      <c r="A80" s="41">
        <v>1.0</v>
      </c>
      <c r="B80" s="41" t="s">
        <v>404</v>
      </c>
      <c r="C80" s="41" t="s">
        <v>561</v>
      </c>
      <c r="D80" s="41"/>
      <c r="E80" s="41"/>
      <c r="F80" s="41"/>
      <c r="G80" s="41"/>
      <c r="H80" s="41"/>
      <c r="I80" s="42" t="s">
        <v>562</v>
      </c>
      <c r="J80" s="41" t="s">
        <v>136</v>
      </c>
      <c r="K80" s="41" t="s">
        <v>171</v>
      </c>
      <c r="L80" s="41"/>
      <c r="M80" s="41" t="s">
        <v>252</v>
      </c>
      <c r="N80" s="41"/>
      <c r="O80" s="41"/>
      <c r="P80" s="41"/>
      <c r="Q80" s="41"/>
    </row>
    <row r="81" ht="15.75" customHeight="1">
      <c r="A81" s="41">
        <v>1.0</v>
      </c>
      <c r="B81" s="55" t="s">
        <v>563</v>
      </c>
      <c r="C81" s="41" t="s">
        <v>28</v>
      </c>
      <c r="D81" s="41" t="s">
        <v>564</v>
      </c>
      <c r="E81" s="41" t="s">
        <v>45</v>
      </c>
      <c r="F81" s="41" t="s">
        <v>21</v>
      </c>
      <c r="G81" s="55">
        <v>75087.0</v>
      </c>
      <c r="H81" s="132" t="s">
        <v>565</v>
      </c>
      <c r="I81" s="136" t="s">
        <v>566</v>
      </c>
      <c r="J81" s="59">
        <v>43437.0</v>
      </c>
      <c r="K81" s="46" t="s">
        <v>171</v>
      </c>
      <c r="L81" s="41"/>
      <c r="M81" s="41"/>
      <c r="N81" s="41"/>
      <c r="O81" s="41"/>
      <c r="P81" s="41"/>
      <c r="Q81" s="41"/>
      <c r="R81" s="135"/>
      <c r="S81" s="135"/>
      <c r="T81" s="135"/>
      <c r="U81" s="135"/>
      <c r="V81" s="135"/>
      <c r="W81" s="135"/>
      <c r="X81" s="135"/>
      <c r="Y81" s="135"/>
      <c r="Z81" s="135"/>
    </row>
    <row r="82" ht="15.75" customHeight="1">
      <c r="A82" s="41">
        <v>2.0</v>
      </c>
      <c r="B82" s="41" t="s">
        <v>380</v>
      </c>
      <c r="C82" s="41" t="s">
        <v>567</v>
      </c>
      <c r="D82" s="41" t="s">
        <v>568</v>
      </c>
      <c r="E82" s="41" t="s">
        <v>30</v>
      </c>
      <c r="F82" s="41" t="s">
        <v>21</v>
      </c>
      <c r="G82" s="41">
        <v>75087.0</v>
      </c>
      <c r="H82" s="44" t="s">
        <v>569</v>
      </c>
      <c r="I82" s="41" t="s">
        <v>570</v>
      </c>
      <c r="J82" s="45">
        <v>43149.0</v>
      </c>
      <c r="K82" s="46" t="s">
        <v>201</v>
      </c>
      <c r="L82" s="41"/>
      <c r="M82" s="41"/>
      <c r="N82" s="41"/>
      <c r="O82" s="41"/>
      <c r="P82" s="41"/>
      <c r="Q82" s="41" t="s">
        <v>571</v>
      </c>
    </row>
    <row r="83" ht="15.75" customHeight="1">
      <c r="A83" s="41">
        <v>6.0</v>
      </c>
      <c r="B83" s="41" t="s">
        <v>572</v>
      </c>
      <c r="C83" s="41" t="s">
        <v>573</v>
      </c>
      <c r="D83" s="41" t="s">
        <v>574</v>
      </c>
      <c r="E83" s="41" t="s">
        <v>45</v>
      </c>
      <c r="F83" s="41" t="s">
        <v>21</v>
      </c>
      <c r="G83" s="41">
        <v>75087.0</v>
      </c>
      <c r="H83" s="41" t="s">
        <v>575</v>
      </c>
      <c r="I83" s="42" t="s">
        <v>576</v>
      </c>
      <c r="J83" s="41" t="s">
        <v>207</v>
      </c>
      <c r="K83" s="41" t="s">
        <v>201</v>
      </c>
      <c r="L83" s="41"/>
      <c r="M83" s="41"/>
      <c r="N83" s="41"/>
      <c r="O83" s="41"/>
      <c r="P83" s="41"/>
      <c r="Q83" s="41"/>
    </row>
    <row r="84" ht="15.75" customHeight="1">
      <c r="A84" s="41">
        <v>24.0</v>
      </c>
      <c r="B84" s="41" t="s">
        <v>143</v>
      </c>
      <c r="C84" s="41" t="s">
        <v>577</v>
      </c>
      <c r="D84" s="41"/>
      <c r="E84" s="41"/>
      <c r="F84" s="41"/>
      <c r="G84" s="41"/>
      <c r="H84" s="41"/>
      <c r="I84" s="41"/>
      <c r="J84" s="41" t="s">
        <v>337</v>
      </c>
      <c r="K84" s="41" t="s">
        <v>325</v>
      </c>
      <c r="L84" s="41"/>
      <c r="M84" s="41"/>
      <c r="N84" s="41"/>
      <c r="O84" s="41"/>
      <c r="P84" s="41"/>
      <c r="Q84" s="41" t="s">
        <v>571</v>
      </c>
    </row>
    <row r="85" ht="15.75" customHeight="1">
      <c r="A85" s="41">
        <v>2.0</v>
      </c>
      <c r="B85" s="41" t="s">
        <v>578</v>
      </c>
      <c r="C85" s="41" t="s">
        <v>579</v>
      </c>
      <c r="D85" s="41" t="s">
        <v>580</v>
      </c>
      <c r="E85" s="41" t="s">
        <v>30</v>
      </c>
      <c r="F85" s="41" t="s">
        <v>21</v>
      </c>
      <c r="G85" s="41">
        <v>75087.0</v>
      </c>
      <c r="H85" s="41" t="s">
        <v>581</v>
      </c>
      <c r="I85" s="42" t="s">
        <v>582</v>
      </c>
      <c r="J85" s="41" t="s">
        <v>207</v>
      </c>
      <c r="K85" s="41" t="s">
        <v>201</v>
      </c>
      <c r="L85" s="41"/>
      <c r="M85" s="41"/>
      <c r="N85" s="41"/>
      <c r="O85" s="41"/>
      <c r="P85" s="41"/>
      <c r="Q85" s="41"/>
    </row>
    <row r="86" ht="15.75" customHeight="1">
      <c r="A86" s="41">
        <v>14.0</v>
      </c>
      <c r="B86" s="41" t="s">
        <v>191</v>
      </c>
      <c r="C86" s="41" t="s">
        <v>192</v>
      </c>
      <c r="D86" s="41" t="s">
        <v>583</v>
      </c>
      <c r="E86" s="41" t="s">
        <v>45</v>
      </c>
      <c r="F86" s="41" t="s">
        <v>21</v>
      </c>
      <c r="G86" s="41">
        <v>75087.0</v>
      </c>
      <c r="H86" s="44" t="s">
        <v>194</v>
      </c>
      <c r="I86" s="41" t="s">
        <v>195</v>
      </c>
      <c r="J86" s="45">
        <v>43604.0</v>
      </c>
      <c r="K86" s="46" t="s">
        <v>294</v>
      </c>
      <c r="L86" s="41"/>
      <c r="M86" s="41"/>
      <c r="N86" s="41"/>
      <c r="O86" s="41"/>
      <c r="P86" s="41"/>
      <c r="Q86" s="41" t="s">
        <v>584</v>
      </c>
    </row>
    <row r="87" ht="15.75" customHeight="1">
      <c r="A87" s="41">
        <v>2.0</v>
      </c>
      <c r="B87" s="41" t="s">
        <v>585</v>
      </c>
      <c r="C87" s="41" t="s">
        <v>586</v>
      </c>
      <c r="D87" s="41" t="s">
        <v>587</v>
      </c>
      <c r="E87" s="41" t="s">
        <v>30</v>
      </c>
      <c r="F87" s="41" t="s">
        <v>21</v>
      </c>
      <c r="G87" s="41">
        <v>75087.0</v>
      </c>
      <c r="H87" s="44" t="s">
        <v>588</v>
      </c>
      <c r="I87" s="41" t="s">
        <v>589</v>
      </c>
      <c r="J87" s="45">
        <v>43908.0</v>
      </c>
      <c r="K87" s="46" t="s">
        <v>219</v>
      </c>
      <c r="L87" s="41"/>
      <c r="M87" s="41"/>
      <c r="N87" s="41"/>
      <c r="O87" s="41" t="s">
        <v>26</v>
      </c>
      <c r="P87" s="41" t="s">
        <v>26</v>
      </c>
      <c r="Q87" s="41"/>
    </row>
    <row r="88" ht="15.75" customHeight="1">
      <c r="A88" s="41">
        <v>1.0</v>
      </c>
      <c r="B88" s="41" t="s">
        <v>590</v>
      </c>
      <c r="C88" s="41" t="s">
        <v>591</v>
      </c>
      <c r="D88" s="41" t="s">
        <v>592</v>
      </c>
      <c r="E88" s="41" t="s">
        <v>30</v>
      </c>
      <c r="F88" s="41" t="s">
        <v>21</v>
      </c>
      <c r="G88" s="41">
        <v>75087.0</v>
      </c>
      <c r="H88" s="41" t="s">
        <v>593</v>
      </c>
      <c r="I88" s="42" t="s">
        <v>594</v>
      </c>
      <c r="J88" s="43" t="s">
        <v>265</v>
      </c>
      <c r="K88" s="41" t="s">
        <v>259</v>
      </c>
      <c r="L88" s="41"/>
      <c r="M88" s="41"/>
      <c r="N88" s="41"/>
      <c r="O88" s="41"/>
      <c r="P88" s="41" t="s">
        <v>60</v>
      </c>
      <c r="Q88" s="41"/>
    </row>
    <row r="89" ht="15.75" customHeight="1">
      <c r="A89" s="41">
        <v>2.0</v>
      </c>
      <c r="B89" s="41" t="s">
        <v>595</v>
      </c>
      <c r="C89" s="41" t="s">
        <v>596</v>
      </c>
      <c r="D89" s="41" t="s">
        <v>597</v>
      </c>
      <c r="E89" s="41" t="s">
        <v>20</v>
      </c>
      <c r="F89" s="41" t="s">
        <v>21</v>
      </c>
      <c r="G89" s="41">
        <v>75189.0</v>
      </c>
      <c r="H89" s="41" t="s">
        <v>598</v>
      </c>
      <c r="I89" s="42" t="s">
        <v>599</v>
      </c>
      <c r="J89" s="43" t="s">
        <v>265</v>
      </c>
      <c r="K89" s="41" t="s">
        <v>259</v>
      </c>
      <c r="L89" s="41"/>
      <c r="M89" s="41"/>
      <c r="N89" s="41"/>
      <c r="O89" s="41"/>
      <c r="P89" s="41" t="s">
        <v>60</v>
      </c>
      <c r="Q89" s="41"/>
    </row>
    <row r="90" ht="15.75" customHeight="1">
      <c r="A90" s="41">
        <v>2.0</v>
      </c>
      <c r="B90" s="41" t="s">
        <v>600</v>
      </c>
      <c r="C90" s="41" t="s">
        <v>601</v>
      </c>
      <c r="D90" s="41" t="s">
        <v>602</v>
      </c>
      <c r="E90" s="41" t="s">
        <v>30</v>
      </c>
      <c r="F90" s="41" t="s">
        <v>58</v>
      </c>
      <c r="G90" s="41">
        <v>75032.0</v>
      </c>
      <c r="H90" s="41" t="s">
        <v>603</v>
      </c>
      <c r="I90" s="41" t="s">
        <v>604</v>
      </c>
      <c r="J90" s="45">
        <v>43604.0</v>
      </c>
      <c r="K90" s="46" t="s">
        <v>294</v>
      </c>
      <c r="L90" s="41"/>
      <c r="M90" s="41"/>
      <c r="N90" s="41"/>
      <c r="O90" s="41" t="s">
        <v>26</v>
      </c>
      <c r="P90" s="41" t="s">
        <v>26</v>
      </c>
      <c r="Q90" s="41"/>
    </row>
    <row r="91" ht="15.75" customHeight="1">
      <c r="A91" s="41">
        <v>1.0</v>
      </c>
      <c r="B91" s="41" t="s">
        <v>605</v>
      </c>
      <c r="C91" s="41" t="s">
        <v>606</v>
      </c>
      <c r="D91" s="41" t="s">
        <v>607</v>
      </c>
      <c r="E91" s="41" t="s">
        <v>30</v>
      </c>
      <c r="F91" s="41" t="s">
        <v>58</v>
      </c>
      <c r="G91" s="41">
        <v>75032.0</v>
      </c>
      <c r="H91" s="41" t="s">
        <v>608</v>
      </c>
      <c r="I91" s="41" t="s">
        <v>609</v>
      </c>
      <c r="J91" s="45">
        <v>43604.0</v>
      </c>
      <c r="K91" s="46" t="s">
        <v>294</v>
      </c>
      <c r="L91" s="41"/>
      <c r="M91" s="41"/>
      <c r="N91" s="41"/>
      <c r="O91" s="41" t="s">
        <v>26</v>
      </c>
      <c r="P91" s="41" t="s">
        <v>26</v>
      </c>
      <c r="Q91" s="41" t="s">
        <v>610</v>
      </c>
    </row>
    <row r="92" ht="15.75" customHeight="1">
      <c r="A92" s="41">
        <v>5.0</v>
      </c>
      <c r="B92" s="41" t="s">
        <v>153</v>
      </c>
      <c r="C92" s="41" t="s">
        <v>611</v>
      </c>
      <c r="D92" s="41" t="s">
        <v>612</v>
      </c>
      <c r="E92" s="41" t="s">
        <v>45</v>
      </c>
      <c r="F92" s="41" t="s">
        <v>21</v>
      </c>
      <c r="G92" s="41">
        <v>75189.0</v>
      </c>
      <c r="H92" s="41" t="s">
        <v>613</v>
      </c>
      <c r="I92" s="42" t="s">
        <v>614</v>
      </c>
      <c r="J92" s="41" t="s">
        <v>337</v>
      </c>
      <c r="K92" s="41" t="s">
        <v>325</v>
      </c>
      <c r="L92" s="41"/>
      <c r="M92" s="41"/>
      <c r="N92" s="41"/>
      <c r="O92" s="41"/>
      <c r="P92" s="41" t="s">
        <v>26</v>
      </c>
      <c r="Q92" s="41"/>
    </row>
    <row r="93" ht="15.75" customHeight="1">
      <c r="A93" s="146">
        <v>1.0</v>
      </c>
      <c r="B93" s="146" t="s">
        <v>119</v>
      </c>
      <c r="C93" s="146" t="s">
        <v>615</v>
      </c>
      <c r="D93" s="146" t="s">
        <v>616</v>
      </c>
      <c r="E93" s="146" t="s">
        <v>30</v>
      </c>
      <c r="F93" s="146" t="s">
        <v>21</v>
      </c>
      <c r="G93" s="146">
        <v>75087.0</v>
      </c>
      <c r="H93" s="146" t="s">
        <v>617</v>
      </c>
      <c r="I93" s="147" t="s">
        <v>618</v>
      </c>
      <c r="J93" s="148" t="s">
        <v>337</v>
      </c>
      <c r="K93" s="146" t="s">
        <v>325</v>
      </c>
      <c r="L93" s="41"/>
      <c r="M93" s="41"/>
      <c r="N93" s="41"/>
      <c r="O93" s="41"/>
      <c r="P93" s="41" t="s">
        <v>26</v>
      </c>
      <c r="Q93" s="41"/>
    </row>
    <row r="94" ht="15.75" customHeight="1">
      <c r="A94" s="146">
        <v>2.0</v>
      </c>
      <c r="B94" s="146" t="s">
        <v>523</v>
      </c>
      <c r="C94" s="60" t="s">
        <v>619</v>
      </c>
      <c r="D94" s="60" t="s">
        <v>620</v>
      </c>
      <c r="E94" s="60" t="s">
        <v>354</v>
      </c>
      <c r="F94" s="60" t="s">
        <v>21</v>
      </c>
      <c r="G94" s="60">
        <v>75089.0</v>
      </c>
      <c r="H94" s="146" t="s">
        <v>621</v>
      </c>
      <c r="I94" s="147" t="s">
        <v>622</v>
      </c>
      <c r="J94" s="60" t="s">
        <v>337</v>
      </c>
      <c r="K94" s="149" t="s">
        <v>325</v>
      </c>
      <c r="L94" s="41"/>
      <c r="M94" s="41"/>
      <c r="N94" s="41"/>
      <c r="O94" s="41"/>
      <c r="P94" s="41" t="s">
        <v>26</v>
      </c>
      <c r="Q94" s="41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Q1"/>
    <mergeCell ref="C65:D65"/>
    <mergeCell ref="C66:D66"/>
    <mergeCell ref="C67:D67"/>
    <mergeCell ref="C68:D68"/>
    <mergeCell ref="C69:D69"/>
    <mergeCell ref="B70:L70"/>
  </mergeCells>
  <hyperlinks>
    <hyperlink r:id="rId1" ref="I6"/>
    <hyperlink r:id="rId2" ref="I8"/>
    <hyperlink r:id="rId3" ref="I9"/>
    <hyperlink r:id="rId4" ref="I10"/>
    <hyperlink r:id="rId5" ref="I12"/>
    <hyperlink r:id="rId6" ref="I13"/>
    <hyperlink r:id="rId7" ref="I14"/>
    <hyperlink r:id="rId8" ref="I15"/>
    <hyperlink r:id="rId9" ref="I16"/>
    <hyperlink r:id="rId10" ref="I17"/>
    <hyperlink r:id="rId11" ref="I19"/>
    <hyperlink r:id="rId12" ref="I22"/>
    <hyperlink r:id="rId13" ref="I23"/>
    <hyperlink r:id="rId14" ref="I24"/>
    <hyperlink r:id="rId15" ref="I25"/>
    <hyperlink r:id="rId16" ref="I28"/>
    <hyperlink r:id="rId17" ref="I29"/>
    <hyperlink r:id="rId18" ref="I31"/>
    <hyperlink r:id="rId19" ref="I32"/>
    <hyperlink r:id="rId20" ref="I34"/>
    <hyperlink r:id="rId21" ref="I35"/>
    <hyperlink r:id="rId22" ref="I36"/>
    <hyperlink r:id="rId23" ref="I38"/>
    <hyperlink r:id="rId24" ref="I40"/>
    <hyperlink r:id="rId25" ref="I43"/>
    <hyperlink r:id="rId26" ref="I44"/>
    <hyperlink r:id="rId27" ref="I45"/>
    <hyperlink r:id="rId28" ref="I46"/>
    <hyperlink r:id="rId29" ref="I47"/>
    <hyperlink r:id="rId30" ref="I48"/>
    <hyperlink r:id="rId31" ref="I49"/>
    <hyperlink r:id="rId32" ref="I50"/>
    <hyperlink r:id="rId33" ref="I51"/>
    <hyperlink r:id="rId34" ref="I52"/>
    <hyperlink r:id="rId35" ref="I57"/>
    <hyperlink r:id="rId36" ref="I58"/>
    <hyperlink r:id="rId37" ref="I59"/>
    <hyperlink r:id="rId38" ref="I60"/>
    <hyperlink r:id="rId39" ref="I61"/>
    <hyperlink r:id="rId40" ref="I62"/>
    <hyperlink r:id="rId41" ref="I72"/>
    <hyperlink r:id="rId42" ref="I75"/>
    <hyperlink r:id="rId43" ref="I77"/>
    <hyperlink r:id="rId44" ref="I78"/>
    <hyperlink r:id="rId45" ref="I79"/>
    <hyperlink r:id="rId46" ref="I80"/>
    <hyperlink r:id="rId47" ref="I83"/>
    <hyperlink r:id="rId48" ref="I85"/>
    <hyperlink r:id="rId49" ref="I88"/>
    <hyperlink r:id="rId50" ref="I89"/>
    <hyperlink r:id="rId51" ref="I92"/>
    <hyperlink r:id="rId52" ref="I93"/>
    <hyperlink r:id="rId53" ref="I94"/>
  </hyperlinks>
  <printOptions/>
  <pageMargins bottom="0.75" footer="0.0" header="0.0" left="0.7" right="0.7" top="0.75"/>
  <pageSetup orientation="landscape"/>
  <drawing r:id="rId5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2.29"/>
    <col customWidth="1" min="2" max="16" width="8.86"/>
    <col customWidth="1" min="17" max="17" width="55.86"/>
  </cols>
  <sheetData>
    <row r="1">
      <c r="A1" s="71" t="s">
        <v>623</v>
      </c>
      <c r="B1" s="72"/>
      <c r="C1" s="73">
        <v>44378.0</v>
      </c>
      <c r="D1" s="73">
        <v>44429.0</v>
      </c>
      <c r="E1" s="73">
        <v>44460.0</v>
      </c>
      <c r="F1" s="73">
        <v>44490.0</v>
      </c>
      <c r="G1" s="73">
        <v>44521.0</v>
      </c>
      <c r="H1" s="73">
        <v>44551.0</v>
      </c>
      <c r="I1" s="73">
        <v>44218.0</v>
      </c>
      <c r="J1" s="73">
        <v>44249.0</v>
      </c>
      <c r="K1" s="73">
        <v>44277.0</v>
      </c>
      <c r="L1" s="73">
        <v>44308.0</v>
      </c>
      <c r="M1" s="73">
        <v>44338.0</v>
      </c>
      <c r="N1" s="73">
        <v>44369.0</v>
      </c>
      <c r="O1" s="72"/>
      <c r="P1" s="72"/>
      <c r="Q1" s="74"/>
    </row>
    <row r="2">
      <c r="A2" s="71"/>
      <c r="B2" s="72" t="s">
        <v>452</v>
      </c>
      <c r="C2" s="75" t="s">
        <v>453</v>
      </c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7" t="s">
        <v>454</v>
      </c>
      <c r="P2" s="78" t="s">
        <v>455</v>
      </c>
      <c r="Q2" s="79" t="s">
        <v>456</v>
      </c>
    </row>
    <row r="3">
      <c r="A3" s="80" t="s">
        <v>457</v>
      </c>
      <c r="B3" s="81">
        <v>0.0</v>
      </c>
      <c r="C3" s="82">
        <v>0.0</v>
      </c>
      <c r="D3" s="82">
        <v>0.0</v>
      </c>
      <c r="E3" s="82">
        <v>0.0</v>
      </c>
      <c r="F3" s="82">
        <v>0.0</v>
      </c>
      <c r="G3" s="82">
        <v>0.0</v>
      </c>
      <c r="H3" s="82">
        <v>0.0</v>
      </c>
      <c r="I3" s="82">
        <v>0.0</v>
      </c>
      <c r="J3" s="82">
        <v>0.0</v>
      </c>
      <c r="K3" s="82">
        <v>0.0</v>
      </c>
      <c r="L3" s="82">
        <v>0.0</v>
      </c>
      <c r="M3" s="82">
        <v>0.0</v>
      </c>
      <c r="N3" s="82">
        <v>0.0</v>
      </c>
      <c r="O3" s="81">
        <f t="shared" ref="O3:O14" si="1">SUM(C3:N3)</f>
        <v>0</v>
      </c>
      <c r="P3" s="81">
        <f t="shared" ref="P3:P13" si="2">B3-O3</f>
        <v>0</v>
      </c>
      <c r="Q3" s="83" t="s">
        <v>458</v>
      </c>
    </row>
    <row r="4">
      <c r="A4" s="80" t="s">
        <v>459</v>
      </c>
      <c r="B4" s="81">
        <v>120.0</v>
      </c>
      <c r="C4" s="82">
        <v>0.0</v>
      </c>
      <c r="D4" s="82">
        <v>0.0</v>
      </c>
      <c r="E4" s="82">
        <v>0.0</v>
      </c>
      <c r="F4" s="82">
        <v>75.66</v>
      </c>
      <c r="G4" s="82">
        <v>0.0</v>
      </c>
      <c r="H4" s="82">
        <v>0.0</v>
      </c>
      <c r="I4" s="82">
        <v>0.0</v>
      </c>
      <c r="J4" s="82">
        <v>0.0</v>
      </c>
      <c r="K4" s="82">
        <v>0.0</v>
      </c>
      <c r="L4" s="82">
        <v>0.0</v>
      </c>
      <c r="M4" s="82">
        <v>0.0</v>
      </c>
      <c r="N4" s="82">
        <v>0.0</v>
      </c>
      <c r="O4" s="81">
        <f t="shared" si="1"/>
        <v>75.66</v>
      </c>
      <c r="P4" s="81">
        <f t="shared" si="2"/>
        <v>44.34</v>
      </c>
      <c r="Q4" s="83" t="s">
        <v>460</v>
      </c>
    </row>
    <row r="5">
      <c r="A5" s="80" t="s">
        <v>461</v>
      </c>
      <c r="B5" s="81">
        <v>186.0</v>
      </c>
      <c r="C5" s="82">
        <v>0.0</v>
      </c>
      <c r="D5" s="82">
        <v>0.0</v>
      </c>
      <c r="E5" s="82">
        <v>0.0</v>
      </c>
      <c r="F5" s="82">
        <v>38.62</v>
      </c>
      <c r="G5" s="82">
        <v>42.59</v>
      </c>
      <c r="H5" s="82">
        <v>62.98</v>
      </c>
      <c r="I5" s="82">
        <v>0.0</v>
      </c>
      <c r="J5" s="82">
        <v>0.0</v>
      </c>
      <c r="K5" s="82">
        <v>0.0</v>
      </c>
      <c r="L5" s="82">
        <v>26.31</v>
      </c>
      <c r="M5" s="82">
        <v>0.0</v>
      </c>
      <c r="N5" s="82">
        <v>0.0</v>
      </c>
      <c r="O5" s="81">
        <f t="shared" si="1"/>
        <v>170.5</v>
      </c>
      <c r="P5" s="84">
        <f t="shared" si="2"/>
        <v>15.5</v>
      </c>
      <c r="Q5" s="83" t="s">
        <v>462</v>
      </c>
    </row>
    <row r="6" ht="17.25" customHeight="1">
      <c r="A6" s="80" t="s">
        <v>463</v>
      </c>
      <c r="B6" s="81">
        <v>90.0</v>
      </c>
      <c r="C6" s="82">
        <v>0.0</v>
      </c>
      <c r="D6" s="82">
        <v>0.0</v>
      </c>
      <c r="E6" s="82">
        <v>0.0</v>
      </c>
      <c r="F6" s="82">
        <v>0.0</v>
      </c>
      <c r="G6" s="82">
        <v>0.0</v>
      </c>
      <c r="H6" s="82">
        <v>0.0</v>
      </c>
      <c r="I6" s="82">
        <v>0.0</v>
      </c>
      <c r="J6" s="82">
        <v>0.0</v>
      </c>
      <c r="K6" s="82">
        <v>0.0</v>
      </c>
      <c r="L6" s="82">
        <v>0.0</v>
      </c>
      <c r="M6" s="82">
        <v>0.0</v>
      </c>
      <c r="N6" s="82">
        <v>0.0</v>
      </c>
      <c r="O6" s="81">
        <f t="shared" si="1"/>
        <v>0</v>
      </c>
      <c r="P6" s="81">
        <f t="shared" si="2"/>
        <v>90</v>
      </c>
      <c r="Q6" s="83" t="s">
        <v>464</v>
      </c>
    </row>
    <row r="7" ht="21.0" customHeight="1">
      <c r="A7" s="85" t="s">
        <v>465</v>
      </c>
      <c r="B7" s="81">
        <v>214.2</v>
      </c>
      <c r="C7" s="82">
        <v>0.0</v>
      </c>
      <c r="D7" s="82">
        <v>0.0</v>
      </c>
      <c r="E7" s="82">
        <v>0.0</v>
      </c>
      <c r="F7" s="82">
        <v>0.0</v>
      </c>
      <c r="G7" s="82">
        <v>0.0</v>
      </c>
      <c r="H7" s="82">
        <v>105.47</v>
      </c>
      <c r="I7" s="82">
        <v>0.0</v>
      </c>
      <c r="J7" s="82">
        <v>0.0</v>
      </c>
      <c r="K7" s="82">
        <v>0.0</v>
      </c>
      <c r="L7" s="82">
        <v>0.0</v>
      </c>
      <c r="M7" s="82">
        <v>0.0</v>
      </c>
      <c r="N7" s="82">
        <v>105.47</v>
      </c>
      <c r="O7" s="81">
        <f t="shared" si="1"/>
        <v>210.94</v>
      </c>
      <c r="P7" s="81">
        <f t="shared" si="2"/>
        <v>3.26</v>
      </c>
      <c r="Q7" s="86" t="s">
        <v>466</v>
      </c>
    </row>
    <row r="8">
      <c r="A8" s="80" t="s">
        <v>467</v>
      </c>
      <c r="B8" s="81">
        <v>40.7</v>
      </c>
      <c r="C8" s="82">
        <v>0.0</v>
      </c>
      <c r="D8" s="82">
        <v>1.78</v>
      </c>
      <c r="E8" s="82">
        <v>0.89</v>
      </c>
      <c r="F8" s="82">
        <v>0.0</v>
      </c>
      <c r="G8" s="82">
        <v>0.0</v>
      </c>
      <c r="H8" s="82">
        <v>0.0</v>
      </c>
      <c r="I8" s="82">
        <v>0.0</v>
      </c>
      <c r="J8" s="82">
        <v>0.0</v>
      </c>
      <c r="K8" s="82">
        <v>0.89</v>
      </c>
      <c r="L8" s="82">
        <v>0.89</v>
      </c>
      <c r="M8" s="82">
        <v>0.0</v>
      </c>
      <c r="N8" s="82">
        <v>1.78</v>
      </c>
      <c r="O8" s="81">
        <f t="shared" si="1"/>
        <v>6.23</v>
      </c>
      <c r="P8" s="81">
        <f t="shared" si="2"/>
        <v>34.47</v>
      </c>
      <c r="Q8" s="83" t="s">
        <v>468</v>
      </c>
    </row>
    <row r="9">
      <c r="A9" s="85" t="s">
        <v>469</v>
      </c>
      <c r="B9" s="81">
        <v>315.0</v>
      </c>
      <c r="C9" s="82">
        <v>0.0</v>
      </c>
      <c r="D9" s="82">
        <v>0.0</v>
      </c>
      <c r="E9" s="82">
        <v>0.0</v>
      </c>
      <c r="F9" s="82">
        <v>0.0</v>
      </c>
      <c r="G9" s="82">
        <v>0.0</v>
      </c>
      <c r="H9" s="82">
        <v>0.0</v>
      </c>
      <c r="I9" s="82">
        <v>0.0</v>
      </c>
      <c r="J9" s="82">
        <v>0.0</v>
      </c>
      <c r="K9" s="82">
        <v>0.0</v>
      </c>
      <c r="L9" s="82">
        <v>0.0</v>
      </c>
      <c r="M9" s="82">
        <v>0.0</v>
      </c>
      <c r="N9" s="82">
        <v>305.0</v>
      </c>
      <c r="O9" s="81">
        <f t="shared" si="1"/>
        <v>305</v>
      </c>
      <c r="P9" s="81">
        <f t="shared" si="2"/>
        <v>10</v>
      </c>
      <c r="Q9" s="83" t="s">
        <v>470</v>
      </c>
    </row>
    <row r="10">
      <c r="A10" s="80" t="s">
        <v>471</v>
      </c>
      <c r="B10" s="81">
        <v>70.0</v>
      </c>
      <c r="C10" s="82">
        <v>0.0</v>
      </c>
      <c r="D10" s="82">
        <v>72.1</v>
      </c>
      <c r="E10" s="82">
        <v>0.0</v>
      </c>
      <c r="F10" s="82">
        <v>0.0</v>
      </c>
      <c r="G10" s="82">
        <v>0.0</v>
      </c>
      <c r="H10" s="82">
        <v>0.0</v>
      </c>
      <c r="I10" s="82">
        <v>0.0</v>
      </c>
      <c r="J10" s="82">
        <v>0.0</v>
      </c>
      <c r="K10" s="82">
        <v>0.0</v>
      </c>
      <c r="L10" s="82">
        <v>0.0</v>
      </c>
      <c r="M10" s="82">
        <v>0.0</v>
      </c>
      <c r="N10" s="82">
        <v>0.0</v>
      </c>
      <c r="O10" s="81">
        <f t="shared" si="1"/>
        <v>72.1</v>
      </c>
      <c r="P10" s="84">
        <f t="shared" si="2"/>
        <v>-2.1</v>
      </c>
      <c r="Q10" s="83"/>
    </row>
    <row r="11" ht="18.0" customHeight="1">
      <c r="A11" s="85" t="s">
        <v>472</v>
      </c>
      <c r="B11" s="81">
        <v>100.0</v>
      </c>
      <c r="C11" s="82">
        <v>0.0</v>
      </c>
      <c r="D11" s="82">
        <v>0.0</v>
      </c>
      <c r="E11" s="82">
        <v>0.0</v>
      </c>
      <c r="F11" s="82">
        <v>0.0</v>
      </c>
      <c r="G11" s="82">
        <v>57.77</v>
      </c>
      <c r="H11" s="82">
        <v>0.0</v>
      </c>
      <c r="I11" s="82">
        <v>0.0</v>
      </c>
      <c r="J11" s="82">
        <v>0.0</v>
      </c>
      <c r="K11" s="82">
        <v>0.0</v>
      </c>
      <c r="L11" s="82">
        <v>0.0</v>
      </c>
      <c r="M11" s="82">
        <v>0.0</v>
      </c>
      <c r="N11" s="82">
        <v>0.0</v>
      </c>
      <c r="O11" s="81">
        <f t="shared" si="1"/>
        <v>57.77</v>
      </c>
      <c r="P11" s="81">
        <f t="shared" si="2"/>
        <v>42.23</v>
      </c>
      <c r="Q11" s="83"/>
    </row>
    <row r="12">
      <c r="A12" s="80" t="s">
        <v>473</v>
      </c>
      <c r="B12" s="81">
        <v>0.0</v>
      </c>
      <c r="C12" s="82">
        <v>0.0</v>
      </c>
      <c r="D12" s="82">
        <v>0.0</v>
      </c>
      <c r="E12" s="82">
        <v>0.0</v>
      </c>
      <c r="F12" s="82">
        <v>0.0</v>
      </c>
      <c r="G12" s="82">
        <v>0.0</v>
      </c>
      <c r="H12" s="82">
        <v>0.0</v>
      </c>
      <c r="I12" s="82">
        <v>0.0</v>
      </c>
      <c r="J12" s="82">
        <v>0.0</v>
      </c>
      <c r="K12" s="82">
        <v>0.0</v>
      </c>
      <c r="L12" s="82">
        <v>0.0</v>
      </c>
      <c r="M12" s="82">
        <v>0.0</v>
      </c>
      <c r="N12" s="82">
        <v>0.0</v>
      </c>
      <c r="O12" s="81">
        <f t="shared" si="1"/>
        <v>0</v>
      </c>
      <c r="P12" s="81">
        <f t="shared" si="2"/>
        <v>0</v>
      </c>
      <c r="Q12" s="83" t="s">
        <v>474</v>
      </c>
    </row>
    <row r="13">
      <c r="A13" s="87" t="s">
        <v>475</v>
      </c>
      <c r="B13" s="88">
        <v>1500.0</v>
      </c>
      <c r="C13" s="82">
        <v>0.0</v>
      </c>
      <c r="D13" s="82">
        <v>0.0</v>
      </c>
      <c r="E13" s="82">
        <v>0.0</v>
      </c>
      <c r="F13" s="82">
        <v>0.0</v>
      </c>
      <c r="G13" s="82">
        <v>0.0</v>
      </c>
      <c r="H13" s="82">
        <v>0.0</v>
      </c>
      <c r="I13" s="82">
        <v>0.0</v>
      </c>
      <c r="J13" s="82">
        <v>0.0</v>
      </c>
      <c r="K13" s="82">
        <v>0.0</v>
      </c>
      <c r="L13" s="82">
        <v>0.0</v>
      </c>
      <c r="M13" s="82">
        <v>1500.0</v>
      </c>
      <c r="N13" s="82">
        <v>0.0</v>
      </c>
      <c r="O13" s="81">
        <f t="shared" si="1"/>
        <v>1500</v>
      </c>
      <c r="P13" s="81">
        <f t="shared" si="2"/>
        <v>0</v>
      </c>
      <c r="Q13" s="83"/>
    </row>
    <row r="14">
      <c r="A14" s="80" t="s">
        <v>476</v>
      </c>
      <c r="B14" s="81">
        <f t="shared" ref="B14:N14" si="3">SUM(B3:B13)</f>
        <v>2635.9</v>
      </c>
      <c r="C14" s="82">
        <f t="shared" si="3"/>
        <v>0</v>
      </c>
      <c r="D14" s="82">
        <f t="shared" si="3"/>
        <v>73.88</v>
      </c>
      <c r="E14" s="82">
        <f t="shared" si="3"/>
        <v>0.89</v>
      </c>
      <c r="F14" s="82">
        <f t="shared" si="3"/>
        <v>114.28</v>
      </c>
      <c r="G14" s="82">
        <f t="shared" si="3"/>
        <v>100.36</v>
      </c>
      <c r="H14" s="82">
        <f t="shared" si="3"/>
        <v>168.45</v>
      </c>
      <c r="I14" s="82">
        <f t="shared" si="3"/>
        <v>0</v>
      </c>
      <c r="J14" s="82">
        <f t="shared" si="3"/>
        <v>0</v>
      </c>
      <c r="K14" s="82">
        <f t="shared" si="3"/>
        <v>0.89</v>
      </c>
      <c r="L14" s="82">
        <f t="shared" si="3"/>
        <v>27.2</v>
      </c>
      <c r="M14" s="82">
        <f t="shared" si="3"/>
        <v>1500</v>
      </c>
      <c r="N14" s="82">
        <f t="shared" si="3"/>
        <v>412.25</v>
      </c>
      <c r="O14" s="81">
        <f t="shared" si="1"/>
        <v>2398.2</v>
      </c>
      <c r="P14" s="81">
        <f>SUM(P3:P13)</f>
        <v>237.7</v>
      </c>
      <c r="Q14" s="83"/>
    </row>
    <row r="15">
      <c r="A15" s="72"/>
      <c r="B15" s="90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0"/>
      <c r="P15" s="90"/>
      <c r="Q15" s="83"/>
    </row>
    <row r="16">
      <c r="A16" s="83" t="s">
        <v>624</v>
      </c>
      <c r="B16" s="83"/>
      <c r="C16" s="92" t="s">
        <v>478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3"/>
      <c r="O16" s="93" t="s">
        <v>479</v>
      </c>
      <c r="P16" s="90" t="s">
        <v>455</v>
      </c>
      <c r="Q16" s="83"/>
    </row>
    <row r="17">
      <c r="A17" s="83"/>
      <c r="B17" s="94" t="s">
        <v>480</v>
      </c>
      <c r="C17" s="83">
        <v>0.0</v>
      </c>
      <c r="D17" s="83">
        <v>3.0</v>
      </c>
      <c r="E17" s="83">
        <v>1.0</v>
      </c>
      <c r="F17" s="83">
        <v>1.0</v>
      </c>
      <c r="G17" s="83">
        <v>2.0</v>
      </c>
      <c r="H17" s="83">
        <v>1.0</v>
      </c>
      <c r="I17" s="83">
        <v>0.0</v>
      </c>
      <c r="J17" s="83">
        <v>3.0</v>
      </c>
      <c r="K17" s="83">
        <v>2.0</v>
      </c>
      <c r="L17" s="83">
        <v>7.0</v>
      </c>
      <c r="M17" s="83">
        <v>2.0</v>
      </c>
      <c r="N17" s="83">
        <v>0.0</v>
      </c>
      <c r="O17" s="72">
        <f t="shared" ref="O17:O18" si="4">SUM(C17:N17)</f>
        <v>22</v>
      </c>
      <c r="P17" s="90"/>
      <c r="Q17" s="83"/>
    </row>
    <row r="18">
      <c r="A18" s="83" t="s">
        <v>72</v>
      </c>
      <c r="B18" s="94" t="s">
        <v>481</v>
      </c>
      <c r="C18" s="83">
        <v>2.0</v>
      </c>
      <c r="D18" s="83">
        <v>3.0</v>
      </c>
      <c r="E18" s="83">
        <v>5.0</v>
      </c>
      <c r="F18" s="83">
        <v>5.0</v>
      </c>
      <c r="G18" s="83">
        <v>1.0</v>
      </c>
      <c r="H18" s="83">
        <v>2.0</v>
      </c>
      <c r="I18" s="83">
        <v>1.0</v>
      </c>
      <c r="J18" s="83">
        <v>4.0</v>
      </c>
      <c r="K18" s="83">
        <v>4.0</v>
      </c>
      <c r="L18" s="83">
        <v>2.0</v>
      </c>
      <c r="M18" s="83">
        <v>4.0</v>
      </c>
      <c r="N18" s="83">
        <v>5.0</v>
      </c>
      <c r="O18" s="72">
        <f t="shared" si="4"/>
        <v>38</v>
      </c>
      <c r="P18" s="90"/>
      <c r="Q18" s="83"/>
    </row>
    <row r="19">
      <c r="A19" s="83"/>
      <c r="B19" s="94" t="s">
        <v>479</v>
      </c>
      <c r="C19" s="83">
        <v>2.0</v>
      </c>
      <c r="D19" s="83">
        <f t="shared" ref="D19:N19" si="5">D17+D18</f>
        <v>6</v>
      </c>
      <c r="E19" s="83">
        <f t="shared" si="5"/>
        <v>6</v>
      </c>
      <c r="F19" s="83">
        <f t="shared" si="5"/>
        <v>6</v>
      </c>
      <c r="G19" s="83">
        <f t="shared" si="5"/>
        <v>3</v>
      </c>
      <c r="H19" s="83">
        <f t="shared" si="5"/>
        <v>3</v>
      </c>
      <c r="I19" s="83">
        <f t="shared" si="5"/>
        <v>1</v>
      </c>
      <c r="J19" s="83">
        <f t="shared" si="5"/>
        <v>7</v>
      </c>
      <c r="K19" s="83">
        <f t="shared" si="5"/>
        <v>6</v>
      </c>
      <c r="L19" s="83">
        <f t="shared" si="5"/>
        <v>9</v>
      </c>
      <c r="M19" s="83">
        <f t="shared" si="5"/>
        <v>6</v>
      </c>
      <c r="N19" s="83">
        <f t="shared" si="5"/>
        <v>5</v>
      </c>
      <c r="O19" s="72"/>
      <c r="P19" s="90"/>
      <c r="Q19" s="83"/>
    </row>
    <row r="20">
      <c r="A20" s="85" t="s">
        <v>625</v>
      </c>
      <c r="B20" s="81">
        <v>1240.0</v>
      </c>
      <c r="C20" s="96">
        <v>40.0</v>
      </c>
      <c r="D20" s="96">
        <v>120.0</v>
      </c>
      <c r="E20" s="96">
        <v>120.0</v>
      </c>
      <c r="F20" s="96">
        <v>120.0</v>
      </c>
      <c r="G20" s="96">
        <v>60.0</v>
      </c>
      <c r="H20" s="96">
        <v>60.0</v>
      </c>
      <c r="I20" s="96">
        <v>20.0</v>
      </c>
      <c r="J20" s="96">
        <v>140.0</v>
      </c>
      <c r="K20" s="96">
        <v>120.0</v>
      </c>
      <c r="L20" s="96">
        <v>180.0</v>
      </c>
      <c r="M20" s="96">
        <v>120.0</v>
      </c>
      <c r="N20" s="96">
        <v>100.0</v>
      </c>
      <c r="O20" s="90">
        <f>SUM(C20:N20)</f>
        <v>1200</v>
      </c>
      <c r="P20" s="90">
        <f>B20-O20</f>
        <v>40</v>
      </c>
      <c r="Q20" s="86"/>
    </row>
    <row r="21" ht="15.75" customHeight="1">
      <c r="A21" s="85" t="s">
        <v>483</v>
      </c>
      <c r="B21" s="81"/>
      <c r="C21" s="96">
        <v>0.0</v>
      </c>
      <c r="D21" s="96">
        <v>0.0</v>
      </c>
      <c r="E21" s="96">
        <v>1.0</v>
      </c>
      <c r="F21" s="96">
        <v>0.0</v>
      </c>
      <c r="G21" s="96">
        <v>0.0</v>
      </c>
      <c r="H21" s="96">
        <v>0.0</v>
      </c>
      <c r="I21" s="96">
        <v>0.0</v>
      </c>
      <c r="J21" s="96">
        <v>600.0</v>
      </c>
      <c r="K21" s="96">
        <v>735.0</v>
      </c>
      <c r="L21" s="96">
        <v>165.0</v>
      </c>
      <c r="M21" s="96">
        <v>0.0</v>
      </c>
      <c r="N21" s="96">
        <v>0.0</v>
      </c>
      <c r="O21" s="90"/>
      <c r="P21" s="90"/>
      <c r="Q21" s="86" t="s">
        <v>484</v>
      </c>
    </row>
    <row r="22" ht="15.75" customHeight="1">
      <c r="A22" s="80" t="s">
        <v>485</v>
      </c>
      <c r="B22" s="97"/>
      <c r="C22" s="96">
        <f t="shared" ref="C22:N22" si="6">C20+C21</f>
        <v>40</v>
      </c>
      <c r="D22" s="96">
        <f t="shared" si="6"/>
        <v>120</v>
      </c>
      <c r="E22" s="96">
        <f t="shared" si="6"/>
        <v>121</v>
      </c>
      <c r="F22" s="96">
        <f t="shared" si="6"/>
        <v>120</v>
      </c>
      <c r="G22" s="96">
        <f t="shared" si="6"/>
        <v>60</v>
      </c>
      <c r="H22" s="96">
        <f t="shared" si="6"/>
        <v>60</v>
      </c>
      <c r="I22" s="96">
        <f t="shared" si="6"/>
        <v>20</v>
      </c>
      <c r="J22" s="96">
        <f t="shared" si="6"/>
        <v>740</v>
      </c>
      <c r="K22" s="96">
        <f t="shared" si="6"/>
        <v>855</v>
      </c>
      <c r="L22" s="96">
        <f t="shared" si="6"/>
        <v>345</v>
      </c>
      <c r="M22" s="96">
        <f t="shared" si="6"/>
        <v>120</v>
      </c>
      <c r="N22" s="96">
        <f t="shared" si="6"/>
        <v>100</v>
      </c>
      <c r="O22" s="90"/>
      <c r="P22" s="90"/>
      <c r="Q22" s="83"/>
    </row>
    <row r="23" ht="15.75" customHeight="1">
      <c r="A23" s="80"/>
      <c r="B23" s="81"/>
      <c r="C23" s="98"/>
      <c r="D23" s="98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90"/>
      <c r="P23" s="90"/>
      <c r="Q23" s="83"/>
    </row>
    <row r="24" ht="15.75" customHeight="1">
      <c r="A24" s="80"/>
      <c r="B24" s="81"/>
      <c r="C24" s="99" t="s">
        <v>486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3"/>
      <c r="O24" s="90"/>
      <c r="P24" s="90"/>
      <c r="Q24" s="83"/>
    </row>
    <row r="25" ht="15.75" customHeight="1">
      <c r="A25" s="85" t="s">
        <v>487</v>
      </c>
      <c r="B25" s="81"/>
      <c r="C25" s="81">
        <v>1421.84</v>
      </c>
      <c r="D25" s="81">
        <f t="shared" ref="D25:N25" si="7">C29</f>
        <v>1461.84</v>
      </c>
      <c r="E25" s="81">
        <f t="shared" si="7"/>
        <v>1507.96</v>
      </c>
      <c r="F25" s="81">
        <f t="shared" si="7"/>
        <v>1628.07</v>
      </c>
      <c r="G25" s="81">
        <f t="shared" si="7"/>
        <v>1633.79</v>
      </c>
      <c r="H25" s="81">
        <f t="shared" si="7"/>
        <v>1593.43</v>
      </c>
      <c r="I25" s="81">
        <f t="shared" si="7"/>
        <v>1484.98</v>
      </c>
      <c r="J25" s="81">
        <f t="shared" si="7"/>
        <v>1504.98</v>
      </c>
      <c r="K25" s="81">
        <f t="shared" si="7"/>
        <v>2244.98</v>
      </c>
      <c r="L25" s="81">
        <f t="shared" si="7"/>
        <v>3099.09</v>
      </c>
      <c r="M25" s="81">
        <f t="shared" si="7"/>
        <v>3416.89</v>
      </c>
      <c r="N25" s="81">
        <f t="shared" si="7"/>
        <v>2036.89</v>
      </c>
      <c r="O25" s="72"/>
      <c r="P25" s="90"/>
      <c r="Q25" s="83"/>
    </row>
    <row r="26" ht="15.75" customHeight="1">
      <c r="A26" s="100" t="s">
        <v>488</v>
      </c>
      <c r="B26" s="101"/>
      <c r="C26" s="101">
        <f t="shared" ref="C26:N26" si="8">C22</f>
        <v>40</v>
      </c>
      <c r="D26" s="101">
        <f t="shared" si="8"/>
        <v>120</v>
      </c>
      <c r="E26" s="101">
        <f t="shared" si="8"/>
        <v>121</v>
      </c>
      <c r="F26" s="101">
        <f t="shared" si="8"/>
        <v>120</v>
      </c>
      <c r="G26" s="101">
        <f t="shared" si="8"/>
        <v>60</v>
      </c>
      <c r="H26" s="101">
        <f t="shared" si="8"/>
        <v>60</v>
      </c>
      <c r="I26" s="101">
        <f t="shared" si="8"/>
        <v>20</v>
      </c>
      <c r="J26" s="101">
        <f t="shared" si="8"/>
        <v>740</v>
      </c>
      <c r="K26" s="101">
        <f t="shared" si="8"/>
        <v>855</v>
      </c>
      <c r="L26" s="101">
        <f t="shared" si="8"/>
        <v>345</v>
      </c>
      <c r="M26" s="101">
        <f t="shared" si="8"/>
        <v>120</v>
      </c>
      <c r="N26" s="101">
        <f t="shared" si="8"/>
        <v>100</v>
      </c>
      <c r="O26" s="72"/>
      <c r="P26" s="72"/>
      <c r="Q26" s="83"/>
    </row>
    <row r="27" ht="15.75" customHeight="1">
      <c r="A27" s="102" t="s">
        <v>489</v>
      </c>
      <c r="B27" s="103"/>
      <c r="C27" s="103">
        <f t="shared" ref="C27:N27" si="9">C14</f>
        <v>0</v>
      </c>
      <c r="D27" s="103">
        <f t="shared" si="9"/>
        <v>73.88</v>
      </c>
      <c r="E27" s="103">
        <f t="shared" si="9"/>
        <v>0.89</v>
      </c>
      <c r="F27" s="103">
        <f t="shared" si="9"/>
        <v>114.28</v>
      </c>
      <c r="G27" s="103">
        <f t="shared" si="9"/>
        <v>100.36</v>
      </c>
      <c r="H27" s="103">
        <f t="shared" si="9"/>
        <v>168.45</v>
      </c>
      <c r="I27" s="103">
        <f t="shared" si="9"/>
        <v>0</v>
      </c>
      <c r="J27" s="103">
        <f t="shared" si="9"/>
        <v>0</v>
      </c>
      <c r="K27" s="103">
        <f t="shared" si="9"/>
        <v>0.89</v>
      </c>
      <c r="L27" s="103">
        <f t="shared" si="9"/>
        <v>27.2</v>
      </c>
      <c r="M27" s="103">
        <f t="shared" si="9"/>
        <v>1500</v>
      </c>
      <c r="N27" s="103">
        <f t="shared" si="9"/>
        <v>412.25</v>
      </c>
      <c r="O27" s="72"/>
      <c r="P27" s="72" t="s">
        <v>72</v>
      </c>
      <c r="Q27" s="83"/>
    </row>
    <row r="28" ht="15.75" customHeight="1">
      <c r="A28" s="80" t="s">
        <v>490</v>
      </c>
      <c r="B28" s="81"/>
      <c r="C28" s="81">
        <f t="shared" ref="C28:N28" si="10">C22-C14</f>
        <v>40</v>
      </c>
      <c r="D28" s="81">
        <f t="shared" si="10"/>
        <v>46.12</v>
      </c>
      <c r="E28" s="81">
        <f t="shared" si="10"/>
        <v>120.11</v>
      </c>
      <c r="F28" s="81">
        <f t="shared" si="10"/>
        <v>5.72</v>
      </c>
      <c r="G28" s="81">
        <f t="shared" si="10"/>
        <v>-40.36</v>
      </c>
      <c r="H28" s="81">
        <f t="shared" si="10"/>
        <v>-108.45</v>
      </c>
      <c r="I28" s="81">
        <f t="shared" si="10"/>
        <v>20</v>
      </c>
      <c r="J28" s="81">
        <f t="shared" si="10"/>
        <v>740</v>
      </c>
      <c r="K28" s="81">
        <f t="shared" si="10"/>
        <v>854.11</v>
      </c>
      <c r="L28" s="81">
        <f t="shared" si="10"/>
        <v>317.8</v>
      </c>
      <c r="M28" s="81">
        <f t="shared" si="10"/>
        <v>-1380</v>
      </c>
      <c r="N28" s="81">
        <f t="shared" si="10"/>
        <v>-312.25</v>
      </c>
      <c r="O28" s="72"/>
      <c r="P28" s="72"/>
      <c r="Q28" s="83"/>
    </row>
    <row r="29" ht="15.75" customHeight="1">
      <c r="A29" s="80" t="s">
        <v>491</v>
      </c>
      <c r="B29" s="81"/>
      <c r="C29" s="81">
        <f t="shared" ref="C29:N29" si="11">C25+C22-C14</f>
        <v>1461.84</v>
      </c>
      <c r="D29" s="81">
        <f t="shared" si="11"/>
        <v>1507.96</v>
      </c>
      <c r="E29" s="81">
        <f t="shared" si="11"/>
        <v>1628.07</v>
      </c>
      <c r="F29" s="81">
        <f t="shared" si="11"/>
        <v>1633.79</v>
      </c>
      <c r="G29" s="81">
        <f t="shared" si="11"/>
        <v>1593.43</v>
      </c>
      <c r="H29" s="81">
        <f t="shared" si="11"/>
        <v>1484.98</v>
      </c>
      <c r="I29" s="81">
        <f t="shared" si="11"/>
        <v>1504.98</v>
      </c>
      <c r="J29" s="81">
        <f t="shared" si="11"/>
        <v>2244.98</v>
      </c>
      <c r="K29" s="81">
        <f t="shared" si="11"/>
        <v>3099.09</v>
      </c>
      <c r="L29" s="81">
        <f t="shared" si="11"/>
        <v>3416.89</v>
      </c>
      <c r="M29" s="81">
        <f t="shared" si="11"/>
        <v>2036.89</v>
      </c>
      <c r="N29" s="81">
        <f t="shared" si="11"/>
        <v>1724.64</v>
      </c>
      <c r="O29" s="72"/>
      <c r="P29" s="72"/>
      <c r="Q29" s="83"/>
    </row>
    <row r="30" ht="15.75" customHeight="1">
      <c r="A30" s="104" t="s">
        <v>492</v>
      </c>
      <c r="B30" s="74"/>
      <c r="C30" s="105"/>
      <c r="D30" s="105"/>
      <c r="E30" s="105" t="s">
        <v>72</v>
      </c>
      <c r="F30" s="105" t="s">
        <v>72</v>
      </c>
      <c r="G30" s="105" t="s">
        <v>72</v>
      </c>
      <c r="H30" s="105" t="s">
        <v>72</v>
      </c>
      <c r="I30" s="105" t="s">
        <v>493</v>
      </c>
      <c r="J30" s="106" t="s">
        <v>72</v>
      </c>
      <c r="K30" s="106" t="s">
        <v>72</v>
      </c>
      <c r="L30" s="107"/>
      <c r="M30" s="107"/>
      <c r="N30" s="107"/>
      <c r="O30" s="74"/>
      <c r="P30" s="74"/>
      <c r="Q30" s="74"/>
    </row>
    <row r="31" ht="15.75" customHeight="1">
      <c r="A31" s="104" t="s">
        <v>494</v>
      </c>
      <c r="B31" s="108"/>
      <c r="C31" s="86"/>
      <c r="D31" s="98"/>
      <c r="E31" s="86"/>
      <c r="F31" s="86"/>
      <c r="G31" s="86"/>
      <c r="H31" s="86"/>
      <c r="I31" s="83"/>
      <c r="J31" s="86" t="s">
        <v>626</v>
      </c>
      <c r="K31" s="108" t="s">
        <v>627</v>
      </c>
      <c r="L31" s="86" t="s">
        <v>628</v>
      </c>
      <c r="M31" s="108" t="s">
        <v>629</v>
      </c>
      <c r="N31" s="108" t="s">
        <v>630</v>
      </c>
      <c r="O31" s="74"/>
      <c r="P31" s="74"/>
      <c r="Q31" s="104"/>
    </row>
    <row r="32" ht="15.75" customHeight="1">
      <c r="A32" s="72">
        <v>2.0</v>
      </c>
      <c r="B32" s="108"/>
      <c r="C32" s="86"/>
      <c r="D32" s="86"/>
      <c r="E32" s="86"/>
      <c r="F32" s="86"/>
      <c r="G32" s="86"/>
      <c r="H32" s="86"/>
      <c r="I32" s="83"/>
      <c r="J32" s="86" t="s">
        <v>631</v>
      </c>
      <c r="K32" s="108" t="s">
        <v>632</v>
      </c>
      <c r="L32" s="74" t="s">
        <v>633</v>
      </c>
      <c r="M32" s="109" t="s">
        <v>634</v>
      </c>
      <c r="N32" s="108" t="s">
        <v>635</v>
      </c>
      <c r="O32" s="74"/>
      <c r="P32" s="74"/>
      <c r="Q32" s="110"/>
    </row>
    <row r="33" ht="15.75" customHeight="1">
      <c r="A33" s="111">
        <v>3.0</v>
      </c>
      <c r="B33" s="109"/>
      <c r="C33" s="86"/>
      <c r="D33" s="86"/>
      <c r="E33" s="83"/>
      <c r="F33" s="86"/>
      <c r="G33" s="83"/>
      <c r="H33" s="86"/>
      <c r="I33" s="112"/>
      <c r="J33" s="86" t="s">
        <v>422</v>
      </c>
      <c r="K33" s="108" t="s">
        <v>636</v>
      </c>
      <c r="L33" s="74" t="s">
        <v>637</v>
      </c>
      <c r="M33" s="86" t="s">
        <v>638</v>
      </c>
      <c r="N33" s="109" t="s">
        <v>639</v>
      </c>
      <c r="O33" s="113"/>
      <c r="P33" s="113"/>
      <c r="Q33" s="110"/>
    </row>
    <row r="34" ht="15.75" customHeight="1">
      <c r="A34" s="111">
        <v>4.0</v>
      </c>
      <c r="B34" s="109"/>
      <c r="C34" s="114"/>
      <c r="D34" s="114"/>
      <c r="E34" s="115"/>
      <c r="F34" s="114"/>
      <c r="G34" s="115"/>
      <c r="H34" s="116"/>
      <c r="I34" s="116"/>
      <c r="J34" s="114" t="s">
        <v>640</v>
      </c>
      <c r="K34" s="115" t="s">
        <v>641</v>
      </c>
      <c r="L34" s="115" t="s">
        <v>642</v>
      </c>
      <c r="M34" s="114" t="s">
        <v>643</v>
      </c>
      <c r="N34" s="116" t="s">
        <v>644</v>
      </c>
      <c r="O34" s="113"/>
      <c r="P34" s="113"/>
      <c r="Q34" s="117"/>
    </row>
    <row r="35" ht="15.75" customHeight="1">
      <c r="A35" s="111">
        <v>5.0</v>
      </c>
      <c r="B35" s="109"/>
      <c r="C35" s="98"/>
      <c r="D35" s="98"/>
      <c r="E35" s="118"/>
      <c r="F35" s="98"/>
      <c r="G35" s="118"/>
      <c r="H35" s="118"/>
      <c r="I35" s="118"/>
      <c r="J35" s="98" t="s">
        <v>645</v>
      </c>
      <c r="K35" s="119" t="s">
        <v>646</v>
      </c>
      <c r="L35" s="119" t="s">
        <v>647</v>
      </c>
      <c r="M35" s="109" t="s">
        <v>648</v>
      </c>
      <c r="N35" s="109"/>
      <c r="O35" s="113"/>
      <c r="P35" s="113"/>
      <c r="Q35" s="120"/>
    </row>
    <row r="36" ht="15.75" customHeight="1">
      <c r="A36" s="111">
        <v>6.0</v>
      </c>
      <c r="B36" s="109"/>
      <c r="C36" s="98"/>
      <c r="D36" s="98"/>
      <c r="E36" s="118"/>
      <c r="F36" s="98"/>
      <c r="G36" s="118"/>
      <c r="H36" s="118"/>
      <c r="I36" s="118"/>
      <c r="J36" s="98" t="s">
        <v>649</v>
      </c>
      <c r="K36" s="119" t="s">
        <v>650</v>
      </c>
      <c r="L36" s="119" t="s">
        <v>651</v>
      </c>
      <c r="M36" s="109" t="s">
        <v>652</v>
      </c>
      <c r="N36" s="109"/>
      <c r="O36" s="113"/>
      <c r="P36" s="113"/>
      <c r="Q36" s="113"/>
    </row>
    <row r="37" ht="15.75" customHeight="1">
      <c r="A37" s="111">
        <v>7.0</v>
      </c>
      <c r="B37" s="109"/>
      <c r="C37" s="98"/>
      <c r="D37" s="98"/>
      <c r="E37" s="118"/>
      <c r="F37" s="98"/>
      <c r="G37" s="112"/>
      <c r="H37" s="118"/>
      <c r="I37" s="118"/>
      <c r="J37" s="81" t="s">
        <v>653</v>
      </c>
      <c r="K37" s="119"/>
      <c r="L37" s="119" t="s">
        <v>654</v>
      </c>
      <c r="M37" s="109"/>
      <c r="N37" s="109"/>
      <c r="O37" s="113"/>
      <c r="P37" s="113"/>
      <c r="Q37" s="113"/>
    </row>
    <row r="38" ht="15.75" customHeight="1">
      <c r="A38" s="111">
        <v>8.0</v>
      </c>
      <c r="B38" s="109"/>
      <c r="C38" s="118"/>
      <c r="D38" s="98"/>
      <c r="E38" s="118"/>
      <c r="F38" s="98"/>
      <c r="G38" s="112"/>
      <c r="H38" s="118"/>
      <c r="I38" s="118"/>
      <c r="J38" s="81"/>
      <c r="K38" s="119"/>
      <c r="L38" s="119" t="s">
        <v>655</v>
      </c>
      <c r="M38" s="109"/>
      <c r="N38" s="109"/>
      <c r="O38" s="113"/>
      <c r="P38" s="113"/>
      <c r="Q38" s="113"/>
    </row>
    <row r="39" ht="15.75" customHeight="1">
      <c r="A39" s="111">
        <v>9.0</v>
      </c>
      <c r="B39" s="109"/>
      <c r="C39" s="112"/>
      <c r="D39" s="86"/>
      <c r="E39" s="112"/>
      <c r="F39" s="86"/>
      <c r="G39" s="112"/>
      <c r="H39" s="112"/>
      <c r="I39" s="112"/>
      <c r="J39" s="112"/>
      <c r="K39" s="109"/>
      <c r="L39" s="109" t="s">
        <v>656</v>
      </c>
      <c r="M39" s="109"/>
      <c r="N39" s="109"/>
      <c r="O39" s="113"/>
      <c r="P39" s="113"/>
      <c r="Q39" s="113"/>
    </row>
    <row r="40" ht="15.75" customHeight="1">
      <c r="A40" s="111">
        <v>10.0</v>
      </c>
      <c r="B40" s="109"/>
      <c r="C40" s="112"/>
      <c r="D40" s="86"/>
      <c r="E40" s="112"/>
      <c r="F40" s="86"/>
      <c r="G40" s="112"/>
      <c r="H40" s="112"/>
      <c r="I40" s="112"/>
      <c r="J40" s="112"/>
      <c r="K40" s="109"/>
      <c r="L40" s="109"/>
      <c r="M40" s="109"/>
      <c r="N40" s="109"/>
      <c r="O40" s="113"/>
      <c r="P40" s="113"/>
      <c r="Q40" s="113"/>
    </row>
    <row r="41" ht="15.75" customHeight="1">
      <c r="A41" s="111">
        <v>11.0</v>
      </c>
      <c r="B41" s="109"/>
      <c r="C41" s="112"/>
      <c r="D41" s="86"/>
      <c r="E41" s="112"/>
      <c r="F41" s="86"/>
      <c r="G41" s="112"/>
      <c r="H41" s="112"/>
      <c r="I41" s="112"/>
      <c r="J41" s="112"/>
      <c r="K41" s="109"/>
      <c r="L41" s="109"/>
      <c r="M41" s="109"/>
      <c r="N41" s="109"/>
      <c r="O41" s="113"/>
      <c r="P41" s="113"/>
      <c r="Q41" s="113"/>
    </row>
    <row r="42" ht="15.75" customHeight="1">
      <c r="A42" s="111">
        <v>12.0</v>
      </c>
      <c r="B42" s="109"/>
      <c r="C42" s="112"/>
      <c r="D42" s="86"/>
      <c r="E42" s="112"/>
      <c r="F42" s="86"/>
      <c r="G42" s="112"/>
      <c r="H42" s="112"/>
      <c r="I42" s="112"/>
      <c r="J42" s="112"/>
      <c r="K42" s="109"/>
      <c r="L42" s="109"/>
      <c r="M42" s="109"/>
      <c r="N42" s="109"/>
      <c r="O42" s="113"/>
      <c r="P42" s="113"/>
      <c r="Q42" s="113"/>
    </row>
    <row r="43" ht="15.75" customHeight="1">
      <c r="A43" s="111">
        <v>13.0</v>
      </c>
      <c r="B43" s="109"/>
      <c r="C43" s="112"/>
      <c r="D43" s="86"/>
      <c r="E43" s="112"/>
      <c r="F43" s="86"/>
      <c r="G43" s="112"/>
      <c r="H43" s="112"/>
      <c r="I43" s="112"/>
      <c r="J43" s="112"/>
      <c r="K43" s="109"/>
      <c r="L43" s="109"/>
      <c r="M43" s="109"/>
      <c r="N43" s="109"/>
      <c r="O43" s="113"/>
      <c r="P43" s="113"/>
      <c r="Q43" s="113"/>
    </row>
    <row r="44" ht="15.75" customHeight="1">
      <c r="A44" s="121">
        <v>14.0</v>
      </c>
      <c r="B44" s="94" t="s">
        <v>72</v>
      </c>
      <c r="C44" s="83"/>
      <c r="D44" s="86"/>
      <c r="E44" s="112"/>
      <c r="F44" s="86"/>
      <c r="G44" s="112"/>
      <c r="H44" s="112"/>
      <c r="I44" s="112"/>
      <c r="J44" s="112"/>
      <c r="K44" s="109"/>
      <c r="L44" s="109"/>
      <c r="M44" s="109"/>
      <c r="N44" s="109"/>
      <c r="O44" s="113"/>
      <c r="P44" s="113"/>
      <c r="Q44" s="113"/>
    </row>
    <row r="45" ht="15.75" customHeight="1">
      <c r="A45" s="111">
        <v>15.0</v>
      </c>
      <c r="B45" s="109"/>
      <c r="C45" s="112"/>
      <c r="D45" s="112"/>
      <c r="E45" s="112"/>
      <c r="F45" s="86"/>
      <c r="G45" s="112"/>
      <c r="H45" s="112"/>
      <c r="I45" s="112"/>
      <c r="J45" s="112"/>
      <c r="K45" s="109"/>
      <c r="L45" s="109"/>
      <c r="M45" s="109"/>
      <c r="N45" s="109"/>
      <c r="O45" s="113"/>
      <c r="P45" s="113"/>
      <c r="Q45" s="113"/>
    </row>
    <row r="46" ht="15.75" customHeight="1">
      <c r="A46" s="122" t="s">
        <v>495</v>
      </c>
      <c r="B46" s="123"/>
      <c r="C46" s="123">
        <f t="shared" ref="C46:N46" si="12">SUM(C17+C18)</f>
        <v>2</v>
      </c>
      <c r="D46" s="123">
        <f t="shared" si="12"/>
        <v>6</v>
      </c>
      <c r="E46" s="123">
        <f t="shared" si="12"/>
        <v>6</v>
      </c>
      <c r="F46" s="124">
        <f t="shared" si="12"/>
        <v>6</v>
      </c>
      <c r="G46" s="123">
        <f t="shared" si="12"/>
        <v>3</v>
      </c>
      <c r="H46" s="123">
        <f t="shared" si="12"/>
        <v>3</v>
      </c>
      <c r="I46" s="123">
        <f t="shared" si="12"/>
        <v>1</v>
      </c>
      <c r="J46" s="123">
        <f t="shared" si="12"/>
        <v>7</v>
      </c>
      <c r="K46" s="123">
        <f t="shared" si="12"/>
        <v>6</v>
      </c>
      <c r="L46" s="123">
        <f t="shared" si="12"/>
        <v>9</v>
      </c>
      <c r="M46" s="123">
        <f t="shared" si="12"/>
        <v>6</v>
      </c>
      <c r="N46" s="123">
        <f t="shared" si="12"/>
        <v>5</v>
      </c>
      <c r="O46" s="113"/>
      <c r="P46" s="113"/>
      <c r="Q46" s="113"/>
    </row>
    <row r="47" ht="15.75" customHeight="1">
      <c r="A47" s="111"/>
      <c r="B47" s="113"/>
      <c r="C47" s="125"/>
      <c r="D47" s="113"/>
      <c r="E47" s="113"/>
      <c r="F47" s="104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</row>
    <row r="48" ht="15.75" customHeight="1">
      <c r="A48" s="111"/>
      <c r="B48" s="126"/>
      <c r="C48" s="113" t="s">
        <v>496</v>
      </c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</row>
    <row r="49" ht="15.75" customHeight="1">
      <c r="A49" s="111"/>
      <c r="B49" s="113" t="s">
        <v>497</v>
      </c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</row>
    <row r="50" ht="15.75" customHeight="1">
      <c r="A50" s="111"/>
      <c r="B50" s="113" t="s">
        <v>498</v>
      </c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</row>
    <row r="51" ht="15.75" customHeight="1">
      <c r="A51" s="111"/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N2"/>
    <mergeCell ref="C16:N16"/>
    <mergeCell ref="C24:N24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F497A"/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9.43"/>
    <col customWidth="1" min="3" max="3" width="10.14"/>
    <col customWidth="1" min="4" max="4" width="23.71"/>
    <col customWidth="1" min="5" max="5" width="10.29"/>
    <col customWidth="1" min="6" max="7" width="7.86"/>
    <col customWidth="1" min="8" max="8" width="30.43"/>
    <col customWidth="1" min="9" max="9" width="12.86"/>
    <col customWidth="1" min="10" max="10" width="10.29"/>
    <col customWidth="1" min="11" max="11" width="11.29"/>
    <col customWidth="1" min="12" max="12" width="13.0"/>
    <col customWidth="1" min="13" max="14" width="10.86"/>
    <col customWidth="1" min="15" max="15" width="13.43"/>
    <col customWidth="1" min="16" max="16" width="13.86"/>
    <col customWidth="1" min="17" max="17" width="66.43"/>
    <col customWidth="1" min="18" max="26" width="10.86"/>
  </cols>
  <sheetData>
    <row r="1" ht="31.5" customHeight="1">
      <c r="A1" s="131" t="s">
        <v>510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41"/>
      <c r="S1" s="41"/>
      <c r="T1" s="41"/>
      <c r="U1" s="41"/>
      <c r="V1" s="41"/>
      <c r="W1" s="41"/>
      <c r="X1" s="41"/>
      <c r="Y1" s="41"/>
      <c r="Z1" s="41"/>
    </row>
    <row r="2" ht="12.75" customHeight="1">
      <c r="A2" s="7"/>
      <c r="B2" s="5" t="s">
        <v>1</v>
      </c>
      <c r="C2" s="5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8</v>
      </c>
      <c r="I2" s="6" t="s">
        <v>7</v>
      </c>
      <c r="J2" s="5" t="s">
        <v>9</v>
      </c>
      <c r="K2" s="5" t="s">
        <v>10</v>
      </c>
      <c r="L2" s="7" t="s">
        <v>11</v>
      </c>
      <c r="M2" s="8" t="s">
        <v>12</v>
      </c>
      <c r="N2" s="8" t="s">
        <v>13</v>
      </c>
      <c r="O2" s="7" t="s">
        <v>14</v>
      </c>
      <c r="P2" s="8" t="s">
        <v>15</v>
      </c>
      <c r="Q2" s="7" t="s">
        <v>16</v>
      </c>
      <c r="R2" s="7"/>
      <c r="S2" s="7"/>
      <c r="T2" s="7"/>
      <c r="U2" s="7"/>
      <c r="V2" s="7"/>
      <c r="W2" s="7"/>
      <c r="X2" s="7"/>
      <c r="Y2" s="7"/>
      <c r="Z2" s="7"/>
    </row>
    <row r="3" ht="12.75" customHeight="1">
      <c r="A3" s="4">
        <v>1.0</v>
      </c>
      <c r="B3" s="41" t="s">
        <v>27</v>
      </c>
      <c r="C3" s="41" t="s">
        <v>28</v>
      </c>
      <c r="D3" s="41" t="s">
        <v>29</v>
      </c>
      <c r="E3" s="41" t="s">
        <v>30</v>
      </c>
      <c r="F3" s="41" t="s">
        <v>21</v>
      </c>
      <c r="G3" s="41">
        <v>75032.0</v>
      </c>
      <c r="H3" s="41" t="s">
        <v>32</v>
      </c>
      <c r="I3" s="44" t="s">
        <v>31</v>
      </c>
      <c r="J3" s="45">
        <v>42933.0</v>
      </c>
      <c r="K3" s="46" t="s">
        <v>24</v>
      </c>
      <c r="L3" s="41" t="s">
        <v>657</v>
      </c>
      <c r="M3" s="41" t="s">
        <v>33</v>
      </c>
      <c r="N3" s="41" t="s">
        <v>24</v>
      </c>
      <c r="O3" s="41" t="s">
        <v>26</v>
      </c>
      <c r="P3" s="41" t="s">
        <v>26</v>
      </c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12.75" customHeight="1">
      <c r="A4" s="41">
        <v>2.0</v>
      </c>
      <c r="B4" s="41" t="s">
        <v>17</v>
      </c>
      <c r="C4" s="41" t="s">
        <v>18</v>
      </c>
      <c r="D4" s="41" t="s">
        <v>19</v>
      </c>
      <c r="E4" s="41" t="s">
        <v>20</v>
      </c>
      <c r="F4" s="41" t="s">
        <v>21</v>
      </c>
      <c r="G4" s="41">
        <v>75189.0</v>
      </c>
      <c r="H4" s="41" t="s">
        <v>23</v>
      </c>
      <c r="I4" s="44" t="s">
        <v>22</v>
      </c>
      <c r="J4" s="45">
        <v>43665.0</v>
      </c>
      <c r="K4" s="46" t="s">
        <v>24</v>
      </c>
      <c r="L4" s="41" t="s">
        <v>657</v>
      </c>
      <c r="M4" s="41" t="s">
        <v>658</v>
      </c>
      <c r="N4" s="41" t="s">
        <v>24</v>
      </c>
      <c r="O4" s="41" t="s">
        <v>26</v>
      </c>
      <c r="P4" s="41" t="s">
        <v>26</v>
      </c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12.75" customHeight="1">
      <c r="A5" s="41">
        <v>3.0</v>
      </c>
      <c r="B5" s="41" t="s">
        <v>514</v>
      </c>
      <c r="C5" s="41" t="s">
        <v>515</v>
      </c>
      <c r="D5" s="41" t="s">
        <v>516</v>
      </c>
      <c r="E5" s="41" t="s">
        <v>45</v>
      </c>
      <c r="F5" s="41" t="s">
        <v>21</v>
      </c>
      <c r="G5" s="41">
        <v>75189.0</v>
      </c>
      <c r="H5" s="41" t="s">
        <v>518</v>
      </c>
      <c r="I5" s="44" t="s">
        <v>517</v>
      </c>
      <c r="J5" s="45">
        <v>43665.0</v>
      </c>
      <c r="K5" s="46" t="s">
        <v>24</v>
      </c>
      <c r="L5" s="41" t="s">
        <v>657</v>
      </c>
      <c r="M5" s="41" t="s">
        <v>33</v>
      </c>
      <c r="N5" s="41" t="s">
        <v>24</v>
      </c>
      <c r="O5" s="41" t="s">
        <v>26</v>
      </c>
      <c r="P5" s="41" t="s">
        <v>26</v>
      </c>
      <c r="Q5" s="41"/>
      <c r="R5" s="41"/>
      <c r="S5" s="41"/>
      <c r="T5" s="41"/>
      <c r="U5" s="41"/>
      <c r="V5" s="41"/>
      <c r="W5" s="41"/>
      <c r="X5" s="41"/>
      <c r="Y5" s="41"/>
      <c r="Z5" s="41"/>
    </row>
    <row r="6" ht="12.75" customHeight="1">
      <c r="A6" s="41">
        <v>4.0</v>
      </c>
      <c r="B6" s="41" t="s">
        <v>42</v>
      </c>
      <c r="C6" s="41" t="s">
        <v>43</v>
      </c>
      <c r="D6" s="41" t="s">
        <v>44</v>
      </c>
      <c r="E6" s="41" t="s">
        <v>45</v>
      </c>
      <c r="F6" s="41" t="s">
        <v>21</v>
      </c>
      <c r="G6" s="41">
        <v>75189.0</v>
      </c>
      <c r="H6" s="41" t="s">
        <v>47</v>
      </c>
      <c r="I6" s="44" t="s">
        <v>46</v>
      </c>
      <c r="J6" s="45">
        <v>42964.0</v>
      </c>
      <c r="K6" s="46" t="s">
        <v>48</v>
      </c>
      <c r="L6" s="41" t="s">
        <v>657</v>
      </c>
      <c r="M6" s="41" t="s">
        <v>658</v>
      </c>
      <c r="N6" s="41" t="s">
        <v>48</v>
      </c>
      <c r="O6" s="41" t="s">
        <v>26</v>
      </c>
      <c r="P6" s="41" t="s">
        <v>26</v>
      </c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12.75" customHeight="1">
      <c r="A7" s="41">
        <v>5.0</v>
      </c>
      <c r="B7" s="55" t="s">
        <v>528</v>
      </c>
      <c r="C7" s="41" t="s">
        <v>529</v>
      </c>
      <c r="D7" s="41" t="s">
        <v>530</v>
      </c>
      <c r="E7" s="41" t="s">
        <v>30</v>
      </c>
      <c r="F7" s="41" t="s">
        <v>21</v>
      </c>
      <c r="G7" s="55">
        <v>75087.0</v>
      </c>
      <c r="H7" s="139" t="s">
        <v>532</v>
      </c>
      <c r="I7" s="132" t="s">
        <v>531</v>
      </c>
      <c r="J7" s="59">
        <v>43328.0</v>
      </c>
      <c r="K7" s="46" t="s">
        <v>48</v>
      </c>
      <c r="L7" s="41" t="s">
        <v>657</v>
      </c>
      <c r="M7" s="41" t="s">
        <v>658</v>
      </c>
      <c r="N7" s="41" t="s">
        <v>48</v>
      </c>
      <c r="O7" s="41" t="s">
        <v>26</v>
      </c>
      <c r="P7" s="41" t="s">
        <v>26</v>
      </c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12.75" customHeight="1">
      <c r="A8" s="41">
        <v>6.0</v>
      </c>
      <c r="B8" s="55" t="s">
        <v>66</v>
      </c>
      <c r="C8" s="41" t="s">
        <v>67</v>
      </c>
      <c r="D8" s="41" t="s">
        <v>68</v>
      </c>
      <c r="E8" s="41" t="s">
        <v>30</v>
      </c>
      <c r="F8" s="41" t="s">
        <v>21</v>
      </c>
      <c r="G8" s="55">
        <v>75087.0</v>
      </c>
      <c r="H8" s="134" t="s">
        <v>70</v>
      </c>
      <c r="I8" s="132" t="s">
        <v>69</v>
      </c>
      <c r="J8" s="59">
        <v>43366.0</v>
      </c>
      <c r="K8" s="46" t="s">
        <v>48</v>
      </c>
      <c r="L8" s="41" t="s">
        <v>657</v>
      </c>
      <c r="M8" s="41" t="s">
        <v>658</v>
      </c>
      <c r="N8" s="41" t="s">
        <v>48</v>
      </c>
      <c r="O8" s="41" t="s">
        <v>26</v>
      </c>
      <c r="P8" s="41" t="s">
        <v>26</v>
      </c>
      <c r="Q8" s="41" t="s">
        <v>72</v>
      </c>
      <c r="R8" s="41"/>
      <c r="S8" s="41"/>
      <c r="T8" s="41"/>
      <c r="U8" s="41"/>
      <c r="V8" s="41"/>
      <c r="W8" s="41"/>
      <c r="X8" s="41"/>
      <c r="Y8" s="41"/>
      <c r="Z8" s="41"/>
    </row>
    <row r="9" ht="12.75" customHeight="1">
      <c r="A9" s="41">
        <v>7.0</v>
      </c>
      <c r="B9" s="41" t="s">
        <v>49</v>
      </c>
      <c r="C9" s="41" t="s">
        <v>375</v>
      </c>
      <c r="D9" s="41" t="s">
        <v>376</v>
      </c>
      <c r="E9" s="41" t="s">
        <v>30</v>
      </c>
      <c r="F9" s="41" t="s">
        <v>21</v>
      </c>
      <c r="G9" s="41">
        <v>75087.0</v>
      </c>
      <c r="H9" s="42" t="s">
        <v>378</v>
      </c>
      <c r="I9" s="41" t="s">
        <v>377</v>
      </c>
      <c r="J9" s="43" t="s">
        <v>379</v>
      </c>
      <c r="K9" s="41" t="s">
        <v>48</v>
      </c>
      <c r="L9" s="41" t="s">
        <v>659</v>
      </c>
      <c r="M9" s="41" t="s">
        <v>33</v>
      </c>
      <c r="N9" s="41" t="s">
        <v>48</v>
      </c>
      <c r="O9" s="41" t="s">
        <v>26</v>
      </c>
      <c r="P9" s="41" t="s">
        <v>660</v>
      </c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12.75" customHeight="1">
      <c r="A10" s="41">
        <v>8.0</v>
      </c>
      <c r="B10" s="55" t="s">
        <v>523</v>
      </c>
      <c r="C10" s="41" t="s">
        <v>524</v>
      </c>
      <c r="D10" s="41" t="s">
        <v>525</v>
      </c>
      <c r="E10" s="41" t="s">
        <v>30</v>
      </c>
      <c r="F10" s="41" t="s">
        <v>30</v>
      </c>
      <c r="G10" s="55">
        <v>75087.0</v>
      </c>
      <c r="H10" s="41" t="s">
        <v>527</v>
      </c>
      <c r="I10" s="132" t="s">
        <v>526</v>
      </c>
      <c r="J10" s="59">
        <v>43696.0</v>
      </c>
      <c r="K10" s="46" t="s">
        <v>48</v>
      </c>
      <c r="L10" s="41" t="s">
        <v>657</v>
      </c>
      <c r="M10" s="41" t="s">
        <v>658</v>
      </c>
      <c r="N10" s="41" t="s">
        <v>48</v>
      </c>
      <c r="O10" s="41" t="s">
        <v>26</v>
      </c>
      <c r="P10" s="41" t="s">
        <v>660</v>
      </c>
      <c r="Q10" s="41" t="s">
        <v>72</v>
      </c>
      <c r="R10" s="41"/>
      <c r="S10" s="41"/>
      <c r="T10" s="41"/>
      <c r="U10" s="41"/>
      <c r="V10" s="41"/>
      <c r="W10" s="41"/>
      <c r="X10" s="41"/>
      <c r="Y10" s="41"/>
      <c r="Z10" s="41"/>
    </row>
    <row r="11" ht="12.75" customHeight="1">
      <c r="A11" s="41">
        <v>9.0</v>
      </c>
      <c r="B11" s="55" t="s">
        <v>49</v>
      </c>
      <c r="C11" s="41" t="s">
        <v>50</v>
      </c>
      <c r="D11" s="41" t="s">
        <v>51</v>
      </c>
      <c r="E11" s="41" t="s">
        <v>30</v>
      </c>
      <c r="F11" s="41" t="s">
        <v>21</v>
      </c>
      <c r="G11" s="41">
        <v>75087.0</v>
      </c>
      <c r="H11" s="41" t="s">
        <v>53</v>
      </c>
      <c r="I11" s="132" t="s">
        <v>52</v>
      </c>
      <c r="J11" s="59">
        <v>42964.0</v>
      </c>
      <c r="K11" s="46" t="s">
        <v>48</v>
      </c>
      <c r="L11" s="41" t="s">
        <v>657</v>
      </c>
      <c r="M11" s="41" t="s">
        <v>33</v>
      </c>
      <c r="N11" s="41" t="s">
        <v>48</v>
      </c>
      <c r="O11" s="41" t="s">
        <v>26</v>
      </c>
      <c r="P11" s="41" t="s">
        <v>26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12.75" customHeight="1">
      <c r="A12" s="41">
        <v>10.0</v>
      </c>
      <c r="B12" s="41" t="s">
        <v>221</v>
      </c>
      <c r="C12" s="41" t="s">
        <v>519</v>
      </c>
      <c r="D12" s="41" t="s">
        <v>520</v>
      </c>
      <c r="E12" s="41" t="s">
        <v>20</v>
      </c>
      <c r="F12" s="41" t="s">
        <v>21</v>
      </c>
      <c r="G12" s="41">
        <v>75189.0</v>
      </c>
      <c r="H12" s="42" t="s">
        <v>522</v>
      </c>
      <c r="I12" s="41" t="s">
        <v>521</v>
      </c>
      <c r="J12" s="43" t="s">
        <v>379</v>
      </c>
      <c r="K12" s="41" t="s">
        <v>48</v>
      </c>
      <c r="L12" s="41" t="s">
        <v>659</v>
      </c>
      <c r="M12" s="41" t="s">
        <v>33</v>
      </c>
      <c r="N12" s="41" t="s">
        <v>48</v>
      </c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12.75" customHeight="1">
      <c r="A13" s="41">
        <v>11.0</v>
      </c>
      <c r="B13" s="41" t="s">
        <v>388</v>
      </c>
      <c r="C13" s="41" t="s">
        <v>389</v>
      </c>
      <c r="D13" s="41" t="s">
        <v>661</v>
      </c>
      <c r="E13" s="41" t="s">
        <v>30</v>
      </c>
      <c r="F13" s="41" t="s">
        <v>21</v>
      </c>
      <c r="G13" s="41">
        <v>75087.0</v>
      </c>
      <c r="H13" s="42" t="s">
        <v>392</v>
      </c>
      <c r="I13" s="41" t="s">
        <v>391</v>
      </c>
      <c r="J13" s="41" t="s">
        <v>78</v>
      </c>
      <c r="K13" s="41" t="s">
        <v>79</v>
      </c>
      <c r="L13" s="41" t="s">
        <v>659</v>
      </c>
      <c r="M13" s="41" t="s">
        <v>658</v>
      </c>
      <c r="N13" s="41" t="s">
        <v>79</v>
      </c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2.75" customHeight="1">
      <c r="A14" s="41">
        <v>12.0</v>
      </c>
      <c r="B14" s="41" t="s">
        <v>73</v>
      </c>
      <c r="C14" s="41" t="s">
        <v>74</v>
      </c>
      <c r="D14" s="41" t="s">
        <v>75</v>
      </c>
      <c r="E14" s="41" t="s">
        <v>30</v>
      </c>
      <c r="F14" s="41" t="s">
        <v>21</v>
      </c>
      <c r="G14" s="41">
        <v>75087.0</v>
      </c>
      <c r="H14" s="42" t="s">
        <v>77</v>
      </c>
      <c r="I14" s="41" t="s">
        <v>76</v>
      </c>
      <c r="J14" s="41" t="s">
        <v>78</v>
      </c>
      <c r="K14" s="41" t="s">
        <v>79</v>
      </c>
      <c r="L14" s="41" t="s">
        <v>659</v>
      </c>
      <c r="M14" s="41" t="s">
        <v>33</v>
      </c>
      <c r="N14" s="41" t="s">
        <v>79</v>
      </c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12.75" customHeight="1">
      <c r="A15" s="41">
        <v>13.0</v>
      </c>
      <c r="B15" s="41" t="s">
        <v>383</v>
      </c>
      <c r="C15" s="41" t="s">
        <v>384</v>
      </c>
      <c r="D15" s="41" t="s">
        <v>385</v>
      </c>
      <c r="E15" s="41" t="s">
        <v>30</v>
      </c>
      <c r="F15" s="41" t="s">
        <v>21</v>
      </c>
      <c r="G15" s="41">
        <v>75087.0</v>
      </c>
      <c r="H15" s="42" t="s">
        <v>387</v>
      </c>
      <c r="I15" s="41" t="s">
        <v>386</v>
      </c>
      <c r="J15" s="41" t="s">
        <v>78</v>
      </c>
      <c r="K15" s="41" t="s">
        <v>79</v>
      </c>
      <c r="L15" s="41" t="s">
        <v>659</v>
      </c>
      <c r="M15" s="41" t="s">
        <v>658</v>
      </c>
      <c r="N15" s="41" t="s">
        <v>79</v>
      </c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12.75" customHeight="1">
      <c r="A16" s="41">
        <v>14.0</v>
      </c>
      <c r="B16" s="41" t="s">
        <v>393</v>
      </c>
      <c r="C16" s="41" t="s">
        <v>394</v>
      </c>
      <c r="D16" s="41" t="s">
        <v>395</v>
      </c>
      <c r="E16" s="41" t="s">
        <v>20</v>
      </c>
      <c r="F16" s="41" t="s">
        <v>21</v>
      </c>
      <c r="G16" s="41"/>
      <c r="H16" s="42" t="s">
        <v>397</v>
      </c>
      <c r="I16" s="41" t="s">
        <v>396</v>
      </c>
      <c r="J16" s="41" t="s">
        <v>78</v>
      </c>
      <c r="K16" s="41" t="s">
        <v>79</v>
      </c>
      <c r="L16" s="41" t="s">
        <v>659</v>
      </c>
      <c r="M16" s="41" t="s">
        <v>658</v>
      </c>
      <c r="N16" s="41" t="s">
        <v>79</v>
      </c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ht="12.75" customHeight="1">
      <c r="A17" s="41">
        <v>15.0</v>
      </c>
      <c r="B17" s="41" t="s">
        <v>533</v>
      </c>
      <c r="C17" s="41" t="s">
        <v>534</v>
      </c>
      <c r="D17" s="41" t="s">
        <v>535</v>
      </c>
      <c r="E17" s="41" t="s">
        <v>536</v>
      </c>
      <c r="F17" s="41" t="s">
        <v>21</v>
      </c>
      <c r="G17" s="41">
        <v>75173.0</v>
      </c>
      <c r="H17" s="42" t="s">
        <v>538</v>
      </c>
      <c r="I17" s="41" t="s">
        <v>537</v>
      </c>
      <c r="J17" s="41" t="s">
        <v>92</v>
      </c>
      <c r="K17" s="41" t="s">
        <v>539</v>
      </c>
      <c r="L17" s="41" t="s">
        <v>659</v>
      </c>
      <c r="M17" s="41" t="s">
        <v>33</v>
      </c>
      <c r="N17" s="41" t="s">
        <v>539</v>
      </c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ht="12.75" customHeight="1">
      <c r="A18" s="41">
        <v>16.0</v>
      </c>
      <c r="B18" s="41" t="s">
        <v>87</v>
      </c>
      <c r="C18" s="41" t="s">
        <v>88</v>
      </c>
      <c r="D18" s="41" t="s">
        <v>89</v>
      </c>
      <c r="E18" s="41" t="s">
        <v>30</v>
      </c>
      <c r="F18" s="41" t="s">
        <v>21</v>
      </c>
      <c r="G18" s="41">
        <v>75032.0</v>
      </c>
      <c r="H18" s="42" t="s">
        <v>91</v>
      </c>
      <c r="I18" s="41" t="s">
        <v>90</v>
      </c>
      <c r="J18" s="41" t="s">
        <v>92</v>
      </c>
      <c r="K18" s="41" t="s">
        <v>539</v>
      </c>
      <c r="L18" s="41" t="s">
        <v>659</v>
      </c>
      <c r="M18" s="41" t="s">
        <v>33</v>
      </c>
      <c r="N18" s="41" t="s">
        <v>539</v>
      </c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ht="12.75" customHeight="1">
      <c r="A19" s="41">
        <v>17.0</v>
      </c>
      <c r="B19" s="55" t="s">
        <v>540</v>
      </c>
      <c r="C19" s="41" t="s">
        <v>541</v>
      </c>
      <c r="D19" s="41" t="s">
        <v>542</v>
      </c>
      <c r="E19" s="41" t="s">
        <v>30</v>
      </c>
      <c r="F19" s="41" t="s">
        <v>21</v>
      </c>
      <c r="G19" s="55">
        <v>75087.0</v>
      </c>
      <c r="H19" s="136" t="s">
        <v>544</v>
      </c>
      <c r="I19" s="132" t="s">
        <v>543</v>
      </c>
      <c r="J19" s="59">
        <v>43383.0</v>
      </c>
      <c r="K19" s="46" t="s">
        <v>86</v>
      </c>
      <c r="L19" s="41" t="s">
        <v>657</v>
      </c>
      <c r="M19" s="41" t="s">
        <v>658</v>
      </c>
      <c r="N19" s="41" t="s">
        <v>539</v>
      </c>
      <c r="O19" s="41" t="s">
        <v>26</v>
      </c>
      <c r="P19" s="41" t="s">
        <v>26</v>
      </c>
      <c r="Q19" s="41" t="s">
        <v>72</v>
      </c>
      <c r="R19" s="41"/>
      <c r="S19" s="41"/>
      <c r="T19" s="41"/>
      <c r="U19" s="41"/>
      <c r="V19" s="41"/>
      <c r="W19" s="41"/>
      <c r="X19" s="41"/>
      <c r="Y19" s="41"/>
      <c r="Z19" s="41"/>
    </row>
    <row r="20" ht="12.75" customHeight="1">
      <c r="A20" s="41">
        <v>18.0</v>
      </c>
      <c r="B20" s="41" t="s">
        <v>404</v>
      </c>
      <c r="C20" s="41" t="s">
        <v>405</v>
      </c>
      <c r="D20" s="41" t="s">
        <v>406</v>
      </c>
      <c r="E20" s="41" t="s">
        <v>30</v>
      </c>
      <c r="F20" s="41" t="s">
        <v>21</v>
      </c>
      <c r="G20" s="41">
        <v>75087.0</v>
      </c>
      <c r="H20" s="136" t="s">
        <v>408</v>
      </c>
      <c r="I20" s="44" t="s">
        <v>407</v>
      </c>
      <c r="J20" s="45">
        <v>43374.0</v>
      </c>
      <c r="K20" s="46" t="s">
        <v>86</v>
      </c>
      <c r="L20" s="41" t="s">
        <v>657</v>
      </c>
      <c r="M20" s="41" t="s">
        <v>33</v>
      </c>
      <c r="N20" s="41" t="s">
        <v>539</v>
      </c>
      <c r="O20" s="41" t="s">
        <v>26</v>
      </c>
      <c r="P20" s="41" t="s">
        <v>26</v>
      </c>
      <c r="Q20" s="41" t="s">
        <v>72</v>
      </c>
      <c r="R20" s="41"/>
      <c r="S20" s="41"/>
      <c r="T20" s="41"/>
      <c r="U20" s="41"/>
      <c r="V20" s="41"/>
      <c r="W20" s="41"/>
      <c r="X20" s="41"/>
      <c r="Y20" s="41"/>
      <c r="Z20" s="41"/>
    </row>
    <row r="21" ht="12.75" customHeight="1">
      <c r="A21" s="9">
        <v>19.0</v>
      </c>
      <c r="B21" s="55" t="s">
        <v>93</v>
      </c>
      <c r="C21" s="41" t="s">
        <v>94</v>
      </c>
      <c r="D21" s="41" t="s">
        <v>95</v>
      </c>
      <c r="E21" s="41" t="s">
        <v>30</v>
      </c>
      <c r="F21" s="41" t="s">
        <v>21</v>
      </c>
      <c r="G21" s="55">
        <v>75087.0</v>
      </c>
      <c r="H21" s="137" t="s">
        <v>97</v>
      </c>
      <c r="I21" s="132" t="s">
        <v>96</v>
      </c>
      <c r="J21" s="59">
        <v>43393.0</v>
      </c>
      <c r="K21" s="46" t="s">
        <v>86</v>
      </c>
      <c r="L21" s="41" t="s">
        <v>657</v>
      </c>
      <c r="M21" s="41" t="s">
        <v>33</v>
      </c>
      <c r="N21" s="41" t="s">
        <v>539</v>
      </c>
      <c r="O21" s="41" t="s">
        <v>26</v>
      </c>
      <c r="P21" s="41" t="s">
        <v>26</v>
      </c>
      <c r="Q21" s="41" t="s">
        <v>72</v>
      </c>
      <c r="R21" s="41"/>
      <c r="S21" s="41"/>
      <c r="T21" s="41"/>
      <c r="U21" s="41"/>
      <c r="V21" s="41"/>
      <c r="W21" s="41"/>
      <c r="X21" s="41"/>
      <c r="Y21" s="41"/>
      <c r="Z21" s="41"/>
    </row>
    <row r="22" ht="12.75" customHeight="1">
      <c r="A22" s="41">
        <v>20.0</v>
      </c>
      <c r="B22" s="55" t="s">
        <v>81</v>
      </c>
      <c r="C22" s="41" t="s">
        <v>82</v>
      </c>
      <c r="D22" s="41" t="s">
        <v>83</v>
      </c>
      <c r="E22" s="41" t="s">
        <v>30</v>
      </c>
      <c r="F22" s="41" t="s">
        <v>21</v>
      </c>
      <c r="G22" s="55">
        <v>75081.0</v>
      </c>
      <c r="H22" s="136" t="s">
        <v>85</v>
      </c>
      <c r="I22" s="132" t="s">
        <v>84</v>
      </c>
      <c r="J22" s="59">
        <v>43757.0</v>
      </c>
      <c r="K22" s="46" t="s">
        <v>86</v>
      </c>
      <c r="L22" s="41" t="s">
        <v>657</v>
      </c>
      <c r="M22" s="41" t="s">
        <v>33</v>
      </c>
      <c r="N22" s="41" t="s">
        <v>539</v>
      </c>
      <c r="O22" s="41" t="s">
        <v>26</v>
      </c>
      <c r="P22" s="41" t="s">
        <v>26</v>
      </c>
      <c r="Q22" s="41" t="s">
        <v>72</v>
      </c>
      <c r="R22" s="41"/>
      <c r="S22" s="41"/>
      <c r="T22" s="41"/>
      <c r="U22" s="41"/>
      <c r="V22" s="41"/>
      <c r="W22" s="41"/>
      <c r="X22" s="41"/>
      <c r="Y22" s="41"/>
      <c r="Z22" s="41"/>
    </row>
    <row r="23" ht="12.75" customHeight="1">
      <c r="A23" s="41">
        <v>21.0</v>
      </c>
      <c r="B23" s="55" t="s">
        <v>119</v>
      </c>
      <c r="C23" s="55" t="s">
        <v>120</v>
      </c>
      <c r="D23" s="55" t="s">
        <v>121</v>
      </c>
      <c r="E23" s="55" t="s">
        <v>30</v>
      </c>
      <c r="F23" s="55" t="s">
        <v>21</v>
      </c>
      <c r="G23" s="55">
        <v>75032.0</v>
      </c>
      <c r="H23" s="41" t="s">
        <v>123</v>
      </c>
      <c r="I23" s="55" t="s">
        <v>122</v>
      </c>
      <c r="J23" s="59">
        <v>43009.0</v>
      </c>
      <c r="K23" s="55" t="s">
        <v>86</v>
      </c>
      <c r="L23" s="41" t="s">
        <v>657</v>
      </c>
      <c r="M23" s="41" t="s">
        <v>33</v>
      </c>
      <c r="N23" s="41" t="s">
        <v>539</v>
      </c>
      <c r="O23" s="41" t="s">
        <v>26</v>
      </c>
      <c r="P23" s="41" t="s">
        <v>26</v>
      </c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ht="12.75" customHeight="1">
      <c r="A24" s="41">
        <v>22.0</v>
      </c>
      <c r="B24" s="41" t="s">
        <v>545</v>
      </c>
      <c r="C24" s="41" t="s">
        <v>546</v>
      </c>
      <c r="D24" s="41" t="s">
        <v>547</v>
      </c>
      <c r="E24" s="41" t="s">
        <v>30</v>
      </c>
      <c r="F24" s="41" t="s">
        <v>21</v>
      </c>
      <c r="G24" s="41"/>
      <c r="H24" s="42" t="s">
        <v>549</v>
      </c>
      <c r="I24" s="41" t="s">
        <v>548</v>
      </c>
      <c r="J24" s="43" t="s">
        <v>92</v>
      </c>
      <c r="K24" s="41" t="s">
        <v>86</v>
      </c>
      <c r="L24" s="41" t="s">
        <v>659</v>
      </c>
      <c r="M24" s="41" t="s">
        <v>33</v>
      </c>
      <c r="N24" s="41" t="s">
        <v>539</v>
      </c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ht="12.75" customHeight="1">
      <c r="A25" s="41">
        <v>23.0</v>
      </c>
      <c r="B25" s="55" t="s">
        <v>98</v>
      </c>
      <c r="C25" s="41" t="s">
        <v>99</v>
      </c>
      <c r="D25" s="41" t="s">
        <v>100</v>
      </c>
      <c r="E25" s="41" t="s">
        <v>30</v>
      </c>
      <c r="F25" s="41" t="s">
        <v>21</v>
      </c>
      <c r="G25" s="41">
        <v>75032.0</v>
      </c>
      <c r="H25" s="41" t="s">
        <v>102</v>
      </c>
      <c r="I25" s="132" t="s">
        <v>101</v>
      </c>
      <c r="J25" s="59">
        <v>42644.0</v>
      </c>
      <c r="K25" s="46" t="s">
        <v>86</v>
      </c>
      <c r="L25" s="41" t="s">
        <v>657</v>
      </c>
      <c r="M25" s="41" t="s">
        <v>658</v>
      </c>
      <c r="N25" s="41" t="s">
        <v>662</v>
      </c>
      <c r="O25" s="41" t="s">
        <v>26</v>
      </c>
      <c r="P25" s="41" t="s">
        <v>26</v>
      </c>
      <c r="Q25" s="41" t="s">
        <v>72</v>
      </c>
      <c r="R25" s="41"/>
      <c r="S25" s="41"/>
      <c r="T25" s="41"/>
      <c r="U25" s="41"/>
      <c r="V25" s="41"/>
      <c r="W25" s="41"/>
      <c r="X25" s="41"/>
      <c r="Y25" s="41"/>
      <c r="Z25" s="41"/>
    </row>
    <row r="26" ht="12.75" customHeight="1">
      <c r="A26" s="41">
        <v>24.0</v>
      </c>
      <c r="B26" s="41" t="s">
        <v>404</v>
      </c>
      <c r="C26" s="41" t="s">
        <v>561</v>
      </c>
      <c r="D26" s="41"/>
      <c r="E26" s="41"/>
      <c r="F26" s="41"/>
      <c r="G26" s="41"/>
      <c r="H26" s="42" t="s">
        <v>562</v>
      </c>
      <c r="I26" s="41"/>
      <c r="J26" s="41" t="s">
        <v>136</v>
      </c>
      <c r="K26" s="41" t="s">
        <v>137</v>
      </c>
      <c r="L26" s="41" t="s">
        <v>659</v>
      </c>
      <c r="M26" s="41" t="s">
        <v>33</v>
      </c>
      <c r="N26" s="41" t="s">
        <v>662</v>
      </c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ht="12.75" customHeight="1">
      <c r="A27" s="41">
        <v>25.0</v>
      </c>
      <c r="B27" s="41" t="s">
        <v>147</v>
      </c>
      <c r="C27" s="41" t="s">
        <v>663</v>
      </c>
      <c r="D27" s="41" t="s">
        <v>149</v>
      </c>
      <c r="E27" s="41" t="s">
        <v>30</v>
      </c>
      <c r="F27" s="41" t="s">
        <v>21</v>
      </c>
      <c r="G27" s="41">
        <v>75087.0</v>
      </c>
      <c r="H27" s="42" t="s">
        <v>151</v>
      </c>
      <c r="I27" s="41" t="s">
        <v>150</v>
      </c>
      <c r="J27" s="41" t="s">
        <v>136</v>
      </c>
      <c r="K27" s="41" t="s">
        <v>137</v>
      </c>
      <c r="L27" s="41" t="s">
        <v>659</v>
      </c>
      <c r="M27" s="41" t="s">
        <v>33</v>
      </c>
      <c r="N27" s="41" t="s">
        <v>662</v>
      </c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ht="12.75" customHeight="1">
      <c r="A28" s="41">
        <v>26.0</v>
      </c>
      <c r="B28" s="41" t="s">
        <v>550</v>
      </c>
      <c r="C28" s="41" t="s">
        <v>551</v>
      </c>
      <c r="D28" s="41" t="s">
        <v>552</v>
      </c>
      <c r="E28" s="41" t="s">
        <v>45</v>
      </c>
      <c r="F28" s="41" t="s">
        <v>21</v>
      </c>
      <c r="G28" s="41">
        <v>75087.0</v>
      </c>
      <c r="H28" s="42" t="s">
        <v>554</v>
      </c>
      <c r="I28" s="41" t="s">
        <v>553</v>
      </c>
      <c r="J28" s="41" t="s">
        <v>136</v>
      </c>
      <c r="K28" s="41" t="s">
        <v>137</v>
      </c>
      <c r="L28" s="41" t="s">
        <v>659</v>
      </c>
      <c r="M28" s="41" t="s">
        <v>658</v>
      </c>
      <c r="N28" s="41" t="s">
        <v>662</v>
      </c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ht="15.0" customHeight="1">
      <c r="A29" s="41">
        <v>27.0</v>
      </c>
      <c r="B29" s="16" t="s">
        <v>563</v>
      </c>
      <c r="C29" s="9" t="s">
        <v>28</v>
      </c>
      <c r="D29" s="9" t="s">
        <v>564</v>
      </c>
      <c r="E29" s="9" t="s">
        <v>45</v>
      </c>
      <c r="F29" s="9" t="s">
        <v>21</v>
      </c>
      <c r="G29" s="16">
        <v>75087.0</v>
      </c>
      <c r="H29" s="22" t="s">
        <v>566</v>
      </c>
      <c r="I29" s="17" t="s">
        <v>565</v>
      </c>
      <c r="J29" s="18">
        <v>43437.0</v>
      </c>
      <c r="K29" s="12" t="s">
        <v>171</v>
      </c>
      <c r="L29" s="9" t="s">
        <v>657</v>
      </c>
      <c r="M29" s="9" t="s">
        <v>658</v>
      </c>
      <c r="N29" s="9" t="s">
        <v>664</v>
      </c>
      <c r="O29" s="9" t="s">
        <v>26</v>
      </c>
      <c r="P29" s="9" t="s">
        <v>26</v>
      </c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ht="12.75" customHeight="1">
      <c r="A30" s="41">
        <v>28.0</v>
      </c>
      <c r="B30" s="9" t="s">
        <v>166</v>
      </c>
      <c r="C30" s="9" t="s">
        <v>167</v>
      </c>
      <c r="D30" s="9" t="s">
        <v>168</v>
      </c>
      <c r="E30" s="9" t="s">
        <v>30</v>
      </c>
      <c r="F30" s="9" t="s">
        <v>21</v>
      </c>
      <c r="G30" s="9">
        <v>75087.0</v>
      </c>
      <c r="H30" s="22" t="s">
        <v>170</v>
      </c>
      <c r="I30" s="10" t="s">
        <v>169</v>
      </c>
      <c r="J30" s="11">
        <v>43409.0</v>
      </c>
      <c r="K30" s="12" t="s">
        <v>171</v>
      </c>
      <c r="L30" s="9" t="s">
        <v>657</v>
      </c>
      <c r="M30" s="9" t="s">
        <v>658</v>
      </c>
      <c r="N30" s="9" t="s">
        <v>664</v>
      </c>
      <c r="O30" s="9" t="s">
        <v>26</v>
      </c>
      <c r="P30" s="9" t="s">
        <v>26</v>
      </c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ht="12.75" customHeight="1">
      <c r="A31" s="41">
        <v>29.0</v>
      </c>
      <c r="B31" s="16" t="s">
        <v>556</v>
      </c>
      <c r="C31" s="9" t="s">
        <v>557</v>
      </c>
      <c r="D31" s="9" t="s">
        <v>558</v>
      </c>
      <c r="E31" s="9" t="s">
        <v>45</v>
      </c>
      <c r="F31" s="9" t="s">
        <v>21</v>
      </c>
      <c r="G31" s="16">
        <v>75189.0</v>
      </c>
      <c r="H31" s="23" t="s">
        <v>560</v>
      </c>
      <c r="I31" s="17" t="s">
        <v>559</v>
      </c>
      <c r="J31" s="18">
        <v>43437.0</v>
      </c>
      <c r="K31" s="12" t="s">
        <v>171</v>
      </c>
      <c r="L31" s="9" t="s">
        <v>657</v>
      </c>
      <c r="M31" s="9" t="s">
        <v>33</v>
      </c>
      <c r="N31" s="9" t="s">
        <v>664</v>
      </c>
      <c r="O31" s="9" t="s">
        <v>26</v>
      </c>
      <c r="P31" s="9" t="s">
        <v>26</v>
      </c>
      <c r="Q31" s="41" t="s">
        <v>72</v>
      </c>
      <c r="R31" s="41"/>
      <c r="S31" s="41"/>
      <c r="T31" s="41"/>
      <c r="U31" s="41"/>
      <c r="V31" s="41"/>
      <c r="W31" s="41"/>
      <c r="X31" s="41"/>
      <c r="Y31" s="41"/>
      <c r="Z31" s="41"/>
    </row>
    <row r="32" ht="12.75" customHeight="1">
      <c r="A32" s="41">
        <v>30.0</v>
      </c>
      <c r="B32" s="41" t="s">
        <v>179</v>
      </c>
      <c r="C32" s="41" t="s">
        <v>180</v>
      </c>
      <c r="D32" s="41" t="s">
        <v>181</v>
      </c>
      <c r="E32" s="41" t="s">
        <v>175</v>
      </c>
      <c r="F32" s="41" t="s">
        <v>21</v>
      </c>
      <c r="G32" s="41">
        <v>75032.0</v>
      </c>
      <c r="H32" s="42" t="s">
        <v>183</v>
      </c>
      <c r="I32" s="41" t="s">
        <v>182</v>
      </c>
      <c r="J32" s="43" t="s">
        <v>184</v>
      </c>
      <c r="K32" s="41" t="s">
        <v>185</v>
      </c>
      <c r="L32" s="41" t="s">
        <v>659</v>
      </c>
      <c r="M32" s="41" t="s">
        <v>658</v>
      </c>
      <c r="N32" s="41" t="s">
        <v>665</v>
      </c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ht="13.5" customHeight="1">
      <c r="A33" s="41">
        <v>31.0</v>
      </c>
      <c r="B33" s="67" t="s">
        <v>17</v>
      </c>
      <c r="C33" s="67" t="s">
        <v>414</v>
      </c>
      <c r="D33" s="55" t="s">
        <v>415</v>
      </c>
      <c r="E33" s="55" t="s">
        <v>30</v>
      </c>
      <c r="F33" s="55" t="s">
        <v>21</v>
      </c>
      <c r="G33" s="55">
        <v>75087.0</v>
      </c>
      <c r="H33" s="68" t="s">
        <v>417</v>
      </c>
      <c r="I33" s="55" t="s">
        <v>416</v>
      </c>
      <c r="J33" s="69">
        <v>43881.0</v>
      </c>
      <c r="K33" s="67" t="s">
        <v>201</v>
      </c>
      <c r="L33" s="41" t="s">
        <v>657</v>
      </c>
      <c r="M33" s="70" t="s">
        <v>658</v>
      </c>
      <c r="N33" s="70" t="s">
        <v>666</v>
      </c>
      <c r="O33" s="41" t="s">
        <v>26</v>
      </c>
      <c r="P33" s="70" t="s">
        <v>26</v>
      </c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ht="12.75" customHeight="1">
      <c r="A34" s="41">
        <v>32.0</v>
      </c>
      <c r="B34" s="41" t="s">
        <v>380</v>
      </c>
      <c r="C34" s="41" t="s">
        <v>567</v>
      </c>
      <c r="D34" s="41" t="s">
        <v>568</v>
      </c>
      <c r="E34" s="41" t="s">
        <v>30</v>
      </c>
      <c r="F34" s="41" t="s">
        <v>21</v>
      </c>
      <c r="G34" s="41">
        <v>75087.0</v>
      </c>
      <c r="H34" s="41" t="s">
        <v>570</v>
      </c>
      <c r="I34" s="44" t="s">
        <v>569</v>
      </c>
      <c r="J34" s="45">
        <v>43149.0</v>
      </c>
      <c r="K34" s="46" t="s">
        <v>201</v>
      </c>
      <c r="L34" s="41" t="s">
        <v>657</v>
      </c>
      <c r="M34" s="41" t="s">
        <v>658</v>
      </c>
      <c r="N34" s="41" t="s">
        <v>666</v>
      </c>
      <c r="O34" s="41" t="s">
        <v>26</v>
      </c>
      <c r="P34" s="41" t="s">
        <v>26</v>
      </c>
      <c r="Q34" s="41" t="s">
        <v>72</v>
      </c>
      <c r="R34" s="41"/>
      <c r="S34" s="41"/>
      <c r="T34" s="41"/>
      <c r="U34" s="41"/>
      <c r="V34" s="41"/>
      <c r="W34" s="41"/>
      <c r="X34" s="41"/>
      <c r="Y34" s="41"/>
      <c r="Z34" s="41"/>
    </row>
    <row r="35" ht="12.75" customHeight="1">
      <c r="A35" s="41">
        <v>33.0</v>
      </c>
      <c r="B35" s="41" t="s">
        <v>221</v>
      </c>
      <c r="C35" s="41" t="s">
        <v>418</v>
      </c>
      <c r="D35" s="41" t="s">
        <v>419</v>
      </c>
      <c r="E35" s="41" t="s">
        <v>30</v>
      </c>
      <c r="F35" s="41" t="s">
        <v>21</v>
      </c>
      <c r="G35" s="41">
        <v>75087.0</v>
      </c>
      <c r="H35" s="41" t="s">
        <v>421</v>
      </c>
      <c r="I35" s="44" t="s">
        <v>420</v>
      </c>
      <c r="J35" s="45">
        <v>43149.0</v>
      </c>
      <c r="K35" s="46" t="s">
        <v>201</v>
      </c>
      <c r="L35" s="41" t="s">
        <v>657</v>
      </c>
      <c r="M35" s="41" t="s">
        <v>658</v>
      </c>
      <c r="N35" s="41" t="s">
        <v>666</v>
      </c>
      <c r="O35" s="41" t="s">
        <v>26</v>
      </c>
      <c r="P35" s="41" t="s">
        <v>26</v>
      </c>
      <c r="Q35" s="41" t="s">
        <v>72</v>
      </c>
      <c r="R35" s="41"/>
      <c r="S35" s="41"/>
      <c r="T35" s="41"/>
      <c r="U35" s="41"/>
      <c r="V35" s="41"/>
      <c r="W35" s="41"/>
      <c r="X35" s="41"/>
      <c r="Y35" s="41"/>
      <c r="Z35" s="41"/>
    </row>
    <row r="36" ht="12.75" customHeight="1">
      <c r="A36" s="41">
        <v>34.0</v>
      </c>
      <c r="B36" s="41" t="s">
        <v>422</v>
      </c>
      <c r="C36" s="41" t="s">
        <v>423</v>
      </c>
      <c r="D36" s="41" t="s">
        <v>424</v>
      </c>
      <c r="E36" s="41" t="s">
        <v>30</v>
      </c>
      <c r="F36" s="41" t="s">
        <v>21</v>
      </c>
      <c r="G36" s="41">
        <v>75087.0</v>
      </c>
      <c r="H36" s="42" t="s">
        <v>426</v>
      </c>
      <c r="I36" s="41" t="s">
        <v>425</v>
      </c>
      <c r="J36" s="43" t="s">
        <v>207</v>
      </c>
      <c r="K36" s="41" t="s">
        <v>201</v>
      </c>
      <c r="L36" s="41" t="s">
        <v>659</v>
      </c>
      <c r="M36" s="41" t="s">
        <v>658</v>
      </c>
      <c r="N36" s="41" t="s">
        <v>666</v>
      </c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ht="12.75" customHeight="1">
      <c r="A37" s="41">
        <v>35.0</v>
      </c>
      <c r="B37" s="41" t="s">
        <v>202</v>
      </c>
      <c r="C37" s="41" t="s">
        <v>203</v>
      </c>
      <c r="D37" s="41" t="s">
        <v>204</v>
      </c>
      <c r="E37" s="41" t="s">
        <v>175</v>
      </c>
      <c r="F37" s="41" t="s">
        <v>21</v>
      </c>
      <c r="G37" s="41">
        <v>75032.0</v>
      </c>
      <c r="H37" s="42" t="s">
        <v>206</v>
      </c>
      <c r="I37" s="41" t="s">
        <v>205</v>
      </c>
      <c r="J37" s="41" t="s">
        <v>207</v>
      </c>
      <c r="K37" s="41" t="s">
        <v>201</v>
      </c>
      <c r="L37" s="41" t="s">
        <v>659</v>
      </c>
      <c r="M37" s="41" t="s">
        <v>658</v>
      </c>
      <c r="N37" s="41" t="s">
        <v>666</v>
      </c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ht="12.75" customHeight="1">
      <c r="A38" s="41">
        <v>36.0</v>
      </c>
      <c r="B38" s="41" t="s">
        <v>572</v>
      </c>
      <c r="C38" s="41" t="s">
        <v>573</v>
      </c>
      <c r="D38" s="41" t="s">
        <v>574</v>
      </c>
      <c r="E38" s="41" t="s">
        <v>45</v>
      </c>
      <c r="F38" s="41" t="s">
        <v>21</v>
      </c>
      <c r="G38" s="41">
        <v>75087.0</v>
      </c>
      <c r="H38" s="42" t="s">
        <v>576</v>
      </c>
      <c r="I38" s="41" t="s">
        <v>575</v>
      </c>
      <c r="J38" s="41" t="s">
        <v>207</v>
      </c>
      <c r="K38" s="41" t="s">
        <v>201</v>
      </c>
      <c r="L38" s="41" t="s">
        <v>659</v>
      </c>
      <c r="M38" s="41" t="s">
        <v>658</v>
      </c>
      <c r="N38" s="41" t="s">
        <v>666</v>
      </c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ht="12.75" customHeight="1">
      <c r="A39" s="41">
        <v>37.0</v>
      </c>
      <c r="B39" s="41" t="s">
        <v>578</v>
      </c>
      <c r="C39" s="41" t="s">
        <v>579</v>
      </c>
      <c r="D39" s="41" t="s">
        <v>580</v>
      </c>
      <c r="E39" s="41" t="s">
        <v>30</v>
      </c>
      <c r="F39" s="41" t="s">
        <v>21</v>
      </c>
      <c r="G39" s="41">
        <v>75087.0</v>
      </c>
      <c r="H39" s="42" t="s">
        <v>582</v>
      </c>
      <c r="I39" s="41" t="s">
        <v>581</v>
      </c>
      <c r="J39" s="41" t="s">
        <v>207</v>
      </c>
      <c r="K39" s="41" t="s">
        <v>201</v>
      </c>
      <c r="L39" s="41" t="s">
        <v>659</v>
      </c>
      <c r="M39" s="41" t="s">
        <v>658</v>
      </c>
      <c r="N39" s="41" t="s">
        <v>666</v>
      </c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ht="13.5" customHeight="1">
      <c r="A40" s="41">
        <v>38.0</v>
      </c>
      <c r="B40" s="41" t="s">
        <v>221</v>
      </c>
      <c r="C40" s="41" t="s">
        <v>222</v>
      </c>
      <c r="D40" s="41" t="s">
        <v>223</v>
      </c>
      <c r="E40" s="41" t="s">
        <v>30</v>
      </c>
      <c r="F40" s="41" t="s">
        <v>21</v>
      </c>
      <c r="G40" s="41">
        <v>75087.0</v>
      </c>
      <c r="H40" s="41" t="s">
        <v>225</v>
      </c>
      <c r="I40" s="44" t="s">
        <v>224</v>
      </c>
      <c r="J40" s="45">
        <v>43177.0</v>
      </c>
      <c r="K40" s="46" t="s">
        <v>219</v>
      </c>
      <c r="L40" s="41" t="s">
        <v>657</v>
      </c>
      <c r="M40" s="41" t="s">
        <v>658</v>
      </c>
      <c r="N40" s="41" t="s">
        <v>219</v>
      </c>
      <c r="O40" s="41" t="s">
        <v>26</v>
      </c>
      <c r="P40" s="41" t="s">
        <v>26</v>
      </c>
      <c r="Q40" s="41" t="s">
        <v>72</v>
      </c>
      <c r="R40" s="41"/>
      <c r="S40" s="41"/>
      <c r="T40" s="41"/>
      <c r="U40" s="41"/>
      <c r="V40" s="41"/>
      <c r="W40" s="41"/>
      <c r="X40" s="41"/>
      <c r="Y40" s="41"/>
      <c r="Z40" s="41"/>
    </row>
    <row r="41" ht="12.75" customHeight="1">
      <c r="A41" s="41">
        <v>39.0</v>
      </c>
      <c r="B41" s="41" t="s">
        <v>442</v>
      </c>
      <c r="C41" s="41" t="s">
        <v>443</v>
      </c>
      <c r="D41" s="41" t="s">
        <v>444</v>
      </c>
      <c r="E41" s="41" t="s">
        <v>30</v>
      </c>
      <c r="F41" s="41" t="s">
        <v>21</v>
      </c>
      <c r="G41" s="41">
        <v>75087.0</v>
      </c>
      <c r="H41" s="41" t="s">
        <v>446</v>
      </c>
      <c r="I41" s="44" t="s">
        <v>445</v>
      </c>
      <c r="J41" s="45">
        <v>43177.0</v>
      </c>
      <c r="K41" s="46" t="s">
        <v>219</v>
      </c>
      <c r="L41" s="41" t="s">
        <v>657</v>
      </c>
      <c r="M41" s="41" t="s">
        <v>658</v>
      </c>
      <c r="N41" s="41" t="s">
        <v>219</v>
      </c>
      <c r="O41" s="41" t="s">
        <v>26</v>
      </c>
      <c r="P41" s="41" t="s">
        <v>26</v>
      </c>
      <c r="Q41" s="41" t="s">
        <v>667</v>
      </c>
      <c r="R41" s="41"/>
      <c r="S41" s="41"/>
      <c r="T41" s="41"/>
      <c r="U41" s="41"/>
      <c r="V41" s="41"/>
      <c r="W41" s="41"/>
      <c r="X41" s="41"/>
      <c r="Y41" s="41"/>
      <c r="Z41" s="41"/>
    </row>
    <row r="42" ht="14.25" customHeight="1">
      <c r="A42" s="41">
        <v>40.0</v>
      </c>
      <c r="B42" s="41" t="s">
        <v>585</v>
      </c>
      <c r="C42" s="41" t="s">
        <v>586</v>
      </c>
      <c r="D42" s="41" t="s">
        <v>587</v>
      </c>
      <c r="E42" s="41" t="s">
        <v>30</v>
      </c>
      <c r="F42" s="41" t="s">
        <v>21</v>
      </c>
      <c r="G42" s="41">
        <v>75087.0</v>
      </c>
      <c r="H42" s="150" t="s">
        <v>589</v>
      </c>
      <c r="I42" s="44" t="s">
        <v>588</v>
      </c>
      <c r="J42" s="45">
        <v>43908.0</v>
      </c>
      <c r="K42" s="46" t="s">
        <v>219</v>
      </c>
      <c r="L42" s="41" t="s">
        <v>657</v>
      </c>
      <c r="M42" s="41" t="s">
        <v>658</v>
      </c>
      <c r="N42" s="41" t="s">
        <v>219</v>
      </c>
      <c r="O42" s="41" t="s">
        <v>26</v>
      </c>
      <c r="P42" s="41" t="s">
        <v>26</v>
      </c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ht="12.75" customHeight="1">
      <c r="A43" s="41">
        <v>41.0</v>
      </c>
      <c r="B43" s="41" t="s">
        <v>245</v>
      </c>
      <c r="C43" s="41" t="s">
        <v>246</v>
      </c>
      <c r="D43" s="41" t="s">
        <v>247</v>
      </c>
      <c r="E43" s="41" t="s">
        <v>248</v>
      </c>
      <c r="F43" s="41" t="s">
        <v>21</v>
      </c>
      <c r="G43" s="41">
        <v>75166.0</v>
      </c>
      <c r="H43" s="41" t="s">
        <v>250</v>
      </c>
      <c r="I43" s="44" t="s">
        <v>249</v>
      </c>
      <c r="J43" s="45">
        <v>43191.0</v>
      </c>
      <c r="K43" s="46" t="s">
        <v>219</v>
      </c>
      <c r="L43" s="41" t="s">
        <v>657</v>
      </c>
      <c r="M43" s="41" t="s">
        <v>658</v>
      </c>
      <c r="N43" s="41" t="s">
        <v>219</v>
      </c>
      <c r="O43" s="41" t="s">
        <v>26</v>
      </c>
      <c r="P43" s="41" t="s">
        <v>26</v>
      </c>
      <c r="Q43" s="41" t="s">
        <v>668</v>
      </c>
      <c r="R43" s="41"/>
      <c r="S43" s="41"/>
      <c r="T43" s="41"/>
      <c r="U43" s="41"/>
      <c r="V43" s="41"/>
      <c r="W43" s="41"/>
      <c r="X43" s="41"/>
      <c r="Y43" s="41"/>
      <c r="Z43" s="41"/>
    </row>
    <row r="44" ht="12.75" customHeight="1">
      <c r="A44" s="41">
        <v>42.0</v>
      </c>
      <c r="B44" s="41" t="s">
        <v>93</v>
      </c>
      <c r="C44" s="41" t="s">
        <v>214</v>
      </c>
      <c r="D44" s="41" t="s">
        <v>215</v>
      </c>
      <c r="E44" s="41" t="s">
        <v>175</v>
      </c>
      <c r="F44" s="41" t="s">
        <v>21</v>
      </c>
      <c r="G44" s="41">
        <v>75126.0</v>
      </c>
      <c r="H44" s="42" t="s">
        <v>217</v>
      </c>
      <c r="I44" s="41" t="s">
        <v>216</v>
      </c>
      <c r="J44" s="41" t="s">
        <v>218</v>
      </c>
      <c r="K44" s="41" t="s">
        <v>219</v>
      </c>
      <c r="L44" s="41" t="s">
        <v>659</v>
      </c>
      <c r="M44" s="41" t="s">
        <v>658</v>
      </c>
      <c r="N44" s="41" t="s">
        <v>219</v>
      </c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ht="12.75" customHeight="1">
      <c r="A45" s="41">
        <v>43.0</v>
      </c>
      <c r="B45" s="41" t="s">
        <v>153</v>
      </c>
      <c r="C45" s="41" t="s">
        <v>447</v>
      </c>
      <c r="D45" s="41" t="s">
        <v>448</v>
      </c>
      <c r="E45" s="41" t="s">
        <v>30</v>
      </c>
      <c r="F45" s="41" t="s">
        <v>21</v>
      </c>
      <c r="G45" s="41">
        <v>75087.0</v>
      </c>
      <c r="H45" s="42" t="s">
        <v>450</v>
      </c>
      <c r="I45" s="41" t="s">
        <v>449</v>
      </c>
      <c r="J45" s="43" t="s">
        <v>265</v>
      </c>
      <c r="K45" s="41" t="s">
        <v>259</v>
      </c>
      <c r="L45" s="41" t="s">
        <v>659</v>
      </c>
      <c r="M45" s="41" t="s">
        <v>658</v>
      </c>
      <c r="N45" s="41" t="s">
        <v>259</v>
      </c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ht="12.75" customHeight="1">
      <c r="A46" s="41">
        <v>44.0</v>
      </c>
      <c r="B46" s="9" t="s">
        <v>590</v>
      </c>
      <c r="C46" s="41" t="s">
        <v>591</v>
      </c>
      <c r="D46" s="41" t="s">
        <v>592</v>
      </c>
      <c r="E46" s="41" t="s">
        <v>30</v>
      </c>
      <c r="F46" s="41" t="s">
        <v>21</v>
      </c>
      <c r="G46" s="41">
        <v>75087.0</v>
      </c>
      <c r="H46" s="42" t="s">
        <v>594</v>
      </c>
      <c r="I46" s="41" t="s">
        <v>593</v>
      </c>
      <c r="J46" s="43" t="s">
        <v>265</v>
      </c>
      <c r="K46" s="41" t="s">
        <v>259</v>
      </c>
      <c r="L46" s="41" t="s">
        <v>659</v>
      </c>
      <c r="M46" s="41" t="s">
        <v>33</v>
      </c>
      <c r="N46" s="41" t="s">
        <v>259</v>
      </c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ht="12.75" customHeight="1">
      <c r="A47" s="41">
        <v>45.0</v>
      </c>
      <c r="B47" s="9" t="s">
        <v>260</v>
      </c>
      <c r="C47" s="41" t="s">
        <v>261</v>
      </c>
      <c r="D47" s="41" t="s">
        <v>262</v>
      </c>
      <c r="E47" s="41" t="s">
        <v>175</v>
      </c>
      <c r="F47" s="41" t="s">
        <v>21</v>
      </c>
      <c r="G47" s="41">
        <v>75032.0</v>
      </c>
      <c r="H47" s="42" t="s">
        <v>264</v>
      </c>
      <c r="I47" s="41" t="s">
        <v>263</v>
      </c>
      <c r="J47" s="43" t="s">
        <v>265</v>
      </c>
      <c r="K47" s="41" t="s">
        <v>259</v>
      </c>
      <c r="L47" s="41" t="s">
        <v>659</v>
      </c>
      <c r="M47" s="41" t="s">
        <v>658</v>
      </c>
      <c r="N47" s="41" t="s">
        <v>259</v>
      </c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ht="12.75" customHeight="1">
      <c r="A48" s="41">
        <v>46.0</v>
      </c>
      <c r="B48" s="9" t="s">
        <v>595</v>
      </c>
      <c r="C48" s="41" t="s">
        <v>596</v>
      </c>
      <c r="D48" s="41" t="s">
        <v>597</v>
      </c>
      <c r="E48" s="41" t="s">
        <v>20</v>
      </c>
      <c r="F48" s="41" t="s">
        <v>21</v>
      </c>
      <c r="G48" s="41">
        <v>75189.0</v>
      </c>
      <c r="H48" s="42" t="s">
        <v>599</v>
      </c>
      <c r="I48" s="41" t="s">
        <v>598</v>
      </c>
      <c r="J48" s="43" t="s">
        <v>265</v>
      </c>
      <c r="K48" s="41" t="s">
        <v>259</v>
      </c>
      <c r="L48" s="41" t="s">
        <v>659</v>
      </c>
      <c r="M48" s="41" t="s">
        <v>658</v>
      </c>
      <c r="N48" s="41" t="s">
        <v>259</v>
      </c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ht="12.75" customHeight="1">
      <c r="A49" s="41">
        <v>47.0</v>
      </c>
      <c r="B49" s="41" t="s">
        <v>108</v>
      </c>
      <c r="C49" s="41" t="s">
        <v>306</v>
      </c>
      <c r="D49" s="41" t="s">
        <v>307</v>
      </c>
      <c r="E49" s="41" t="s">
        <v>30</v>
      </c>
      <c r="F49" s="41" t="s">
        <v>21</v>
      </c>
      <c r="G49" s="41">
        <v>75032.0</v>
      </c>
      <c r="H49" s="41" t="s">
        <v>309</v>
      </c>
      <c r="I49" s="41" t="s">
        <v>308</v>
      </c>
      <c r="J49" s="45">
        <v>43604.0</v>
      </c>
      <c r="K49" s="46" t="s">
        <v>294</v>
      </c>
      <c r="L49" s="41" t="s">
        <v>657</v>
      </c>
      <c r="M49" s="41" t="s">
        <v>658</v>
      </c>
      <c r="N49" s="41" t="s">
        <v>294</v>
      </c>
      <c r="O49" s="41" t="s">
        <v>26</v>
      </c>
      <c r="P49" s="41" t="s">
        <v>26</v>
      </c>
      <c r="Q49" s="41" t="s">
        <v>72</v>
      </c>
      <c r="R49" s="41"/>
      <c r="S49" s="41"/>
      <c r="T49" s="41"/>
      <c r="U49" s="41"/>
      <c r="V49" s="41"/>
      <c r="W49" s="41"/>
      <c r="X49" s="41"/>
      <c r="Y49" s="41"/>
      <c r="Z49" s="41"/>
    </row>
    <row r="50" ht="12.75" customHeight="1">
      <c r="A50" s="41">
        <v>48.0</v>
      </c>
      <c r="B50" s="41" t="s">
        <v>310</v>
      </c>
      <c r="C50" s="70" t="s">
        <v>311</v>
      </c>
      <c r="D50" s="41" t="s">
        <v>669</v>
      </c>
      <c r="E50" s="41" t="s">
        <v>354</v>
      </c>
      <c r="F50" s="41" t="s">
        <v>21</v>
      </c>
      <c r="G50" s="41">
        <v>75088.0</v>
      </c>
      <c r="H50" s="41" t="s">
        <v>314</v>
      </c>
      <c r="I50" s="41" t="s">
        <v>313</v>
      </c>
      <c r="J50" s="45">
        <v>43604.0</v>
      </c>
      <c r="K50" s="46" t="s">
        <v>294</v>
      </c>
      <c r="L50" s="41" t="s">
        <v>657</v>
      </c>
      <c r="M50" s="41" t="s">
        <v>658</v>
      </c>
      <c r="N50" s="41" t="s">
        <v>294</v>
      </c>
      <c r="O50" s="41" t="s">
        <v>26</v>
      </c>
      <c r="P50" s="41" t="s">
        <v>26</v>
      </c>
      <c r="Q50" s="41" t="s">
        <v>72</v>
      </c>
      <c r="R50" s="41"/>
      <c r="S50" s="41"/>
      <c r="T50" s="41"/>
      <c r="U50" s="41"/>
      <c r="V50" s="41"/>
      <c r="W50" s="41"/>
      <c r="X50" s="41"/>
      <c r="Y50" s="41"/>
      <c r="Z50" s="41"/>
    </row>
    <row r="51" ht="12.75" customHeight="1">
      <c r="A51" s="41">
        <v>49.0</v>
      </c>
      <c r="B51" s="41" t="s">
        <v>600</v>
      </c>
      <c r="C51" s="41" t="s">
        <v>601</v>
      </c>
      <c r="D51" s="41" t="s">
        <v>602</v>
      </c>
      <c r="E51" s="41" t="s">
        <v>30</v>
      </c>
      <c r="F51" s="41" t="s">
        <v>58</v>
      </c>
      <c r="G51" s="41">
        <v>75032.0</v>
      </c>
      <c r="H51" s="41" t="s">
        <v>604</v>
      </c>
      <c r="I51" s="41" t="s">
        <v>603</v>
      </c>
      <c r="J51" s="45">
        <v>43604.0</v>
      </c>
      <c r="K51" s="46" t="s">
        <v>294</v>
      </c>
      <c r="L51" s="41" t="s">
        <v>657</v>
      </c>
      <c r="M51" s="41" t="s">
        <v>658</v>
      </c>
      <c r="N51" s="41" t="s">
        <v>294</v>
      </c>
      <c r="O51" s="41" t="s">
        <v>26</v>
      </c>
      <c r="P51" s="41" t="s">
        <v>26</v>
      </c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ht="12.75" customHeight="1">
      <c r="A52" s="41">
        <v>50.0</v>
      </c>
      <c r="B52" s="41" t="s">
        <v>315</v>
      </c>
      <c r="C52" s="41" t="s">
        <v>316</v>
      </c>
      <c r="D52" s="41" t="s">
        <v>317</v>
      </c>
      <c r="E52" s="41" t="s">
        <v>30</v>
      </c>
      <c r="F52" s="41" t="s">
        <v>21</v>
      </c>
      <c r="G52" s="41">
        <v>75087.0</v>
      </c>
      <c r="H52" s="41" t="s">
        <v>319</v>
      </c>
      <c r="I52" s="41" t="s">
        <v>318</v>
      </c>
      <c r="J52" s="45">
        <v>43604.0</v>
      </c>
      <c r="K52" s="46" t="s">
        <v>294</v>
      </c>
      <c r="L52" s="41" t="s">
        <v>657</v>
      </c>
      <c r="M52" s="41" t="s">
        <v>658</v>
      </c>
      <c r="N52" s="41" t="s">
        <v>294</v>
      </c>
      <c r="O52" s="41" t="s">
        <v>26</v>
      </c>
      <c r="P52" s="41" t="s">
        <v>26</v>
      </c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ht="12.75" customHeight="1">
      <c r="A53" s="41">
        <v>51.0</v>
      </c>
      <c r="B53" s="41" t="s">
        <v>191</v>
      </c>
      <c r="C53" s="41" t="s">
        <v>192</v>
      </c>
      <c r="D53" s="41" t="s">
        <v>583</v>
      </c>
      <c r="E53" s="41" t="s">
        <v>45</v>
      </c>
      <c r="F53" s="41" t="s">
        <v>21</v>
      </c>
      <c r="G53" s="41">
        <v>75087.0</v>
      </c>
      <c r="H53" s="41" t="s">
        <v>195</v>
      </c>
      <c r="I53" s="44" t="s">
        <v>194</v>
      </c>
      <c r="J53" s="45">
        <v>43604.0</v>
      </c>
      <c r="K53" s="46" t="s">
        <v>294</v>
      </c>
      <c r="L53" s="41" t="s">
        <v>657</v>
      </c>
      <c r="M53" s="41" t="s">
        <v>658</v>
      </c>
      <c r="N53" s="41" t="s">
        <v>294</v>
      </c>
      <c r="O53" s="41" t="s">
        <v>26</v>
      </c>
      <c r="P53" s="41" t="s">
        <v>26</v>
      </c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ht="12.75" customHeight="1">
      <c r="A54" s="41">
        <v>52.0</v>
      </c>
      <c r="B54" s="41" t="s">
        <v>301</v>
      </c>
      <c r="C54" s="41" t="s">
        <v>302</v>
      </c>
      <c r="D54" s="41" t="s">
        <v>303</v>
      </c>
      <c r="E54" s="41" t="s">
        <v>30</v>
      </c>
      <c r="F54" s="41" t="s">
        <v>21</v>
      </c>
      <c r="G54" s="41">
        <v>75087.0</v>
      </c>
      <c r="H54" s="41" t="s">
        <v>305</v>
      </c>
      <c r="I54" s="41" t="s">
        <v>304</v>
      </c>
      <c r="J54" s="45">
        <v>43604.0</v>
      </c>
      <c r="K54" s="46" t="s">
        <v>294</v>
      </c>
      <c r="L54" s="41" t="s">
        <v>657</v>
      </c>
      <c r="M54" s="41" t="s">
        <v>658</v>
      </c>
      <c r="N54" s="41" t="s">
        <v>294</v>
      </c>
      <c r="O54" s="41" t="s">
        <v>26</v>
      </c>
      <c r="P54" s="41" t="s">
        <v>26</v>
      </c>
      <c r="Q54" s="41" t="s">
        <v>72</v>
      </c>
      <c r="R54" s="41"/>
      <c r="S54" s="41"/>
      <c r="T54" s="41"/>
      <c r="U54" s="41"/>
      <c r="V54" s="41"/>
      <c r="W54" s="41"/>
      <c r="X54" s="41"/>
      <c r="Y54" s="41"/>
      <c r="Z54" s="41"/>
    </row>
    <row r="55" ht="12.75" customHeight="1">
      <c r="A55" s="41">
        <v>53.0</v>
      </c>
      <c r="B55" s="41" t="s">
        <v>605</v>
      </c>
      <c r="C55" s="41" t="s">
        <v>606</v>
      </c>
      <c r="D55" s="41" t="s">
        <v>607</v>
      </c>
      <c r="E55" s="41" t="s">
        <v>30</v>
      </c>
      <c r="F55" s="41" t="s">
        <v>58</v>
      </c>
      <c r="G55" s="41">
        <v>75032.0</v>
      </c>
      <c r="H55" s="41" t="s">
        <v>609</v>
      </c>
      <c r="I55" s="41" t="s">
        <v>608</v>
      </c>
      <c r="J55" s="45">
        <v>43604.0</v>
      </c>
      <c r="K55" s="46" t="s">
        <v>294</v>
      </c>
      <c r="L55" s="41" t="s">
        <v>657</v>
      </c>
      <c r="M55" s="41" t="s">
        <v>33</v>
      </c>
      <c r="N55" s="41" t="s">
        <v>294</v>
      </c>
      <c r="O55" s="41" t="s">
        <v>26</v>
      </c>
      <c r="P55" s="41" t="s">
        <v>26</v>
      </c>
      <c r="Q55" s="41" t="s">
        <v>610</v>
      </c>
      <c r="R55" s="41"/>
      <c r="S55" s="41"/>
      <c r="T55" s="41"/>
      <c r="U55" s="41"/>
      <c r="V55" s="41"/>
      <c r="W55" s="41"/>
      <c r="X55" s="41"/>
      <c r="Y55" s="41"/>
      <c r="Z55" s="41"/>
    </row>
    <row r="56" ht="12.75" customHeight="1">
      <c r="A56" s="41">
        <v>54.0</v>
      </c>
      <c r="B56" s="41" t="s">
        <v>351</v>
      </c>
      <c r="C56" s="41" t="s">
        <v>352</v>
      </c>
      <c r="D56" s="41" t="s">
        <v>353</v>
      </c>
      <c r="E56" s="41" t="s">
        <v>354</v>
      </c>
      <c r="F56" s="41" t="s">
        <v>21</v>
      </c>
      <c r="G56" s="41">
        <v>75089.0</v>
      </c>
      <c r="H56" s="42" t="s">
        <v>356</v>
      </c>
      <c r="I56" s="41" t="s">
        <v>355</v>
      </c>
      <c r="J56" s="43" t="s">
        <v>357</v>
      </c>
      <c r="K56" s="41" t="s">
        <v>294</v>
      </c>
      <c r="L56" s="41" t="s">
        <v>659</v>
      </c>
      <c r="M56" s="41" t="s">
        <v>33</v>
      </c>
      <c r="N56" s="41" t="s">
        <v>294</v>
      </c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ht="12.75" customHeight="1">
      <c r="A57" s="41">
        <v>55.0</v>
      </c>
      <c r="B57" s="41" t="s">
        <v>119</v>
      </c>
      <c r="C57" s="41" t="s">
        <v>615</v>
      </c>
      <c r="D57" s="41" t="s">
        <v>616</v>
      </c>
      <c r="E57" s="41" t="s">
        <v>30</v>
      </c>
      <c r="F57" s="41" t="s">
        <v>21</v>
      </c>
      <c r="G57" s="41">
        <v>75087.0</v>
      </c>
      <c r="H57" s="42" t="s">
        <v>618</v>
      </c>
      <c r="I57" s="41" t="s">
        <v>617</v>
      </c>
      <c r="J57" s="43" t="s">
        <v>337</v>
      </c>
      <c r="K57" s="41" t="s">
        <v>325</v>
      </c>
      <c r="L57" s="41" t="s">
        <v>659</v>
      </c>
      <c r="M57" s="41" t="s">
        <v>658</v>
      </c>
      <c r="N57" s="41" t="s">
        <v>325</v>
      </c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ht="12.75" customHeight="1">
      <c r="A58" s="41">
        <v>56.0</v>
      </c>
      <c r="B58" s="41" t="s">
        <v>107</v>
      </c>
      <c r="C58" s="41" t="s">
        <v>343</v>
      </c>
      <c r="D58" s="41" t="s">
        <v>344</v>
      </c>
      <c r="E58" s="41" t="s">
        <v>30</v>
      </c>
      <c r="F58" s="41" t="s">
        <v>21</v>
      </c>
      <c r="G58" s="41">
        <v>75087.0</v>
      </c>
      <c r="H58" s="42" t="s">
        <v>346</v>
      </c>
      <c r="I58" s="41" t="s">
        <v>345</v>
      </c>
      <c r="J58" s="41" t="s">
        <v>337</v>
      </c>
      <c r="K58" s="41" t="s">
        <v>325</v>
      </c>
      <c r="L58" s="41" t="s">
        <v>659</v>
      </c>
      <c r="M58" s="41" t="s">
        <v>33</v>
      </c>
      <c r="N58" s="41" t="s">
        <v>325</v>
      </c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ht="12.75" customHeight="1">
      <c r="A59" s="41">
        <v>57.0</v>
      </c>
      <c r="B59" s="41" t="s">
        <v>359</v>
      </c>
      <c r="C59" s="41" t="s">
        <v>360</v>
      </c>
      <c r="D59" s="41" t="s">
        <v>361</v>
      </c>
      <c r="E59" s="41" t="s">
        <v>30</v>
      </c>
      <c r="F59" s="41" t="s">
        <v>21</v>
      </c>
      <c r="G59" s="41">
        <v>75032.0</v>
      </c>
      <c r="H59" s="42" t="s">
        <v>363</v>
      </c>
      <c r="I59" s="41" t="s">
        <v>362</v>
      </c>
      <c r="J59" s="41" t="s">
        <v>337</v>
      </c>
      <c r="K59" s="41" t="s">
        <v>325</v>
      </c>
      <c r="L59" s="41" t="s">
        <v>659</v>
      </c>
      <c r="M59" s="41" t="s">
        <v>33</v>
      </c>
      <c r="N59" s="41" t="s">
        <v>325</v>
      </c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ht="12.75" customHeight="1">
      <c r="A60" s="41">
        <v>58.0</v>
      </c>
      <c r="B60" s="41" t="s">
        <v>332</v>
      </c>
      <c r="C60" s="41" t="s">
        <v>333</v>
      </c>
      <c r="D60" s="41"/>
      <c r="E60" s="41"/>
      <c r="F60" s="41"/>
      <c r="G60" s="41"/>
      <c r="H60" s="41"/>
      <c r="I60" s="41"/>
      <c r="J60" s="41" t="s">
        <v>337</v>
      </c>
      <c r="K60" s="41" t="s">
        <v>325</v>
      </c>
      <c r="L60" s="41" t="s">
        <v>659</v>
      </c>
      <c r="M60" s="41" t="s">
        <v>658</v>
      </c>
      <c r="N60" s="41" t="s">
        <v>325</v>
      </c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ht="12.75" customHeight="1">
      <c r="A61" s="41">
        <v>59.0</v>
      </c>
      <c r="B61" s="41" t="s">
        <v>143</v>
      </c>
      <c r="C61" s="41" t="s">
        <v>577</v>
      </c>
      <c r="D61" s="41"/>
      <c r="E61" s="41"/>
      <c r="F61" s="41"/>
      <c r="G61" s="41"/>
      <c r="H61" s="41"/>
      <c r="I61" s="41"/>
      <c r="J61" s="41" t="s">
        <v>337</v>
      </c>
      <c r="K61" s="41" t="s">
        <v>325</v>
      </c>
      <c r="L61" s="41" t="s">
        <v>659</v>
      </c>
      <c r="M61" s="41" t="s">
        <v>658</v>
      </c>
      <c r="N61" s="41" t="s">
        <v>325</v>
      </c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ht="12.75" customHeight="1">
      <c r="A62" s="41">
        <v>60.0</v>
      </c>
      <c r="B62" s="41" t="s">
        <v>153</v>
      </c>
      <c r="C62" s="41" t="s">
        <v>611</v>
      </c>
      <c r="D62" s="41"/>
      <c r="E62" s="41"/>
      <c r="F62" s="41"/>
      <c r="G62" s="41"/>
      <c r="H62" s="41"/>
      <c r="I62" s="41"/>
      <c r="J62" s="41" t="s">
        <v>337</v>
      </c>
      <c r="K62" s="41" t="s">
        <v>325</v>
      </c>
      <c r="L62" s="41" t="s">
        <v>659</v>
      </c>
      <c r="M62" s="41" t="s">
        <v>658</v>
      </c>
      <c r="N62" s="41" t="s">
        <v>325</v>
      </c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ht="12.75" customHeight="1">
      <c r="A63" s="41">
        <v>61.0</v>
      </c>
      <c r="B63" s="41" t="s">
        <v>338</v>
      </c>
      <c r="C63" s="55" t="s">
        <v>339</v>
      </c>
      <c r="D63" s="55" t="s">
        <v>340</v>
      </c>
      <c r="E63" s="55" t="s">
        <v>175</v>
      </c>
      <c r="F63" s="55" t="s">
        <v>21</v>
      </c>
      <c r="G63" s="55">
        <v>75032.0</v>
      </c>
      <c r="H63" s="42" t="s">
        <v>342</v>
      </c>
      <c r="I63" s="41" t="s">
        <v>341</v>
      </c>
      <c r="J63" s="41" t="s">
        <v>337</v>
      </c>
      <c r="K63" s="41" t="s">
        <v>325</v>
      </c>
      <c r="L63" s="41" t="s">
        <v>659</v>
      </c>
      <c r="M63" s="41" t="s">
        <v>658</v>
      </c>
      <c r="N63" s="41" t="s">
        <v>325</v>
      </c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ht="12.75" customHeight="1">
      <c r="A64" s="41">
        <v>62.0</v>
      </c>
      <c r="B64" s="41" t="s">
        <v>93</v>
      </c>
      <c r="C64" s="55" t="s">
        <v>619</v>
      </c>
      <c r="D64" s="55"/>
      <c r="E64" s="55"/>
      <c r="F64" s="55"/>
      <c r="G64" s="55"/>
      <c r="H64" s="55"/>
      <c r="I64" s="41"/>
      <c r="J64" s="55" t="s">
        <v>337</v>
      </c>
      <c r="K64" s="59" t="s">
        <v>325</v>
      </c>
      <c r="L64" s="41" t="s">
        <v>659</v>
      </c>
      <c r="M64" s="41" t="s">
        <v>658</v>
      </c>
      <c r="N64" s="41" t="s">
        <v>325</v>
      </c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ht="12.75" customHeight="1">
      <c r="A65" s="41"/>
      <c r="B65" s="41"/>
      <c r="C65" s="55"/>
      <c r="D65" s="55"/>
      <c r="E65" s="55"/>
      <c r="F65" s="55"/>
      <c r="G65" s="55"/>
      <c r="H65" s="55"/>
      <c r="I65" s="41"/>
      <c r="J65" s="55"/>
      <c r="K65" s="15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ht="12.75" customHeight="1">
      <c r="A66" s="41"/>
      <c r="B66" s="41"/>
      <c r="C66" s="55"/>
      <c r="D66" s="55"/>
      <c r="E66" s="55"/>
      <c r="F66" s="55"/>
      <c r="G66" s="55"/>
      <c r="H66" s="55"/>
      <c r="I66" s="41"/>
      <c r="J66" s="55"/>
      <c r="K66" s="59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ht="11.25" customHeight="1">
      <c r="A67" s="41"/>
      <c r="B67" s="41"/>
      <c r="C67" s="55"/>
      <c r="D67" s="55"/>
      <c r="E67" s="55"/>
      <c r="F67" s="55"/>
      <c r="G67" s="55"/>
      <c r="H67" s="55"/>
      <c r="I67" s="41"/>
      <c r="J67" s="55"/>
      <c r="K67" s="15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ht="12.75" customHeight="1">
      <c r="A68" s="41"/>
      <c r="B68" s="41"/>
      <c r="C68" s="55"/>
      <c r="D68" s="55"/>
      <c r="E68" s="55"/>
      <c r="F68" s="55"/>
      <c r="G68" s="55"/>
      <c r="H68" s="55"/>
      <c r="I68" s="41"/>
      <c r="J68" s="55"/>
      <c r="K68" s="59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ht="12.75" customHeight="1">
      <c r="A69" s="41"/>
      <c r="B69" s="41"/>
      <c r="C69" s="55"/>
      <c r="D69" s="55"/>
      <c r="E69" s="55"/>
      <c r="F69" s="55"/>
      <c r="G69" s="55"/>
      <c r="H69" s="55"/>
      <c r="I69" s="41"/>
      <c r="J69" s="55"/>
      <c r="K69" s="15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ht="12.75" customHeight="1">
      <c r="A70" s="41"/>
      <c r="B70" s="41"/>
      <c r="C70" s="55"/>
      <c r="D70" s="55"/>
      <c r="E70" s="55"/>
      <c r="F70" s="55"/>
      <c r="G70" s="55"/>
      <c r="H70" s="55"/>
      <c r="I70" s="41"/>
      <c r="J70" s="55"/>
      <c r="K70" s="59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ht="12.75" customHeight="1">
      <c r="A71" s="41"/>
      <c r="B71" s="143"/>
      <c r="C71" s="143"/>
      <c r="D71" s="144"/>
      <c r="E71" s="55"/>
      <c r="F71" s="55"/>
      <c r="G71" s="55"/>
      <c r="H71" s="55"/>
      <c r="I71" s="41"/>
      <c r="J71" s="55"/>
      <c r="K71" s="59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ht="12.75" customHeight="1">
      <c r="A72" s="57" t="s">
        <v>364</v>
      </c>
      <c r="B72" s="55"/>
      <c r="C72" s="58" t="s">
        <v>365</v>
      </c>
      <c r="D72" s="3"/>
      <c r="E72" s="55"/>
      <c r="F72" s="55"/>
      <c r="G72" s="55"/>
      <c r="H72" s="41"/>
      <c r="I72" s="132"/>
      <c r="J72" s="59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ht="12.75" customHeight="1">
      <c r="A73" s="41" t="s">
        <v>72</v>
      </c>
      <c r="B73" s="60"/>
      <c r="C73" s="58" t="s">
        <v>366</v>
      </c>
      <c r="D73" s="3"/>
      <c r="E73" s="41"/>
      <c r="F73" s="41"/>
      <c r="G73" s="41"/>
      <c r="H73" s="41"/>
      <c r="I73" s="132"/>
      <c r="J73" s="59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ht="12.75" customHeight="1">
      <c r="A74" s="41"/>
      <c r="B74" s="61"/>
      <c r="C74" s="58" t="s">
        <v>367</v>
      </c>
      <c r="D74" s="3"/>
      <c r="E74" s="55"/>
      <c r="F74" s="55"/>
      <c r="G74" s="55"/>
      <c r="H74" s="41"/>
      <c r="I74" s="132"/>
      <c r="J74" s="59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ht="12.75" customHeight="1">
      <c r="A75" s="41" t="s">
        <v>72</v>
      </c>
      <c r="B75" s="145"/>
      <c r="C75" s="58" t="s">
        <v>512</v>
      </c>
      <c r="D75" s="3"/>
      <c r="E75" s="41"/>
      <c r="F75" s="41"/>
      <c r="G75" s="41"/>
      <c r="H75" s="41"/>
      <c r="I75" s="132"/>
      <c r="J75" s="59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ht="12.75" customHeight="1">
      <c r="A76" s="41"/>
      <c r="B76" s="63"/>
      <c r="C76" s="58" t="s">
        <v>369</v>
      </c>
      <c r="D76" s="3"/>
      <c r="E76" s="41"/>
      <c r="F76" s="41"/>
      <c r="G76" s="41"/>
      <c r="H76" s="41"/>
      <c r="I76" s="132"/>
      <c r="J76" s="59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ht="12.75" customHeight="1">
      <c r="A77" s="41"/>
      <c r="B77" s="64" t="s">
        <v>513</v>
      </c>
      <c r="C77" s="2"/>
      <c r="D77" s="2"/>
      <c r="E77" s="2"/>
      <c r="F77" s="2"/>
      <c r="G77" s="2"/>
      <c r="H77" s="2"/>
      <c r="I77" s="2"/>
      <c r="J77" s="2"/>
      <c r="K77" s="2"/>
      <c r="L77" s="3"/>
      <c r="M77" s="8" t="s">
        <v>371</v>
      </c>
      <c r="N77" s="8" t="s">
        <v>372</v>
      </c>
      <c r="O77" s="8" t="s">
        <v>373</v>
      </c>
      <c r="P77" s="8" t="s">
        <v>72</v>
      </c>
      <c r="Q77" s="8" t="s">
        <v>374</v>
      </c>
      <c r="R77" s="41"/>
      <c r="S77" s="41"/>
      <c r="T77" s="41"/>
      <c r="U77" s="41"/>
      <c r="V77" s="41"/>
      <c r="W77" s="41"/>
      <c r="X77" s="41"/>
      <c r="Y77" s="41"/>
      <c r="Z77" s="41"/>
    </row>
    <row r="78" ht="12.75" customHeight="1">
      <c r="A78" s="58"/>
      <c r="B78" s="41" t="s">
        <v>670</v>
      </c>
      <c r="C78" s="41" t="s">
        <v>671</v>
      </c>
      <c r="D78" s="41" t="s">
        <v>672</v>
      </c>
      <c r="E78" s="41" t="s">
        <v>30</v>
      </c>
      <c r="F78" s="41" t="s">
        <v>21</v>
      </c>
      <c r="G78" s="41">
        <v>75087.0</v>
      </c>
      <c r="H78" s="41" t="s">
        <v>673</v>
      </c>
      <c r="I78" s="44" t="s">
        <v>674</v>
      </c>
      <c r="J78" s="45">
        <v>42552.0</v>
      </c>
      <c r="K78" s="46" t="s">
        <v>24</v>
      </c>
      <c r="L78" s="41" t="s">
        <v>675</v>
      </c>
      <c r="M78" s="41"/>
      <c r="N78" s="41" t="s">
        <v>26</v>
      </c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ht="12.75" customHeight="1">
      <c r="A79" s="41"/>
      <c r="B79" s="41" t="s">
        <v>676</v>
      </c>
      <c r="C79" s="41" t="s">
        <v>677</v>
      </c>
      <c r="D79" s="41" t="s">
        <v>678</v>
      </c>
      <c r="E79" s="41" t="s">
        <v>30</v>
      </c>
      <c r="F79" s="41" t="s">
        <v>21</v>
      </c>
      <c r="G79" s="41">
        <v>75032.0</v>
      </c>
      <c r="H79" s="41" t="s">
        <v>679</v>
      </c>
      <c r="I79" s="44" t="s">
        <v>680</v>
      </c>
      <c r="J79" s="45">
        <v>42933.0</v>
      </c>
      <c r="K79" s="46" t="s">
        <v>24</v>
      </c>
      <c r="L79" s="41" t="s">
        <v>675</v>
      </c>
      <c r="M79" s="41"/>
      <c r="N79" s="41" t="s">
        <v>26</v>
      </c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ht="12.75" customHeight="1">
      <c r="A80" s="41"/>
      <c r="B80" s="41" t="s">
        <v>681</v>
      </c>
      <c r="C80" s="41" t="s">
        <v>682</v>
      </c>
      <c r="D80" s="41" t="s">
        <v>683</v>
      </c>
      <c r="E80" s="41" t="s">
        <v>45</v>
      </c>
      <c r="F80" s="41" t="s">
        <v>21</v>
      </c>
      <c r="G80" s="41">
        <v>75087.0</v>
      </c>
      <c r="H80" s="41" t="s">
        <v>684</v>
      </c>
      <c r="I80" s="44" t="s">
        <v>685</v>
      </c>
      <c r="J80" s="45">
        <v>43665.0</v>
      </c>
      <c r="K80" s="46" t="s">
        <v>24</v>
      </c>
      <c r="L80" s="41" t="s">
        <v>675</v>
      </c>
      <c r="M80" s="41"/>
      <c r="N80" s="41" t="s">
        <v>26</v>
      </c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ht="12.75" customHeight="1">
      <c r="A81" s="41"/>
      <c r="B81" s="41" t="s">
        <v>686</v>
      </c>
      <c r="C81" s="41" t="s">
        <v>687</v>
      </c>
      <c r="D81" s="41" t="s">
        <v>688</v>
      </c>
      <c r="E81" s="41" t="s">
        <v>45</v>
      </c>
      <c r="F81" s="41" t="s">
        <v>58</v>
      </c>
      <c r="G81" s="41">
        <v>75087.0</v>
      </c>
      <c r="H81" s="41" t="s">
        <v>689</v>
      </c>
      <c r="I81" s="44" t="s">
        <v>690</v>
      </c>
      <c r="J81" s="45">
        <v>43665.0</v>
      </c>
      <c r="K81" s="46" t="s">
        <v>24</v>
      </c>
      <c r="L81" s="41" t="s">
        <v>675</v>
      </c>
      <c r="M81" s="41"/>
      <c r="N81" s="41" t="s">
        <v>26</v>
      </c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ht="12.75" customHeight="1">
      <c r="A82" s="41"/>
      <c r="B82" s="41" t="s">
        <v>691</v>
      </c>
      <c r="C82" s="70" t="s">
        <v>692</v>
      </c>
      <c r="D82" s="41" t="s">
        <v>693</v>
      </c>
      <c r="E82" s="41" t="s">
        <v>30</v>
      </c>
      <c r="F82" s="41" t="s">
        <v>21</v>
      </c>
      <c r="G82" s="41">
        <v>75087.0</v>
      </c>
      <c r="H82" s="41" t="s">
        <v>694</v>
      </c>
      <c r="I82" s="44" t="s">
        <v>695</v>
      </c>
      <c r="J82" s="45">
        <v>43665.0</v>
      </c>
      <c r="K82" s="46" t="s">
        <v>24</v>
      </c>
      <c r="L82" s="41" t="s">
        <v>675</v>
      </c>
      <c r="M82" s="41"/>
      <c r="N82" s="41" t="s">
        <v>26</v>
      </c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ht="12.75" customHeight="1">
      <c r="A83" s="41"/>
      <c r="B83" s="55" t="s">
        <v>245</v>
      </c>
      <c r="C83" s="41" t="s">
        <v>696</v>
      </c>
      <c r="D83" s="41" t="s">
        <v>697</v>
      </c>
      <c r="E83" s="41" t="s">
        <v>30</v>
      </c>
      <c r="F83" s="41" t="s">
        <v>21</v>
      </c>
      <c r="G83" s="55">
        <v>75087.0</v>
      </c>
      <c r="H83" s="41" t="s">
        <v>698</v>
      </c>
      <c r="I83" s="132" t="s">
        <v>699</v>
      </c>
      <c r="J83" s="59">
        <v>43335.0</v>
      </c>
      <c r="K83" s="46" t="s">
        <v>48</v>
      </c>
      <c r="L83" s="41" t="s">
        <v>675</v>
      </c>
      <c r="M83" s="41"/>
      <c r="N83" s="41" t="s">
        <v>26</v>
      </c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ht="12.75" customHeight="1">
      <c r="A84" s="41"/>
      <c r="B84" s="55" t="s">
        <v>700</v>
      </c>
      <c r="C84" s="70" t="s">
        <v>701</v>
      </c>
      <c r="D84" s="41" t="s">
        <v>702</v>
      </c>
      <c r="E84" s="41" t="s">
        <v>30</v>
      </c>
      <c r="F84" s="41" t="s">
        <v>58</v>
      </c>
      <c r="G84" s="55">
        <v>75087.0</v>
      </c>
      <c r="H84" s="150" t="s">
        <v>703</v>
      </c>
      <c r="I84" s="132" t="s">
        <v>704</v>
      </c>
      <c r="J84" s="59">
        <v>43726.0</v>
      </c>
      <c r="K84" s="46" t="s">
        <v>48</v>
      </c>
      <c r="L84" s="41" t="s">
        <v>675</v>
      </c>
      <c r="M84" s="41"/>
      <c r="N84" s="41" t="s">
        <v>26</v>
      </c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ht="12.75" customHeight="1">
      <c r="A85" s="41"/>
      <c r="B85" s="55" t="s">
        <v>705</v>
      </c>
      <c r="C85" s="41" t="s">
        <v>706</v>
      </c>
      <c r="D85" s="41" t="s">
        <v>707</v>
      </c>
      <c r="E85" s="41" t="s">
        <v>30</v>
      </c>
      <c r="F85" s="41" t="s">
        <v>58</v>
      </c>
      <c r="G85" s="55">
        <v>75032.0</v>
      </c>
      <c r="H85" s="41" t="s">
        <v>708</v>
      </c>
      <c r="I85" s="132" t="s">
        <v>709</v>
      </c>
      <c r="J85" s="59">
        <v>43687.0</v>
      </c>
      <c r="K85" s="46" t="s">
        <v>48</v>
      </c>
      <c r="L85" s="41" t="s">
        <v>675</v>
      </c>
      <c r="M85" s="41"/>
      <c r="N85" s="41" t="s">
        <v>26</v>
      </c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ht="12.75" customHeight="1">
      <c r="A86" s="41"/>
      <c r="B86" s="55" t="s">
        <v>710</v>
      </c>
      <c r="C86" s="41" t="s">
        <v>711</v>
      </c>
      <c r="D86" s="41" t="s">
        <v>712</v>
      </c>
      <c r="E86" s="55"/>
      <c r="F86" s="55"/>
      <c r="G86" s="55"/>
      <c r="H86" s="41" t="s">
        <v>713</v>
      </c>
      <c r="I86" s="132" t="s">
        <v>714</v>
      </c>
      <c r="J86" s="59">
        <v>43335.0</v>
      </c>
      <c r="K86" s="46" t="s">
        <v>48</v>
      </c>
      <c r="L86" s="41" t="s">
        <v>675</v>
      </c>
      <c r="M86" s="41"/>
      <c r="N86" s="41" t="s">
        <v>26</v>
      </c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ht="12.75" customHeight="1">
      <c r="A87" s="41"/>
      <c r="B87" s="55" t="s">
        <v>715</v>
      </c>
      <c r="C87" s="41" t="s">
        <v>716</v>
      </c>
      <c r="D87" s="41"/>
      <c r="E87" s="41" t="s">
        <v>20</v>
      </c>
      <c r="F87" s="41" t="s">
        <v>21</v>
      </c>
      <c r="G87" s="55"/>
      <c r="H87" s="150" t="s">
        <v>717</v>
      </c>
      <c r="I87" s="132"/>
      <c r="J87" s="59">
        <v>43696.0</v>
      </c>
      <c r="K87" s="46" t="s">
        <v>48</v>
      </c>
      <c r="L87" s="41" t="s">
        <v>675</v>
      </c>
      <c r="M87" s="41"/>
      <c r="N87" s="41" t="s">
        <v>26</v>
      </c>
      <c r="O87" s="41"/>
      <c r="P87" s="41"/>
      <c r="Q87" s="70"/>
      <c r="R87" s="41"/>
      <c r="S87" s="41"/>
      <c r="T87" s="41"/>
      <c r="U87" s="41"/>
      <c r="V87" s="41"/>
      <c r="W87" s="41"/>
      <c r="X87" s="41"/>
      <c r="Y87" s="41"/>
      <c r="Z87" s="41"/>
    </row>
    <row r="88" ht="12.75" customHeight="1">
      <c r="A88" s="41"/>
      <c r="B88" s="55" t="s">
        <v>718</v>
      </c>
      <c r="C88" s="55" t="s">
        <v>719</v>
      </c>
      <c r="D88" s="55" t="s">
        <v>720</v>
      </c>
      <c r="E88" s="55" t="s">
        <v>30</v>
      </c>
      <c r="F88" s="55" t="s">
        <v>21</v>
      </c>
      <c r="G88" s="55">
        <v>75087.0</v>
      </c>
      <c r="H88" s="41" t="s">
        <v>721</v>
      </c>
      <c r="I88" s="55" t="s">
        <v>722</v>
      </c>
      <c r="J88" s="59">
        <v>43269.0</v>
      </c>
      <c r="K88" s="46" t="s">
        <v>48</v>
      </c>
      <c r="L88" s="70" t="s">
        <v>675</v>
      </c>
      <c r="M88" s="70"/>
      <c r="N88" s="41" t="s">
        <v>26</v>
      </c>
      <c r="O88" s="41"/>
      <c r="P88" s="41"/>
      <c r="Q88" s="70" t="s">
        <v>723</v>
      </c>
      <c r="R88" s="41"/>
      <c r="S88" s="41"/>
      <c r="T88" s="41"/>
      <c r="U88" s="41"/>
      <c r="V88" s="41"/>
      <c r="W88" s="41"/>
      <c r="X88" s="41"/>
      <c r="Y88" s="41"/>
      <c r="Z88" s="41"/>
    </row>
    <row r="89" ht="12.75" customHeight="1">
      <c r="A89" s="41"/>
      <c r="B89" s="55" t="s">
        <v>393</v>
      </c>
      <c r="C89" s="41" t="s">
        <v>724</v>
      </c>
      <c r="D89" s="41" t="s">
        <v>725</v>
      </c>
      <c r="E89" s="55" t="s">
        <v>30</v>
      </c>
      <c r="F89" s="55" t="s">
        <v>21</v>
      </c>
      <c r="G89" s="55">
        <v>75087.0</v>
      </c>
      <c r="H89" s="136" t="s">
        <v>726</v>
      </c>
      <c r="I89" s="132" t="s">
        <v>727</v>
      </c>
      <c r="J89" s="59">
        <v>43392.0</v>
      </c>
      <c r="K89" s="46" t="s">
        <v>86</v>
      </c>
      <c r="L89" s="41" t="s">
        <v>675</v>
      </c>
      <c r="M89" s="41"/>
      <c r="N89" s="41" t="s">
        <v>26</v>
      </c>
      <c r="O89" s="41"/>
      <c r="P89" s="41"/>
      <c r="Q89" s="41" t="s">
        <v>72</v>
      </c>
      <c r="R89" s="41"/>
      <c r="S89" s="41"/>
      <c r="T89" s="41"/>
      <c r="U89" s="41"/>
      <c r="V89" s="41"/>
      <c r="W89" s="41"/>
      <c r="X89" s="41"/>
      <c r="Y89" s="41"/>
      <c r="Z89" s="41"/>
    </row>
    <row r="90" ht="12.75" customHeight="1">
      <c r="A90" s="41"/>
      <c r="B90" s="55" t="s">
        <v>728</v>
      </c>
      <c r="C90" s="41" t="s">
        <v>729</v>
      </c>
      <c r="D90" s="41" t="s">
        <v>730</v>
      </c>
      <c r="E90" s="41" t="s">
        <v>45</v>
      </c>
      <c r="F90" s="41" t="s">
        <v>21</v>
      </c>
      <c r="G90" s="55">
        <v>75087.0</v>
      </c>
      <c r="H90" s="136" t="s">
        <v>731</v>
      </c>
      <c r="I90" s="132" t="s">
        <v>732</v>
      </c>
      <c r="J90" s="59">
        <v>43757.0</v>
      </c>
      <c r="K90" s="46" t="s">
        <v>86</v>
      </c>
      <c r="L90" s="41" t="s">
        <v>675</v>
      </c>
      <c r="M90" s="41"/>
      <c r="N90" s="41" t="s">
        <v>26</v>
      </c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ht="13.5" customHeight="1">
      <c r="A91" s="41"/>
      <c r="B91" s="55" t="s">
        <v>733</v>
      </c>
      <c r="C91" s="55" t="s">
        <v>734</v>
      </c>
      <c r="D91" s="55" t="s">
        <v>735</v>
      </c>
      <c r="E91" s="55" t="s">
        <v>30</v>
      </c>
      <c r="F91" s="55" t="s">
        <v>21</v>
      </c>
      <c r="G91" s="55">
        <v>75087.0</v>
      </c>
      <c r="H91" s="136" t="s">
        <v>736</v>
      </c>
      <c r="I91" s="55" t="s">
        <v>737</v>
      </c>
      <c r="J91" s="59">
        <v>43025.0</v>
      </c>
      <c r="K91" s="55" t="s">
        <v>86</v>
      </c>
      <c r="L91" s="41" t="s">
        <v>675</v>
      </c>
      <c r="M91" s="41"/>
      <c r="N91" s="41"/>
      <c r="O91" s="41"/>
      <c r="P91" s="41"/>
      <c r="Q91" s="41" t="s">
        <v>72</v>
      </c>
      <c r="R91" s="41"/>
      <c r="S91" s="41"/>
      <c r="T91" s="41"/>
      <c r="U91" s="41"/>
      <c r="V91" s="41"/>
      <c r="W91" s="41"/>
      <c r="X91" s="41"/>
      <c r="Y91" s="41"/>
      <c r="Z91" s="41"/>
    </row>
    <row r="92" ht="14.25" customHeight="1">
      <c r="A92" s="41"/>
      <c r="B92" s="55" t="s">
        <v>738</v>
      </c>
      <c r="C92" s="41" t="s">
        <v>739</v>
      </c>
      <c r="D92" s="41" t="s">
        <v>740</v>
      </c>
      <c r="E92" s="41" t="s">
        <v>45</v>
      </c>
      <c r="F92" s="41" t="s">
        <v>21</v>
      </c>
      <c r="G92" s="55">
        <v>75189.0</v>
      </c>
      <c r="H92" s="136" t="s">
        <v>741</v>
      </c>
      <c r="I92" s="132" t="s">
        <v>742</v>
      </c>
      <c r="J92" s="59">
        <v>43757.0</v>
      </c>
      <c r="K92" s="46" t="s">
        <v>86</v>
      </c>
      <c r="L92" s="41" t="s">
        <v>675</v>
      </c>
      <c r="M92" s="70"/>
      <c r="N92" s="41"/>
      <c r="O92" s="41"/>
      <c r="P92" s="41"/>
      <c r="Q92" s="152" t="s">
        <v>743</v>
      </c>
      <c r="R92" s="41"/>
      <c r="S92" s="41"/>
      <c r="T92" s="41"/>
      <c r="U92" s="41"/>
      <c r="V92" s="41"/>
      <c r="W92" s="41"/>
      <c r="X92" s="41"/>
      <c r="Y92" s="41"/>
      <c r="Z92" s="41"/>
    </row>
    <row r="93" ht="12.75" customHeight="1">
      <c r="A93" s="41"/>
      <c r="B93" s="55" t="s">
        <v>55</v>
      </c>
      <c r="C93" s="41" t="s">
        <v>744</v>
      </c>
      <c r="D93" s="41" t="s">
        <v>745</v>
      </c>
      <c r="E93" s="41" t="s">
        <v>45</v>
      </c>
      <c r="F93" s="41" t="s">
        <v>21</v>
      </c>
      <c r="G93" s="41">
        <v>75189.0</v>
      </c>
      <c r="H93" s="136" t="s">
        <v>746</v>
      </c>
      <c r="I93" s="132" t="s">
        <v>747</v>
      </c>
      <c r="J93" s="59">
        <v>42964.0</v>
      </c>
      <c r="K93" s="46" t="s">
        <v>86</v>
      </c>
      <c r="L93" s="41" t="s">
        <v>675</v>
      </c>
      <c r="M93" s="41"/>
      <c r="N93" s="41"/>
      <c r="O93" s="41"/>
      <c r="P93" s="70"/>
      <c r="Q93" s="70"/>
      <c r="R93" s="41"/>
      <c r="S93" s="41"/>
      <c r="T93" s="41"/>
      <c r="U93" s="41"/>
      <c r="V93" s="41"/>
      <c r="W93" s="41"/>
      <c r="X93" s="41"/>
      <c r="Y93" s="41"/>
      <c r="Z93" s="41"/>
    </row>
    <row r="94" ht="12.75" customHeight="1">
      <c r="A94" s="41"/>
      <c r="B94" s="55" t="s">
        <v>93</v>
      </c>
      <c r="C94" s="41" t="s">
        <v>748</v>
      </c>
      <c r="D94" s="41" t="s">
        <v>749</v>
      </c>
      <c r="E94" s="41" t="s">
        <v>30</v>
      </c>
      <c r="F94" s="41" t="s">
        <v>21</v>
      </c>
      <c r="G94" s="55">
        <v>75087.0</v>
      </c>
      <c r="H94" s="136" t="s">
        <v>750</v>
      </c>
      <c r="I94" s="132" t="s">
        <v>751</v>
      </c>
      <c r="J94" s="59">
        <v>43374.0</v>
      </c>
      <c r="K94" s="46" t="s">
        <v>86</v>
      </c>
      <c r="L94" s="41" t="s">
        <v>675</v>
      </c>
      <c r="M94" s="41"/>
      <c r="N94" s="41"/>
      <c r="O94" s="41"/>
      <c r="P94" s="41"/>
      <c r="Q94" s="41" t="s">
        <v>72</v>
      </c>
      <c r="R94" s="41"/>
      <c r="S94" s="41"/>
      <c r="T94" s="41"/>
      <c r="U94" s="41"/>
      <c r="V94" s="41"/>
      <c r="W94" s="41"/>
      <c r="X94" s="41"/>
      <c r="Y94" s="41"/>
      <c r="Z94" s="41"/>
    </row>
    <row r="95" ht="12.75" customHeight="1">
      <c r="A95" s="41"/>
      <c r="B95" s="55" t="s">
        <v>752</v>
      </c>
      <c r="C95" s="41" t="s">
        <v>753</v>
      </c>
      <c r="D95" s="41" t="s">
        <v>754</v>
      </c>
      <c r="E95" s="41" t="s">
        <v>45</v>
      </c>
      <c r="F95" s="41" t="s">
        <v>21</v>
      </c>
      <c r="G95" s="55">
        <v>75189.0</v>
      </c>
      <c r="H95" s="136" t="s">
        <v>755</v>
      </c>
      <c r="I95" s="132" t="s">
        <v>756</v>
      </c>
      <c r="J95" s="59">
        <v>43757.0</v>
      </c>
      <c r="K95" s="46" t="s">
        <v>86</v>
      </c>
      <c r="L95" s="41" t="s">
        <v>675</v>
      </c>
      <c r="M95" s="70"/>
      <c r="N95" s="41"/>
      <c r="O95" s="41"/>
      <c r="P95" s="41"/>
      <c r="Q95" s="152" t="s">
        <v>757</v>
      </c>
      <c r="R95" s="41"/>
      <c r="S95" s="41"/>
      <c r="T95" s="41"/>
      <c r="U95" s="41"/>
      <c r="V95" s="41"/>
      <c r="W95" s="41"/>
      <c r="X95" s="41"/>
      <c r="Y95" s="41"/>
      <c r="Z95" s="41"/>
    </row>
    <row r="96" ht="12.75" customHeight="1">
      <c r="A96" s="41"/>
      <c r="B96" s="55" t="s">
        <v>758</v>
      </c>
      <c r="C96" s="41" t="s">
        <v>759</v>
      </c>
      <c r="D96" s="41" t="s">
        <v>760</v>
      </c>
      <c r="E96" s="41" t="s">
        <v>30</v>
      </c>
      <c r="F96" s="41" t="s">
        <v>21</v>
      </c>
      <c r="G96" s="55">
        <v>75087.0</v>
      </c>
      <c r="H96" s="136" t="s">
        <v>761</v>
      </c>
      <c r="I96" s="132" t="s">
        <v>762</v>
      </c>
      <c r="J96" s="59">
        <v>43748.0</v>
      </c>
      <c r="K96" s="46" t="s">
        <v>86</v>
      </c>
      <c r="L96" s="41" t="s">
        <v>675</v>
      </c>
      <c r="M96" s="70"/>
      <c r="N96" s="41"/>
      <c r="O96" s="41"/>
      <c r="P96" s="41"/>
      <c r="Q96" s="152" t="s">
        <v>72</v>
      </c>
      <c r="R96" s="41"/>
      <c r="S96" s="41"/>
      <c r="T96" s="41"/>
      <c r="U96" s="41"/>
      <c r="V96" s="41"/>
      <c r="W96" s="41"/>
      <c r="X96" s="41"/>
      <c r="Y96" s="41"/>
      <c r="Z96" s="41"/>
    </row>
    <row r="97" ht="12.75" customHeight="1">
      <c r="A97" s="41"/>
      <c r="B97" s="55" t="s">
        <v>763</v>
      </c>
      <c r="C97" s="41" t="s">
        <v>352</v>
      </c>
      <c r="D97" s="41" t="s">
        <v>764</v>
      </c>
      <c r="E97" s="41" t="s">
        <v>354</v>
      </c>
      <c r="F97" s="41" t="s">
        <v>21</v>
      </c>
      <c r="G97" s="55">
        <v>75089.0</v>
      </c>
      <c r="H97" s="136" t="s">
        <v>356</v>
      </c>
      <c r="I97" s="132" t="s">
        <v>355</v>
      </c>
      <c r="J97" s="59">
        <v>43757.0</v>
      </c>
      <c r="K97" s="46" t="s">
        <v>86</v>
      </c>
      <c r="L97" s="41" t="s">
        <v>675</v>
      </c>
      <c r="M97" s="70"/>
      <c r="N97" s="41"/>
      <c r="O97" s="41"/>
      <c r="P97" s="41"/>
      <c r="Q97" s="152" t="s">
        <v>765</v>
      </c>
      <c r="R97" s="41"/>
      <c r="S97" s="41"/>
      <c r="T97" s="41"/>
      <c r="U97" s="41"/>
      <c r="V97" s="41"/>
      <c r="W97" s="41"/>
      <c r="X97" s="41"/>
      <c r="Y97" s="41"/>
      <c r="Z97" s="41"/>
    </row>
    <row r="98" ht="12.75" customHeight="1">
      <c r="A98" s="41"/>
      <c r="B98" s="41" t="s">
        <v>259</v>
      </c>
      <c r="C98" s="41" t="s">
        <v>766</v>
      </c>
      <c r="D98" s="41" t="s">
        <v>767</v>
      </c>
      <c r="E98" s="41" t="s">
        <v>30</v>
      </c>
      <c r="F98" s="41" t="s">
        <v>21</v>
      </c>
      <c r="G98" s="41">
        <v>75087.0</v>
      </c>
      <c r="H98" s="41" t="s">
        <v>768</v>
      </c>
      <c r="I98" s="44" t="s">
        <v>769</v>
      </c>
      <c r="J98" s="45">
        <v>43149.0</v>
      </c>
      <c r="K98" s="46" t="s">
        <v>201</v>
      </c>
      <c r="L98" s="41" t="s">
        <v>675</v>
      </c>
      <c r="M98" s="41"/>
      <c r="N98" s="41"/>
      <c r="O98" s="41"/>
      <c r="P98" s="41"/>
      <c r="Q98" s="41" t="s">
        <v>72</v>
      </c>
      <c r="R98" s="41"/>
      <c r="S98" s="41"/>
      <c r="T98" s="41"/>
      <c r="U98" s="41"/>
      <c r="V98" s="41"/>
      <c r="W98" s="41"/>
      <c r="X98" s="41"/>
      <c r="Y98" s="41"/>
      <c r="Z98" s="41"/>
    </row>
    <row r="99" ht="12.75" customHeight="1">
      <c r="A99" s="41"/>
      <c r="B99" s="41" t="s">
        <v>770</v>
      </c>
      <c r="C99" s="41" t="s">
        <v>771</v>
      </c>
      <c r="D99" s="41" t="s">
        <v>772</v>
      </c>
      <c r="E99" s="41" t="s">
        <v>30</v>
      </c>
      <c r="F99" s="41" t="s">
        <v>21</v>
      </c>
      <c r="G99" s="41">
        <v>75087.0</v>
      </c>
      <c r="H99" s="41" t="s">
        <v>773</v>
      </c>
      <c r="I99" s="44" t="s">
        <v>774</v>
      </c>
      <c r="J99" s="45">
        <v>43881.0</v>
      </c>
      <c r="K99" s="46" t="s">
        <v>201</v>
      </c>
      <c r="L99" s="41" t="s">
        <v>675</v>
      </c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ht="12.75" customHeight="1">
      <c r="A100" s="41"/>
      <c r="B100" s="41" t="s">
        <v>87</v>
      </c>
      <c r="C100" s="41" t="s">
        <v>775</v>
      </c>
      <c r="D100" s="41" t="s">
        <v>776</v>
      </c>
      <c r="E100" s="41" t="s">
        <v>777</v>
      </c>
      <c r="F100" s="41" t="s">
        <v>21</v>
      </c>
      <c r="G100" s="41">
        <v>75169.0</v>
      </c>
      <c r="H100" s="41" t="s">
        <v>778</v>
      </c>
      <c r="I100" s="44" t="s">
        <v>779</v>
      </c>
      <c r="J100" s="45">
        <v>42483.0</v>
      </c>
      <c r="K100" s="46" t="s">
        <v>219</v>
      </c>
      <c r="L100" s="41" t="s">
        <v>675</v>
      </c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ht="12.75" customHeight="1">
      <c r="A101" s="41"/>
      <c r="B101" s="41" t="s">
        <v>763</v>
      </c>
      <c r="C101" s="41" t="s">
        <v>780</v>
      </c>
      <c r="D101" s="41" t="s">
        <v>781</v>
      </c>
      <c r="E101" s="41" t="s">
        <v>45</v>
      </c>
      <c r="F101" s="41" t="s">
        <v>21</v>
      </c>
      <c r="G101" s="41">
        <v>75189.0</v>
      </c>
      <c r="H101" s="41" t="s">
        <v>782</v>
      </c>
      <c r="I101" s="41" t="s">
        <v>783</v>
      </c>
      <c r="J101" s="45">
        <v>43604.0</v>
      </c>
      <c r="K101" s="46" t="s">
        <v>294</v>
      </c>
      <c r="L101" s="41" t="s">
        <v>675</v>
      </c>
      <c r="M101" s="41"/>
      <c r="N101" s="41"/>
      <c r="O101" s="41"/>
      <c r="P101" s="41"/>
      <c r="Q101" s="41" t="s">
        <v>72</v>
      </c>
      <c r="R101" s="41"/>
      <c r="S101" s="41"/>
      <c r="T101" s="41"/>
      <c r="U101" s="41"/>
      <c r="V101" s="41"/>
      <c r="W101" s="41"/>
      <c r="X101" s="41"/>
      <c r="Y101" s="41"/>
      <c r="Z101" s="41"/>
    </row>
    <row r="102" ht="12.75" customHeight="1">
      <c r="A102" s="41"/>
      <c r="B102" s="41" t="s">
        <v>784</v>
      </c>
      <c r="C102" s="41" t="s">
        <v>785</v>
      </c>
      <c r="D102" s="41" t="s">
        <v>786</v>
      </c>
      <c r="E102" s="41" t="s">
        <v>30</v>
      </c>
      <c r="F102" s="41" t="s">
        <v>21</v>
      </c>
      <c r="G102" s="41">
        <v>75087.0</v>
      </c>
      <c r="H102" s="41" t="s">
        <v>787</v>
      </c>
      <c r="I102" s="44" t="s">
        <v>788</v>
      </c>
      <c r="J102" s="45">
        <v>43881.0</v>
      </c>
      <c r="K102" s="46" t="s">
        <v>294</v>
      </c>
      <c r="L102" s="41" t="s">
        <v>675</v>
      </c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ht="12.75" customHeight="1">
      <c r="A103" s="41"/>
      <c r="B103" s="41" t="s">
        <v>514</v>
      </c>
      <c r="C103" s="70" t="s">
        <v>789</v>
      </c>
      <c r="D103" s="41" t="s">
        <v>790</v>
      </c>
      <c r="E103" s="41" t="s">
        <v>30</v>
      </c>
      <c r="F103" s="41" t="s">
        <v>21</v>
      </c>
      <c r="G103" s="41">
        <v>75087.0</v>
      </c>
      <c r="H103" s="150" t="s">
        <v>791</v>
      </c>
      <c r="I103" s="41" t="s">
        <v>792</v>
      </c>
      <c r="J103" s="45">
        <v>44002.0</v>
      </c>
      <c r="K103" s="46" t="s">
        <v>294</v>
      </c>
      <c r="L103" s="41" t="s">
        <v>675</v>
      </c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ht="12.75" customHeight="1">
      <c r="A104" s="41"/>
      <c r="B104" s="41" t="s">
        <v>793</v>
      </c>
      <c r="C104" s="41" t="s">
        <v>586</v>
      </c>
      <c r="D104" s="41" t="s">
        <v>794</v>
      </c>
      <c r="E104" s="41" t="s">
        <v>30</v>
      </c>
      <c r="F104" s="41" t="s">
        <v>21</v>
      </c>
      <c r="G104" s="41">
        <v>75032.0</v>
      </c>
      <c r="H104" s="41" t="s">
        <v>795</v>
      </c>
      <c r="I104" s="44" t="s">
        <v>796</v>
      </c>
      <c r="J104" s="45">
        <v>42872.0</v>
      </c>
      <c r="K104" s="46" t="s">
        <v>294</v>
      </c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ht="12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ht="12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ht="12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ht="12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ht="12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ht="12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ht="12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ht="12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ht="12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ht="12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ht="12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ht="12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ht="12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ht="12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ht="12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ht="12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ht="12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ht="12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ht="12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ht="12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ht="12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ht="12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ht="12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ht="12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ht="12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ht="12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ht="12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ht="12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ht="12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ht="12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ht="12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ht="12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ht="12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ht="12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ht="12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ht="12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ht="12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ht="12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ht="12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ht="12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ht="12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ht="12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ht="12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ht="12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ht="12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ht="12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ht="12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ht="12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ht="12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ht="12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ht="12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ht="12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ht="12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ht="12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ht="12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ht="12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ht="12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ht="12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ht="12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ht="12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ht="12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ht="12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ht="12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ht="12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ht="12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ht="12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ht="12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ht="12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ht="12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ht="12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ht="12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ht="12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ht="12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ht="12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ht="12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ht="12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ht="12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ht="12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ht="12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ht="12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ht="12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ht="12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ht="12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ht="12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ht="12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ht="12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ht="12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ht="12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ht="12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ht="12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ht="12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ht="12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ht="12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ht="12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ht="12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ht="12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ht="12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ht="12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ht="12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ht="12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ht="12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ht="12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ht="12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ht="12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ht="12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ht="12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ht="12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ht="12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ht="12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ht="12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ht="12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ht="12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ht="12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ht="12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ht="12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ht="12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ht="12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ht="12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ht="12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ht="12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ht="12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ht="12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ht="12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ht="12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ht="12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ht="12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ht="12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ht="12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ht="12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ht="12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ht="12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ht="12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ht="12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ht="12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ht="12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ht="12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ht="12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ht="12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ht="12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ht="12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ht="12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ht="12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ht="12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ht="12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ht="12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ht="12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ht="12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ht="12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ht="12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ht="12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ht="12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ht="12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ht="12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ht="12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ht="12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ht="12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ht="12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ht="12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ht="12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ht="12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ht="12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ht="12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ht="12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ht="12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ht="12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ht="12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ht="12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ht="12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ht="12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ht="12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ht="12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ht="12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ht="12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ht="12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ht="12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ht="12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ht="12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ht="12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ht="12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ht="12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ht="12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ht="12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ht="12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ht="12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ht="12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ht="12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ht="12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ht="12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ht="12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ht="12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ht="12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ht="12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ht="12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ht="12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ht="12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ht="12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ht="12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ht="12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ht="12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ht="12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Q1"/>
    <mergeCell ref="C72:D72"/>
    <mergeCell ref="C73:D73"/>
    <mergeCell ref="C74:D74"/>
    <mergeCell ref="C75:D75"/>
    <mergeCell ref="C76:D76"/>
    <mergeCell ref="B77:L77"/>
  </mergeCells>
  <hyperlinks>
    <hyperlink r:id="rId1" ref="H9"/>
    <hyperlink r:id="rId2" ref="H12"/>
    <hyperlink r:id="rId3" ref="H13"/>
    <hyperlink r:id="rId4" ref="H14"/>
    <hyperlink r:id="rId5" ref="H15"/>
    <hyperlink r:id="rId6" ref="H16"/>
    <hyperlink r:id="rId7" ref="H17"/>
    <hyperlink r:id="rId8" ref="H18"/>
    <hyperlink r:id="rId9" ref="H21"/>
    <hyperlink r:id="rId10" ref="H24"/>
    <hyperlink r:id="rId11" ref="H26"/>
    <hyperlink r:id="rId12" ref="H27"/>
    <hyperlink r:id="rId13" ref="H28"/>
    <hyperlink r:id="rId14" ref="H31"/>
    <hyperlink r:id="rId15" ref="H32"/>
    <hyperlink r:id="rId16" ref="H36"/>
    <hyperlink r:id="rId17" ref="H37"/>
    <hyperlink r:id="rId18" ref="H38"/>
    <hyperlink r:id="rId19" ref="H39"/>
    <hyperlink r:id="rId20" ref="H44"/>
    <hyperlink r:id="rId21" ref="H45"/>
    <hyperlink r:id="rId22" ref="H46"/>
    <hyperlink r:id="rId23" ref="H47"/>
    <hyperlink r:id="rId24" ref="H48"/>
    <hyperlink r:id="rId25" ref="H56"/>
    <hyperlink r:id="rId26" ref="H57"/>
    <hyperlink r:id="rId27" ref="H58"/>
    <hyperlink r:id="rId28" ref="H59"/>
    <hyperlink r:id="rId29" ref="H63"/>
  </hyperlinks>
  <printOptions/>
  <pageMargins bottom="1.0" footer="0.0" header="0.0" left="0.75" right="0.75" top="1.0"/>
  <pageSetup orientation="portrait"/>
  <drawing r:id="rId30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 fitToPage="1"/>
  </sheetPr>
  <sheetViews>
    <sheetView workbookViewId="0"/>
  </sheetViews>
  <sheetFormatPr customHeight="1" defaultColWidth="14.43" defaultRowHeight="15.0"/>
  <cols>
    <col customWidth="1" min="1" max="1" width="24.43"/>
    <col customWidth="1" min="2" max="2" width="9.14"/>
    <col customWidth="1" min="3" max="3" width="8.0"/>
    <col customWidth="1" min="4" max="4" width="9.14"/>
    <col customWidth="1" min="5" max="7" width="7.71"/>
    <col customWidth="1" min="8" max="8" width="7.86"/>
    <col customWidth="1" min="9" max="10" width="8.0"/>
    <col customWidth="1" min="11" max="11" width="8.29"/>
    <col customWidth="1" min="12" max="12" width="7.86"/>
    <col customWidth="1" min="13" max="13" width="9.86"/>
    <col customWidth="1" min="14" max="14" width="10.0"/>
    <col customWidth="1" min="15" max="15" width="9.29"/>
    <col customWidth="1" min="16" max="16" width="8.86"/>
    <col customWidth="1" min="17" max="17" width="78.14"/>
    <col customWidth="1" min="18" max="18" width="10.43"/>
    <col customWidth="1" min="19" max="19" width="13.0"/>
    <col customWidth="1" min="20" max="26" width="8.86"/>
  </cols>
  <sheetData>
    <row r="1" ht="12.75" customHeight="1">
      <c r="A1" s="71" t="s">
        <v>797</v>
      </c>
      <c r="B1" s="72"/>
      <c r="C1" s="73">
        <v>44032.0</v>
      </c>
      <c r="D1" s="73">
        <v>44063.0</v>
      </c>
      <c r="E1" s="73">
        <v>43728.0</v>
      </c>
      <c r="F1" s="73">
        <v>43758.0</v>
      </c>
      <c r="G1" s="73">
        <v>43789.0</v>
      </c>
      <c r="H1" s="73">
        <v>43819.0</v>
      </c>
      <c r="I1" s="73">
        <v>44217.0</v>
      </c>
      <c r="J1" s="73">
        <v>44248.0</v>
      </c>
      <c r="K1" s="73">
        <v>44276.0</v>
      </c>
      <c r="L1" s="73">
        <v>44307.0</v>
      </c>
      <c r="M1" s="73">
        <v>44337.0</v>
      </c>
      <c r="N1" s="73">
        <v>44368.0</v>
      </c>
      <c r="O1" s="72"/>
      <c r="P1" s="72"/>
      <c r="Q1" s="74"/>
      <c r="R1" s="113"/>
      <c r="S1" s="113"/>
      <c r="T1" s="113"/>
      <c r="U1" s="113"/>
      <c r="V1" s="113"/>
      <c r="W1" s="113"/>
      <c r="X1" s="113"/>
      <c r="Y1" s="113"/>
      <c r="Z1" s="113"/>
    </row>
    <row r="2" ht="12.75" customHeight="1">
      <c r="A2" s="71"/>
      <c r="B2" s="72" t="s">
        <v>452</v>
      </c>
      <c r="C2" s="75" t="s">
        <v>453</v>
      </c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7" t="s">
        <v>454</v>
      </c>
      <c r="P2" s="78" t="s">
        <v>455</v>
      </c>
      <c r="Q2" s="79" t="s">
        <v>456</v>
      </c>
      <c r="R2" s="113"/>
      <c r="S2" s="113"/>
      <c r="T2" s="113"/>
      <c r="U2" s="113"/>
      <c r="V2" s="113"/>
      <c r="W2" s="113"/>
      <c r="X2" s="113"/>
      <c r="Y2" s="113"/>
      <c r="Z2" s="113"/>
    </row>
    <row r="3" ht="12.75" customHeight="1">
      <c r="A3" s="80" t="s">
        <v>457</v>
      </c>
      <c r="B3" s="81">
        <v>0.0</v>
      </c>
      <c r="C3" s="82">
        <v>0.0</v>
      </c>
      <c r="D3" s="82">
        <v>0.0</v>
      </c>
      <c r="E3" s="82">
        <v>0.0</v>
      </c>
      <c r="F3" s="82">
        <v>0.0</v>
      </c>
      <c r="G3" s="82">
        <v>0.0</v>
      </c>
      <c r="H3" s="82">
        <v>0.0</v>
      </c>
      <c r="I3" s="82">
        <v>0.0</v>
      </c>
      <c r="J3" s="82">
        <v>0.0</v>
      </c>
      <c r="K3" s="82">
        <v>0.0</v>
      </c>
      <c r="L3" s="82">
        <v>0.0</v>
      </c>
      <c r="M3" s="82">
        <v>0.0</v>
      </c>
      <c r="N3" s="82">
        <v>0.0</v>
      </c>
      <c r="O3" s="81">
        <f t="shared" ref="O3:O14" si="1">SUM(C3:N3)</f>
        <v>0</v>
      </c>
      <c r="P3" s="81">
        <f t="shared" ref="P3:P13" si="2">B3-O3</f>
        <v>0</v>
      </c>
      <c r="Q3" s="83" t="s">
        <v>458</v>
      </c>
      <c r="R3" s="113"/>
      <c r="S3" s="113"/>
      <c r="T3" s="113"/>
      <c r="U3" s="113"/>
      <c r="V3" s="113"/>
      <c r="W3" s="113"/>
      <c r="X3" s="113"/>
      <c r="Y3" s="113"/>
      <c r="Z3" s="113"/>
    </row>
    <row r="4" ht="12.75" customHeight="1">
      <c r="A4" s="80" t="s">
        <v>459</v>
      </c>
      <c r="B4" s="81">
        <v>120.0</v>
      </c>
      <c r="C4" s="82">
        <v>0.0</v>
      </c>
      <c r="D4" s="82">
        <v>0.0</v>
      </c>
      <c r="E4" s="82">
        <v>0.0</v>
      </c>
      <c r="F4" s="82">
        <v>0.0</v>
      </c>
      <c r="G4" s="82">
        <v>0.0</v>
      </c>
      <c r="H4" s="82">
        <v>0.0</v>
      </c>
      <c r="I4" s="82">
        <v>127.8</v>
      </c>
      <c r="J4" s="82">
        <v>0.0</v>
      </c>
      <c r="K4" s="82">
        <v>0.0</v>
      </c>
      <c r="L4" s="82">
        <v>0.0</v>
      </c>
      <c r="M4" s="82">
        <v>0.0</v>
      </c>
      <c r="N4" s="82">
        <v>0.0</v>
      </c>
      <c r="O4" s="81">
        <f t="shared" si="1"/>
        <v>127.8</v>
      </c>
      <c r="P4" s="81">
        <f t="shared" si="2"/>
        <v>-7.8</v>
      </c>
      <c r="Q4" s="83" t="s">
        <v>460</v>
      </c>
      <c r="R4" s="113"/>
      <c r="S4" s="113"/>
      <c r="T4" s="113"/>
      <c r="U4" s="113"/>
      <c r="V4" s="113"/>
      <c r="W4" s="113"/>
      <c r="X4" s="113"/>
      <c r="Y4" s="113"/>
      <c r="Z4" s="113"/>
    </row>
    <row r="5" ht="12.75" customHeight="1">
      <c r="A5" s="80" t="s">
        <v>461</v>
      </c>
      <c r="B5" s="81">
        <v>165.0</v>
      </c>
      <c r="C5" s="82">
        <v>0.0</v>
      </c>
      <c r="D5" s="82">
        <v>0.0</v>
      </c>
      <c r="E5" s="82">
        <v>0.0</v>
      </c>
      <c r="F5" s="82">
        <v>0.0</v>
      </c>
      <c r="G5" s="82">
        <v>0.0</v>
      </c>
      <c r="H5" s="82">
        <v>0.0</v>
      </c>
      <c r="I5" s="82">
        <v>0.0</v>
      </c>
      <c r="J5" s="82">
        <v>25.38</v>
      </c>
      <c r="K5" s="82">
        <v>90.36</v>
      </c>
      <c r="L5" s="82">
        <v>-8.65</v>
      </c>
      <c r="M5" s="82">
        <v>46.63</v>
      </c>
      <c r="N5" s="82">
        <v>0.0</v>
      </c>
      <c r="O5" s="81">
        <f t="shared" si="1"/>
        <v>153.72</v>
      </c>
      <c r="P5" s="81">
        <f t="shared" si="2"/>
        <v>11.28</v>
      </c>
      <c r="Q5" s="83" t="s">
        <v>462</v>
      </c>
      <c r="R5" s="113"/>
      <c r="S5" s="113"/>
      <c r="T5" s="113"/>
      <c r="U5" s="113"/>
      <c r="V5" s="113"/>
      <c r="W5" s="113"/>
      <c r="X5" s="113"/>
      <c r="Y5" s="113"/>
      <c r="Z5" s="113"/>
    </row>
    <row r="6" ht="12.75" customHeight="1">
      <c r="A6" s="80" t="s">
        <v>463</v>
      </c>
      <c r="B6" s="81">
        <v>90.0</v>
      </c>
      <c r="C6" s="82">
        <v>0.0</v>
      </c>
      <c r="D6" s="82">
        <v>0.0</v>
      </c>
      <c r="E6" s="82">
        <v>0.0</v>
      </c>
      <c r="F6" s="82">
        <v>19.46</v>
      </c>
      <c r="G6" s="82">
        <v>0.0</v>
      </c>
      <c r="H6" s="82">
        <v>0.0</v>
      </c>
      <c r="I6" s="82">
        <v>0.0</v>
      </c>
      <c r="J6" s="82">
        <v>0.0</v>
      </c>
      <c r="K6" s="82">
        <v>0.0</v>
      </c>
      <c r="L6" s="82">
        <v>0.0</v>
      </c>
      <c r="M6" s="82">
        <v>76.71</v>
      </c>
      <c r="N6" s="82">
        <v>0.0</v>
      </c>
      <c r="O6" s="81">
        <f t="shared" si="1"/>
        <v>96.17</v>
      </c>
      <c r="P6" s="81">
        <f t="shared" si="2"/>
        <v>-6.17</v>
      </c>
      <c r="Q6" s="83" t="s">
        <v>464</v>
      </c>
      <c r="R6" s="113"/>
      <c r="S6" s="113"/>
      <c r="T6" s="113"/>
      <c r="U6" s="113"/>
      <c r="V6" s="113"/>
      <c r="W6" s="113"/>
      <c r="X6" s="113"/>
      <c r="Y6" s="113"/>
      <c r="Z6" s="113"/>
    </row>
    <row r="7" ht="21.75" customHeight="1">
      <c r="A7" s="85" t="s">
        <v>465</v>
      </c>
      <c r="B7" s="81">
        <v>214.2</v>
      </c>
      <c r="C7" s="82">
        <v>0.0</v>
      </c>
      <c r="D7" s="82">
        <v>0.0</v>
      </c>
      <c r="E7" s="82">
        <v>0.0</v>
      </c>
      <c r="F7" s="82">
        <v>0.0</v>
      </c>
      <c r="G7" s="82">
        <v>0.0</v>
      </c>
      <c r="H7" s="82">
        <v>107.1</v>
      </c>
      <c r="I7" s="82">
        <v>0.0</v>
      </c>
      <c r="J7" s="82">
        <v>0.0</v>
      </c>
      <c r="K7" s="82">
        <v>0.0</v>
      </c>
      <c r="L7" s="82">
        <v>0.0</v>
      </c>
      <c r="M7" s="82">
        <v>0.0</v>
      </c>
      <c r="N7" s="82">
        <v>105.47</v>
      </c>
      <c r="O7" s="81">
        <f t="shared" si="1"/>
        <v>212.57</v>
      </c>
      <c r="P7" s="81">
        <f t="shared" si="2"/>
        <v>1.63</v>
      </c>
      <c r="Q7" s="86" t="s">
        <v>466</v>
      </c>
      <c r="R7" s="113"/>
      <c r="S7" s="113"/>
      <c r="T7" s="113"/>
      <c r="U7" s="113"/>
      <c r="V7" s="113"/>
      <c r="W7" s="113"/>
      <c r="X7" s="113"/>
      <c r="Y7" s="113"/>
      <c r="Z7" s="113"/>
    </row>
    <row r="8" ht="12.75" customHeight="1">
      <c r="A8" s="80" t="s">
        <v>467</v>
      </c>
      <c r="B8" s="81">
        <v>40.7</v>
      </c>
      <c r="C8" s="82">
        <v>1.48</v>
      </c>
      <c r="D8" s="82">
        <v>2.22</v>
      </c>
      <c r="E8" s="82">
        <v>0.74</v>
      </c>
      <c r="F8" s="82">
        <v>5.18</v>
      </c>
      <c r="G8" s="82">
        <v>0.74</v>
      </c>
      <c r="H8" s="82">
        <v>1.37</v>
      </c>
      <c r="I8" s="82">
        <v>0.0</v>
      </c>
      <c r="J8" s="82">
        <v>0.0</v>
      </c>
      <c r="K8" s="82">
        <v>0.0</v>
      </c>
      <c r="L8" s="82">
        <v>0.74</v>
      </c>
      <c r="M8" s="82">
        <v>1.48</v>
      </c>
      <c r="N8" s="82">
        <v>1.78</v>
      </c>
      <c r="O8" s="81">
        <f t="shared" si="1"/>
        <v>15.73</v>
      </c>
      <c r="P8" s="81">
        <f t="shared" si="2"/>
        <v>24.97</v>
      </c>
      <c r="Q8" s="83" t="s">
        <v>798</v>
      </c>
      <c r="R8" s="113"/>
      <c r="S8" s="113"/>
      <c r="T8" s="113"/>
      <c r="U8" s="113"/>
      <c r="V8" s="113"/>
      <c r="W8" s="113"/>
      <c r="X8" s="113"/>
      <c r="Y8" s="113"/>
      <c r="Z8" s="113"/>
    </row>
    <row r="9" ht="12.75" customHeight="1">
      <c r="A9" s="85" t="s">
        <v>469</v>
      </c>
      <c r="B9" s="81">
        <v>315.0</v>
      </c>
      <c r="C9" s="82">
        <v>0.0</v>
      </c>
      <c r="D9" s="82">
        <v>0.0</v>
      </c>
      <c r="E9" s="82">
        <v>0.0</v>
      </c>
      <c r="F9" s="82">
        <v>0.0</v>
      </c>
      <c r="G9" s="82">
        <v>0.0</v>
      </c>
      <c r="H9" s="82">
        <v>0.0</v>
      </c>
      <c r="I9" s="82">
        <v>0.0</v>
      </c>
      <c r="J9" s="82">
        <v>0.0</v>
      </c>
      <c r="K9" s="82">
        <v>0.0</v>
      </c>
      <c r="L9" s="82">
        <v>0.0</v>
      </c>
      <c r="M9" s="82">
        <v>0.0</v>
      </c>
      <c r="N9" s="82">
        <v>315.0</v>
      </c>
      <c r="O9" s="81">
        <f t="shared" si="1"/>
        <v>315</v>
      </c>
      <c r="P9" s="81">
        <f t="shared" si="2"/>
        <v>0</v>
      </c>
      <c r="Q9" s="83" t="s">
        <v>470</v>
      </c>
      <c r="R9" s="113"/>
      <c r="S9" s="113"/>
      <c r="T9" s="113"/>
      <c r="U9" s="113"/>
      <c r="V9" s="113"/>
      <c r="W9" s="113"/>
      <c r="X9" s="113"/>
      <c r="Y9" s="113"/>
      <c r="Z9" s="113"/>
    </row>
    <row r="10" ht="12.75" customHeight="1">
      <c r="A10" s="80" t="s">
        <v>471</v>
      </c>
      <c r="B10" s="81">
        <v>70.0</v>
      </c>
      <c r="C10" s="82">
        <v>0.0</v>
      </c>
      <c r="D10" s="82">
        <v>0.0</v>
      </c>
      <c r="E10" s="82">
        <v>43.29</v>
      </c>
      <c r="F10" s="82">
        <v>0.0</v>
      </c>
      <c r="G10" s="82">
        <v>0.0</v>
      </c>
      <c r="H10" s="82">
        <v>0.0</v>
      </c>
      <c r="I10" s="82">
        <v>0.0</v>
      </c>
      <c r="J10" s="82">
        <v>0.0</v>
      </c>
      <c r="K10" s="82">
        <v>24.36</v>
      </c>
      <c r="L10" s="82">
        <v>0.0</v>
      </c>
      <c r="M10" s="82">
        <v>0.0</v>
      </c>
      <c r="N10" s="82">
        <v>0.0</v>
      </c>
      <c r="O10" s="81">
        <f t="shared" si="1"/>
        <v>67.65</v>
      </c>
      <c r="P10" s="81">
        <f t="shared" si="2"/>
        <v>2.35</v>
      </c>
      <c r="Q10" s="83"/>
      <c r="R10" s="113"/>
      <c r="S10" s="113"/>
      <c r="T10" s="113"/>
      <c r="U10" s="113"/>
      <c r="V10" s="113"/>
      <c r="W10" s="113"/>
      <c r="X10" s="113"/>
      <c r="Y10" s="113"/>
      <c r="Z10" s="113"/>
    </row>
    <row r="11" ht="12.75" customHeight="1">
      <c r="A11" s="85" t="s">
        <v>472</v>
      </c>
      <c r="B11" s="81">
        <v>100.0</v>
      </c>
      <c r="C11" s="82">
        <v>0.0</v>
      </c>
      <c r="D11" s="82">
        <v>0.0</v>
      </c>
      <c r="E11" s="82">
        <v>0.0</v>
      </c>
      <c r="F11" s="82">
        <v>0.0</v>
      </c>
      <c r="G11" s="82">
        <v>0.0</v>
      </c>
      <c r="H11" s="82">
        <v>0.0</v>
      </c>
      <c r="I11" s="82">
        <v>0.0</v>
      </c>
      <c r="J11" s="82">
        <v>0.0</v>
      </c>
      <c r="K11" s="82">
        <v>0.0</v>
      </c>
      <c r="L11" s="82">
        <v>0.0</v>
      </c>
      <c r="M11" s="82">
        <v>0.0</v>
      </c>
      <c r="N11" s="82">
        <v>94.31</v>
      </c>
      <c r="O11" s="81">
        <f t="shared" si="1"/>
        <v>94.31</v>
      </c>
      <c r="P11" s="81">
        <f t="shared" si="2"/>
        <v>5.69</v>
      </c>
      <c r="Q11" s="83"/>
      <c r="R11" s="113"/>
      <c r="S11" s="113"/>
      <c r="T11" s="113"/>
      <c r="U11" s="113"/>
      <c r="V11" s="113"/>
      <c r="W11" s="113"/>
      <c r="X11" s="113"/>
      <c r="Y11" s="113"/>
      <c r="Z11" s="113"/>
    </row>
    <row r="12" ht="12.75" customHeight="1">
      <c r="A12" s="80" t="s">
        <v>473</v>
      </c>
      <c r="B12" s="81">
        <v>0.0</v>
      </c>
      <c r="C12" s="82">
        <v>0.0</v>
      </c>
      <c r="D12" s="82">
        <v>0.0</v>
      </c>
      <c r="E12" s="82">
        <v>0.0</v>
      </c>
      <c r="F12" s="82">
        <v>0.0</v>
      </c>
      <c r="G12" s="82">
        <v>0.0</v>
      </c>
      <c r="H12" s="82">
        <v>0.0</v>
      </c>
      <c r="I12" s="82">
        <v>0.0</v>
      </c>
      <c r="J12" s="82">
        <v>0.0</v>
      </c>
      <c r="K12" s="82">
        <v>0.0</v>
      </c>
      <c r="L12" s="82">
        <v>0.0</v>
      </c>
      <c r="M12" s="82">
        <v>0.0</v>
      </c>
      <c r="N12" s="82">
        <v>0.0</v>
      </c>
      <c r="O12" s="81">
        <f t="shared" si="1"/>
        <v>0</v>
      </c>
      <c r="P12" s="81">
        <f t="shared" si="2"/>
        <v>0</v>
      </c>
      <c r="Q12" s="83" t="s">
        <v>474</v>
      </c>
      <c r="R12" s="113"/>
      <c r="S12" s="113"/>
      <c r="T12" s="113"/>
      <c r="U12" s="113"/>
      <c r="V12" s="113"/>
      <c r="W12" s="113"/>
      <c r="X12" s="113"/>
      <c r="Y12" s="113"/>
      <c r="Z12" s="113"/>
    </row>
    <row r="13" ht="12.75" customHeight="1">
      <c r="A13" s="80" t="s">
        <v>475</v>
      </c>
      <c r="B13" s="81">
        <v>527.0</v>
      </c>
      <c r="C13" s="82">
        <v>0.0</v>
      </c>
      <c r="D13" s="82">
        <v>0.0</v>
      </c>
      <c r="E13" s="82">
        <v>0.0</v>
      </c>
      <c r="F13" s="82">
        <v>0.0</v>
      </c>
      <c r="G13" s="82">
        <v>0.0</v>
      </c>
      <c r="H13" s="82">
        <v>0.0</v>
      </c>
      <c r="I13" s="82">
        <v>0.0</v>
      </c>
      <c r="J13" s="82">
        <v>0.0</v>
      </c>
      <c r="K13" s="82">
        <v>0.0</v>
      </c>
      <c r="L13" s="82">
        <v>0.0</v>
      </c>
      <c r="M13" s="82">
        <v>527.0</v>
      </c>
      <c r="N13" s="82">
        <v>0.0</v>
      </c>
      <c r="O13" s="81">
        <f t="shared" si="1"/>
        <v>527</v>
      </c>
      <c r="P13" s="81">
        <f t="shared" si="2"/>
        <v>0</v>
      </c>
      <c r="Q13" s="83"/>
      <c r="R13" s="113"/>
      <c r="S13" s="113"/>
      <c r="T13" s="113"/>
      <c r="U13" s="113"/>
      <c r="V13" s="113"/>
      <c r="W13" s="113"/>
      <c r="X13" s="113"/>
      <c r="Y13" s="113"/>
      <c r="Z13" s="113"/>
    </row>
    <row r="14" ht="12.75" customHeight="1">
      <c r="A14" s="80" t="s">
        <v>476</v>
      </c>
      <c r="B14" s="81">
        <f t="shared" ref="B14:N14" si="3">SUM(B3:B13)</f>
        <v>1641.9</v>
      </c>
      <c r="C14" s="82">
        <f t="shared" si="3"/>
        <v>1.48</v>
      </c>
      <c r="D14" s="82">
        <f t="shared" si="3"/>
        <v>2.22</v>
      </c>
      <c r="E14" s="82">
        <f t="shared" si="3"/>
        <v>44.03</v>
      </c>
      <c r="F14" s="82">
        <f t="shared" si="3"/>
        <v>24.64</v>
      </c>
      <c r="G14" s="82">
        <f t="shared" si="3"/>
        <v>0.74</v>
      </c>
      <c r="H14" s="82">
        <f t="shared" si="3"/>
        <v>108.47</v>
      </c>
      <c r="I14" s="82">
        <f t="shared" si="3"/>
        <v>127.8</v>
      </c>
      <c r="J14" s="82">
        <f t="shared" si="3"/>
        <v>25.38</v>
      </c>
      <c r="K14" s="82">
        <f t="shared" si="3"/>
        <v>114.72</v>
      </c>
      <c r="L14" s="82">
        <f t="shared" si="3"/>
        <v>-7.91</v>
      </c>
      <c r="M14" s="82">
        <f t="shared" si="3"/>
        <v>651.82</v>
      </c>
      <c r="N14" s="82">
        <f t="shared" si="3"/>
        <v>516.56</v>
      </c>
      <c r="O14" s="81">
        <f t="shared" si="1"/>
        <v>1609.95</v>
      </c>
      <c r="P14" s="81">
        <f>SUM(P3:P13)</f>
        <v>31.95</v>
      </c>
      <c r="Q14" s="83"/>
      <c r="R14" s="74"/>
      <c r="S14" s="74"/>
      <c r="T14" s="113"/>
      <c r="U14" s="113"/>
      <c r="V14" s="113"/>
      <c r="W14" s="113"/>
      <c r="X14" s="113"/>
      <c r="Y14" s="113"/>
      <c r="Z14" s="113"/>
    </row>
    <row r="15" ht="12.75" customHeight="1">
      <c r="A15" s="72"/>
      <c r="B15" s="90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0"/>
      <c r="P15" s="90"/>
      <c r="Q15" s="83"/>
      <c r="R15" s="113"/>
      <c r="S15" s="113"/>
      <c r="T15" s="113"/>
      <c r="U15" s="113"/>
      <c r="V15" s="113"/>
      <c r="W15" s="113"/>
      <c r="X15" s="113"/>
      <c r="Y15" s="113"/>
      <c r="Z15" s="113"/>
    </row>
    <row r="16" ht="22.5" customHeight="1">
      <c r="A16" s="83" t="s">
        <v>624</v>
      </c>
      <c r="B16" s="83"/>
      <c r="C16" s="92" t="s">
        <v>478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3"/>
      <c r="O16" s="93" t="s">
        <v>479</v>
      </c>
      <c r="P16" s="90" t="s">
        <v>455</v>
      </c>
      <c r="Q16" s="83"/>
      <c r="R16" s="113"/>
      <c r="S16" s="113"/>
      <c r="T16" s="113"/>
      <c r="U16" s="113"/>
      <c r="V16" s="113"/>
      <c r="W16" s="113"/>
      <c r="X16" s="113"/>
      <c r="Y16" s="113"/>
      <c r="Z16" s="113"/>
    </row>
    <row r="17" ht="16.5" customHeight="1">
      <c r="A17" s="83">
        <f>SUM(O17+O18)</f>
        <v>62</v>
      </c>
      <c r="B17" s="94" t="s">
        <v>480</v>
      </c>
      <c r="C17" s="83">
        <v>0.0</v>
      </c>
      <c r="D17" s="83">
        <v>2.0</v>
      </c>
      <c r="E17" s="83">
        <v>4.0</v>
      </c>
      <c r="F17" s="83">
        <v>3.0</v>
      </c>
      <c r="G17" s="83">
        <v>3.0</v>
      </c>
      <c r="H17" s="83">
        <v>0.0</v>
      </c>
      <c r="I17" s="83">
        <v>1.0</v>
      </c>
      <c r="J17" s="83">
        <v>4.0</v>
      </c>
      <c r="K17" s="83">
        <v>1.0</v>
      </c>
      <c r="L17" s="83">
        <v>4.0</v>
      </c>
      <c r="M17" s="83">
        <v>1.0</v>
      </c>
      <c r="N17" s="83">
        <v>8.0</v>
      </c>
      <c r="O17" s="72">
        <f t="shared" ref="O17:O18" si="4">SUM(C17:N17)</f>
        <v>31</v>
      </c>
      <c r="P17" s="90"/>
      <c r="Q17" s="83"/>
      <c r="R17" s="113"/>
      <c r="S17" s="113"/>
      <c r="T17" s="113"/>
      <c r="U17" s="113"/>
      <c r="V17" s="113"/>
      <c r="W17" s="113"/>
      <c r="X17" s="113"/>
      <c r="Y17" s="113"/>
      <c r="Z17" s="113"/>
    </row>
    <row r="18" ht="20.25" customHeight="1">
      <c r="A18" s="83" t="s">
        <v>72</v>
      </c>
      <c r="B18" s="94" t="s">
        <v>481</v>
      </c>
      <c r="C18" s="83">
        <v>3.0</v>
      </c>
      <c r="D18" s="83">
        <v>5.0</v>
      </c>
      <c r="E18" s="83">
        <v>0.0</v>
      </c>
      <c r="F18" s="83">
        <v>5.0</v>
      </c>
      <c r="G18" s="83">
        <v>1.0</v>
      </c>
      <c r="H18" s="83">
        <v>3.0</v>
      </c>
      <c r="I18" s="83">
        <v>0.0</v>
      </c>
      <c r="J18" s="83">
        <v>3.0</v>
      </c>
      <c r="K18" s="83">
        <v>4.0</v>
      </c>
      <c r="L18" s="83">
        <v>0.0</v>
      </c>
      <c r="M18" s="83">
        <v>7.0</v>
      </c>
      <c r="N18" s="83">
        <v>0.0</v>
      </c>
      <c r="O18" s="72">
        <f t="shared" si="4"/>
        <v>31</v>
      </c>
      <c r="P18" s="90"/>
      <c r="Q18" s="83"/>
      <c r="R18" s="113"/>
      <c r="S18" s="113"/>
      <c r="T18" s="113"/>
      <c r="U18" s="113"/>
      <c r="V18" s="113"/>
      <c r="W18" s="113"/>
      <c r="X18" s="113"/>
      <c r="Y18" s="113"/>
      <c r="Z18" s="113"/>
    </row>
    <row r="19" ht="20.25" customHeight="1">
      <c r="A19" s="83"/>
      <c r="B19" s="94" t="s">
        <v>479</v>
      </c>
      <c r="C19" s="83">
        <f t="shared" ref="C19:N19" si="5">C17+C18</f>
        <v>3</v>
      </c>
      <c r="D19" s="83">
        <f t="shared" si="5"/>
        <v>7</v>
      </c>
      <c r="E19" s="83">
        <f t="shared" si="5"/>
        <v>4</v>
      </c>
      <c r="F19" s="83">
        <f t="shared" si="5"/>
        <v>8</v>
      </c>
      <c r="G19" s="83">
        <f t="shared" si="5"/>
        <v>4</v>
      </c>
      <c r="H19" s="83">
        <f t="shared" si="5"/>
        <v>3</v>
      </c>
      <c r="I19" s="83">
        <f t="shared" si="5"/>
        <v>1</v>
      </c>
      <c r="J19" s="83">
        <f t="shared" si="5"/>
        <v>7</v>
      </c>
      <c r="K19" s="83">
        <f t="shared" si="5"/>
        <v>5</v>
      </c>
      <c r="L19" s="83">
        <f t="shared" si="5"/>
        <v>4</v>
      </c>
      <c r="M19" s="83">
        <f t="shared" si="5"/>
        <v>8</v>
      </c>
      <c r="N19" s="83">
        <f t="shared" si="5"/>
        <v>8</v>
      </c>
      <c r="O19" s="72"/>
      <c r="P19" s="90"/>
      <c r="Q19" s="83"/>
      <c r="R19" s="113"/>
      <c r="S19" s="113"/>
      <c r="T19" s="113"/>
      <c r="U19" s="113"/>
      <c r="V19" s="113"/>
      <c r="W19" s="113"/>
      <c r="X19" s="113"/>
      <c r="Y19" s="113"/>
      <c r="Z19" s="113"/>
    </row>
    <row r="20" ht="12.75" customHeight="1">
      <c r="A20" s="85" t="s">
        <v>799</v>
      </c>
      <c r="B20" s="81">
        <v>1100.0</v>
      </c>
      <c r="C20" s="96">
        <v>60.0</v>
      </c>
      <c r="D20" s="96">
        <v>140.0</v>
      </c>
      <c r="E20" s="96">
        <v>80.0</v>
      </c>
      <c r="F20" s="96">
        <v>160.0</v>
      </c>
      <c r="G20" s="96">
        <v>80.0</v>
      </c>
      <c r="H20" s="96">
        <v>60.0</v>
      </c>
      <c r="I20" s="96">
        <v>20.0</v>
      </c>
      <c r="J20" s="96">
        <v>140.0</v>
      </c>
      <c r="K20" s="96">
        <v>100.0</v>
      </c>
      <c r="L20" s="96">
        <v>80.0</v>
      </c>
      <c r="M20" s="96">
        <v>160.0</v>
      </c>
      <c r="N20" s="96">
        <v>160.0</v>
      </c>
      <c r="O20" s="90">
        <f>SUM(C20:N20)</f>
        <v>1240</v>
      </c>
      <c r="P20" s="90">
        <f>B20-O20</f>
        <v>-140</v>
      </c>
      <c r="Q20" s="86"/>
      <c r="R20" s="113"/>
      <c r="S20" s="113"/>
      <c r="T20" s="113"/>
      <c r="U20" s="113"/>
      <c r="V20" s="113"/>
      <c r="W20" s="113"/>
      <c r="X20" s="113"/>
      <c r="Y20" s="113"/>
      <c r="Z20" s="113"/>
    </row>
    <row r="21" ht="12.75" customHeight="1">
      <c r="A21" s="85" t="s">
        <v>483</v>
      </c>
      <c r="B21" s="81"/>
      <c r="C21" s="96">
        <v>0.0</v>
      </c>
      <c r="D21" s="96">
        <v>0.0</v>
      </c>
      <c r="E21" s="96">
        <v>0.0</v>
      </c>
      <c r="F21" s="96">
        <v>0.0</v>
      </c>
      <c r="G21" s="96">
        <v>0.0</v>
      </c>
      <c r="H21" s="96">
        <v>192.0</v>
      </c>
      <c r="I21" s="96">
        <v>12.0</v>
      </c>
      <c r="J21" s="96">
        <v>27.0</v>
      </c>
      <c r="K21" s="96">
        <v>36.0</v>
      </c>
      <c r="L21" s="96">
        <v>180.0</v>
      </c>
      <c r="M21" s="96">
        <v>80.0</v>
      </c>
      <c r="N21" s="96">
        <v>0.0</v>
      </c>
      <c r="O21" s="90"/>
      <c r="P21" s="90"/>
      <c r="Q21" s="86" t="s">
        <v>484</v>
      </c>
      <c r="R21" s="113"/>
      <c r="S21" s="113"/>
      <c r="T21" s="113"/>
      <c r="U21" s="113"/>
      <c r="V21" s="113"/>
      <c r="W21" s="113"/>
      <c r="X21" s="113"/>
      <c r="Y21" s="113"/>
      <c r="Z21" s="113"/>
    </row>
    <row r="22" ht="12.75" customHeight="1">
      <c r="A22" s="80" t="s">
        <v>485</v>
      </c>
      <c r="B22" s="97"/>
      <c r="C22" s="96">
        <f t="shared" ref="C22:N22" si="6">C20+C21</f>
        <v>60</v>
      </c>
      <c r="D22" s="96">
        <f t="shared" si="6"/>
        <v>140</v>
      </c>
      <c r="E22" s="96">
        <f t="shared" si="6"/>
        <v>80</v>
      </c>
      <c r="F22" s="96">
        <f t="shared" si="6"/>
        <v>160</v>
      </c>
      <c r="G22" s="96">
        <f t="shared" si="6"/>
        <v>80</v>
      </c>
      <c r="H22" s="96">
        <f t="shared" si="6"/>
        <v>252</v>
      </c>
      <c r="I22" s="96">
        <f t="shared" si="6"/>
        <v>32</v>
      </c>
      <c r="J22" s="96">
        <f t="shared" si="6"/>
        <v>167</v>
      </c>
      <c r="K22" s="96">
        <f t="shared" si="6"/>
        <v>136</v>
      </c>
      <c r="L22" s="96">
        <f t="shared" si="6"/>
        <v>260</v>
      </c>
      <c r="M22" s="96">
        <f t="shared" si="6"/>
        <v>240</v>
      </c>
      <c r="N22" s="96">
        <f t="shared" si="6"/>
        <v>160</v>
      </c>
      <c r="O22" s="90"/>
      <c r="P22" s="90"/>
      <c r="Q22" s="83"/>
      <c r="R22" s="113"/>
      <c r="S22" s="113"/>
      <c r="T22" s="113"/>
      <c r="U22" s="113"/>
      <c r="V22" s="113"/>
      <c r="W22" s="113"/>
      <c r="X22" s="113"/>
      <c r="Y22" s="113"/>
      <c r="Z22" s="113"/>
    </row>
    <row r="23" ht="12.75" customHeight="1">
      <c r="A23" s="80"/>
      <c r="B23" s="81"/>
      <c r="C23" s="98"/>
      <c r="D23" s="98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90"/>
      <c r="P23" s="90"/>
      <c r="Q23" s="83"/>
      <c r="R23" s="113"/>
      <c r="S23" s="113"/>
      <c r="T23" s="113"/>
      <c r="U23" s="113"/>
      <c r="V23" s="113"/>
      <c r="W23" s="113"/>
      <c r="X23" s="113"/>
      <c r="Y23" s="113"/>
      <c r="Z23" s="113"/>
    </row>
    <row r="24" ht="12.75" customHeight="1">
      <c r="A24" s="80"/>
      <c r="B24" s="81"/>
      <c r="C24" s="99" t="s">
        <v>486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3"/>
      <c r="O24" s="90"/>
      <c r="P24" s="90"/>
      <c r="Q24" s="83"/>
      <c r="R24" s="113"/>
      <c r="S24" s="113"/>
      <c r="T24" s="113"/>
      <c r="U24" s="113"/>
      <c r="V24" s="113"/>
      <c r="W24" s="113"/>
      <c r="X24" s="113"/>
      <c r="Y24" s="113"/>
      <c r="Z24" s="113"/>
    </row>
    <row r="25" ht="12.75" customHeight="1">
      <c r="A25" s="85" t="s">
        <v>487</v>
      </c>
      <c r="B25" s="81"/>
      <c r="C25" s="81">
        <v>1264.79</v>
      </c>
      <c r="D25" s="81">
        <f t="shared" ref="D25:N25" si="7">C29</f>
        <v>1323.31</v>
      </c>
      <c r="E25" s="81">
        <f t="shared" si="7"/>
        <v>1461.09</v>
      </c>
      <c r="F25" s="81">
        <f t="shared" si="7"/>
        <v>1497.06</v>
      </c>
      <c r="G25" s="81">
        <f t="shared" si="7"/>
        <v>1632.42</v>
      </c>
      <c r="H25" s="81">
        <f t="shared" si="7"/>
        <v>1711.68</v>
      </c>
      <c r="I25" s="81">
        <f t="shared" si="7"/>
        <v>1855.21</v>
      </c>
      <c r="J25" s="81">
        <f t="shared" si="7"/>
        <v>1759.41</v>
      </c>
      <c r="K25" s="81">
        <f t="shared" si="7"/>
        <v>1901.03</v>
      </c>
      <c r="L25" s="81">
        <f t="shared" si="7"/>
        <v>1922.31</v>
      </c>
      <c r="M25" s="81">
        <f t="shared" si="7"/>
        <v>2190.22</v>
      </c>
      <c r="N25" s="81">
        <f t="shared" si="7"/>
        <v>1778.4</v>
      </c>
      <c r="O25" s="72"/>
      <c r="P25" s="90"/>
      <c r="Q25" s="83"/>
      <c r="R25" s="113"/>
      <c r="S25" s="113"/>
      <c r="T25" s="113"/>
      <c r="U25" s="113"/>
      <c r="V25" s="113"/>
      <c r="W25" s="113"/>
      <c r="X25" s="113"/>
      <c r="Y25" s="113"/>
      <c r="Z25" s="113"/>
    </row>
    <row r="26" ht="12.75" customHeight="1">
      <c r="A26" s="100" t="s">
        <v>488</v>
      </c>
      <c r="B26" s="101"/>
      <c r="C26" s="101">
        <v>60.0</v>
      </c>
      <c r="D26" s="101">
        <f t="shared" ref="D26:E26" si="8">D22</f>
        <v>140</v>
      </c>
      <c r="E26" s="101">
        <f t="shared" si="8"/>
        <v>80</v>
      </c>
      <c r="F26" s="101">
        <v>160.0</v>
      </c>
      <c r="G26" s="101">
        <f t="shared" ref="G26:N26" si="9">G22</f>
        <v>80</v>
      </c>
      <c r="H26" s="101">
        <f t="shared" si="9"/>
        <v>252</v>
      </c>
      <c r="I26" s="101">
        <f t="shared" si="9"/>
        <v>32</v>
      </c>
      <c r="J26" s="101">
        <f t="shared" si="9"/>
        <v>167</v>
      </c>
      <c r="K26" s="101">
        <f t="shared" si="9"/>
        <v>136</v>
      </c>
      <c r="L26" s="101">
        <f t="shared" si="9"/>
        <v>260</v>
      </c>
      <c r="M26" s="101">
        <f t="shared" si="9"/>
        <v>240</v>
      </c>
      <c r="N26" s="101">
        <f t="shared" si="9"/>
        <v>160</v>
      </c>
      <c r="O26" s="72"/>
      <c r="P26" s="72"/>
      <c r="Q26" s="83"/>
      <c r="R26" s="113"/>
      <c r="S26" s="113"/>
      <c r="T26" s="113"/>
      <c r="U26" s="113"/>
      <c r="V26" s="113"/>
      <c r="W26" s="113"/>
      <c r="X26" s="113"/>
      <c r="Y26" s="113"/>
      <c r="Z26" s="113"/>
    </row>
    <row r="27" ht="12.75" customHeight="1">
      <c r="A27" s="102" t="s">
        <v>489</v>
      </c>
      <c r="B27" s="103"/>
      <c r="C27" s="103">
        <f t="shared" ref="C27:N27" si="10">C14</f>
        <v>1.48</v>
      </c>
      <c r="D27" s="103">
        <f t="shared" si="10"/>
        <v>2.22</v>
      </c>
      <c r="E27" s="103">
        <f t="shared" si="10"/>
        <v>44.03</v>
      </c>
      <c r="F27" s="103">
        <f t="shared" si="10"/>
        <v>24.64</v>
      </c>
      <c r="G27" s="103">
        <f t="shared" si="10"/>
        <v>0.74</v>
      </c>
      <c r="H27" s="103">
        <f t="shared" si="10"/>
        <v>108.47</v>
      </c>
      <c r="I27" s="103">
        <f t="shared" si="10"/>
        <v>127.8</v>
      </c>
      <c r="J27" s="103">
        <f t="shared" si="10"/>
        <v>25.38</v>
      </c>
      <c r="K27" s="103">
        <f t="shared" si="10"/>
        <v>114.72</v>
      </c>
      <c r="L27" s="103">
        <f t="shared" si="10"/>
        <v>-7.91</v>
      </c>
      <c r="M27" s="103">
        <f t="shared" si="10"/>
        <v>651.82</v>
      </c>
      <c r="N27" s="103">
        <f t="shared" si="10"/>
        <v>516.56</v>
      </c>
      <c r="O27" s="72"/>
      <c r="P27" s="72" t="s">
        <v>72</v>
      </c>
      <c r="Q27" s="83"/>
      <c r="R27" s="113"/>
      <c r="S27" s="113"/>
      <c r="T27" s="113"/>
      <c r="U27" s="113"/>
      <c r="V27" s="113"/>
      <c r="W27" s="113"/>
      <c r="X27" s="113"/>
      <c r="Y27" s="113"/>
      <c r="Z27" s="113"/>
    </row>
    <row r="28" ht="12.75" customHeight="1">
      <c r="A28" s="80" t="s">
        <v>490</v>
      </c>
      <c r="B28" s="81"/>
      <c r="C28" s="81">
        <v>58.52</v>
      </c>
      <c r="D28" s="81">
        <f t="shared" ref="D28:N28" si="11">D22-D14</f>
        <v>137.78</v>
      </c>
      <c r="E28" s="81">
        <f t="shared" si="11"/>
        <v>35.97</v>
      </c>
      <c r="F28" s="81">
        <f t="shared" si="11"/>
        <v>135.36</v>
      </c>
      <c r="G28" s="81">
        <f t="shared" si="11"/>
        <v>79.26</v>
      </c>
      <c r="H28" s="81">
        <f t="shared" si="11"/>
        <v>143.53</v>
      </c>
      <c r="I28" s="81">
        <f t="shared" si="11"/>
        <v>-95.8</v>
      </c>
      <c r="J28" s="81">
        <f t="shared" si="11"/>
        <v>141.62</v>
      </c>
      <c r="K28" s="81">
        <f t="shared" si="11"/>
        <v>21.28</v>
      </c>
      <c r="L28" s="81">
        <f t="shared" si="11"/>
        <v>267.91</v>
      </c>
      <c r="M28" s="81">
        <f t="shared" si="11"/>
        <v>-411.82</v>
      </c>
      <c r="N28" s="81">
        <f t="shared" si="11"/>
        <v>-356.56</v>
      </c>
      <c r="O28" s="72"/>
      <c r="P28" s="72"/>
      <c r="Q28" s="83"/>
      <c r="R28" s="113"/>
      <c r="S28" s="113"/>
      <c r="T28" s="113"/>
      <c r="U28" s="113"/>
      <c r="V28" s="113"/>
      <c r="W28" s="113"/>
      <c r="X28" s="113"/>
      <c r="Y28" s="113"/>
      <c r="Z28" s="113"/>
    </row>
    <row r="29" ht="12.75" customHeight="1">
      <c r="A29" s="80" t="s">
        <v>491</v>
      </c>
      <c r="B29" s="81"/>
      <c r="C29" s="81">
        <f t="shared" ref="C29:N29" si="12">C25+C22-C14</f>
        <v>1323.31</v>
      </c>
      <c r="D29" s="81">
        <f t="shared" si="12"/>
        <v>1461.09</v>
      </c>
      <c r="E29" s="81">
        <f t="shared" si="12"/>
        <v>1497.06</v>
      </c>
      <c r="F29" s="81">
        <f t="shared" si="12"/>
        <v>1632.42</v>
      </c>
      <c r="G29" s="81">
        <f t="shared" si="12"/>
        <v>1711.68</v>
      </c>
      <c r="H29" s="81">
        <f t="shared" si="12"/>
        <v>1855.21</v>
      </c>
      <c r="I29" s="81">
        <f t="shared" si="12"/>
        <v>1759.41</v>
      </c>
      <c r="J29" s="81">
        <f t="shared" si="12"/>
        <v>1901.03</v>
      </c>
      <c r="K29" s="81">
        <f t="shared" si="12"/>
        <v>1922.31</v>
      </c>
      <c r="L29" s="81">
        <f t="shared" si="12"/>
        <v>2190.22</v>
      </c>
      <c r="M29" s="81">
        <f t="shared" si="12"/>
        <v>1778.4</v>
      </c>
      <c r="N29" s="81">
        <f t="shared" si="12"/>
        <v>1421.84</v>
      </c>
      <c r="O29" s="72"/>
      <c r="P29" s="72"/>
      <c r="Q29" s="83"/>
      <c r="R29" s="113"/>
      <c r="S29" s="113"/>
      <c r="T29" s="113"/>
      <c r="U29" s="113"/>
      <c r="V29" s="113"/>
      <c r="W29" s="113"/>
      <c r="X29" s="113"/>
      <c r="Y29" s="113"/>
      <c r="Z29" s="113"/>
    </row>
    <row r="30" ht="12.75" customHeight="1">
      <c r="A30" s="104" t="s">
        <v>492</v>
      </c>
      <c r="B30" s="74"/>
      <c r="C30" s="105" t="s">
        <v>26</v>
      </c>
      <c r="D30" s="105" t="s">
        <v>26</v>
      </c>
      <c r="E30" s="105" t="s">
        <v>72</v>
      </c>
      <c r="F30" s="105" t="s">
        <v>72</v>
      </c>
      <c r="G30" s="105" t="s">
        <v>72</v>
      </c>
      <c r="H30" s="105" t="s">
        <v>72</v>
      </c>
      <c r="I30" s="105" t="s">
        <v>493</v>
      </c>
      <c r="J30" s="106" t="s">
        <v>72</v>
      </c>
      <c r="K30" s="106" t="s">
        <v>72</v>
      </c>
      <c r="L30" s="107"/>
      <c r="M30" s="107"/>
      <c r="N30" s="107"/>
      <c r="O30" s="74"/>
      <c r="P30" s="74"/>
      <c r="Q30" s="74"/>
      <c r="R30" s="113"/>
      <c r="S30" s="113"/>
      <c r="T30" s="113"/>
      <c r="U30" s="113"/>
      <c r="V30" s="113"/>
      <c r="W30" s="113"/>
      <c r="X30" s="113"/>
      <c r="Y30" s="113"/>
      <c r="Z30" s="113"/>
    </row>
    <row r="31" ht="12.75" customHeight="1">
      <c r="A31" s="104" t="s">
        <v>494</v>
      </c>
      <c r="B31" s="108"/>
      <c r="C31" s="86" t="s">
        <v>800</v>
      </c>
      <c r="D31" s="98" t="s">
        <v>801</v>
      </c>
      <c r="E31" s="86" t="s">
        <v>802</v>
      </c>
      <c r="F31" s="86" t="s">
        <v>803</v>
      </c>
      <c r="G31" s="86" t="s">
        <v>804</v>
      </c>
      <c r="H31" s="86" t="s">
        <v>805</v>
      </c>
      <c r="I31" s="83" t="s">
        <v>806</v>
      </c>
      <c r="J31" s="86" t="s">
        <v>807</v>
      </c>
      <c r="K31" s="108" t="s">
        <v>808</v>
      </c>
      <c r="L31" s="86" t="s">
        <v>637</v>
      </c>
      <c r="M31" s="108" t="s">
        <v>809</v>
      </c>
      <c r="N31" s="108" t="s">
        <v>644</v>
      </c>
      <c r="O31" s="74"/>
      <c r="P31" s="74"/>
      <c r="Q31" s="104"/>
      <c r="R31" s="113"/>
      <c r="S31" s="113"/>
      <c r="T31" s="113"/>
      <c r="U31" s="113"/>
      <c r="V31" s="113"/>
      <c r="W31" s="113"/>
      <c r="X31" s="113"/>
      <c r="Y31" s="113"/>
      <c r="Z31" s="113"/>
    </row>
    <row r="32" ht="30.75" customHeight="1">
      <c r="A32" s="72">
        <v>2.0</v>
      </c>
      <c r="B32" s="108"/>
      <c r="C32" s="86" t="s">
        <v>810</v>
      </c>
      <c r="D32" s="86" t="s">
        <v>811</v>
      </c>
      <c r="E32" s="86" t="s">
        <v>812</v>
      </c>
      <c r="F32" s="86" t="s">
        <v>813</v>
      </c>
      <c r="G32" s="86" t="s">
        <v>814</v>
      </c>
      <c r="H32" s="86" t="s">
        <v>815</v>
      </c>
      <c r="I32" s="83"/>
      <c r="J32" s="86" t="s">
        <v>816</v>
      </c>
      <c r="K32" s="108" t="s">
        <v>817</v>
      </c>
      <c r="L32" s="113" t="s">
        <v>818</v>
      </c>
      <c r="M32" s="109" t="s">
        <v>819</v>
      </c>
      <c r="N32" s="108" t="s">
        <v>639</v>
      </c>
      <c r="O32" s="74"/>
      <c r="P32" s="74"/>
      <c r="Q32" s="110"/>
      <c r="R32" s="111"/>
      <c r="S32" s="153"/>
      <c r="T32" s="113"/>
      <c r="U32" s="113"/>
      <c r="V32" s="113"/>
      <c r="W32" s="113"/>
      <c r="X32" s="113"/>
      <c r="Y32" s="113"/>
      <c r="Z32" s="113"/>
    </row>
    <row r="33" ht="30.75" customHeight="1">
      <c r="A33" s="111">
        <v>3.0</v>
      </c>
      <c r="B33" s="109"/>
      <c r="C33" s="86" t="s">
        <v>820</v>
      </c>
      <c r="D33" s="86" t="s">
        <v>821</v>
      </c>
      <c r="E33" s="83" t="s">
        <v>822</v>
      </c>
      <c r="F33" s="86" t="s">
        <v>823</v>
      </c>
      <c r="G33" s="83" t="s">
        <v>824</v>
      </c>
      <c r="H33" s="86" t="s">
        <v>825</v>
      </c>
      <c r="I33" s="112"/>
      <c r="J33" s="86" t="s">
        <v>826</v>
      </c>
      <c r="K33" s="109" t="s">
        <v>827</v>
      </c>
      <c r="L33" s="113" t="s">
        <v>642</v>
      </c>
      <c r="M33" s="86" t="s">
        <v>828</v>
      </c>
      <c r="N33" s="109" t="s">
        <v>829</v>
      </c>
      <c r="O33" s="113"/>
      <c r="P33" s="113"/>
      <c r="Q33" s="110"/>
      <c r="R33" s="111"/>
      <c r="S33" s="153"/>
      <c r="T33" s="113"/>
      <c r="U33" s="113"/>
      <c r="V33" s="113"/>
      <c r="W33" s="113"/>
      <c r="X33" s="113"/>
      <c r="Y33" s="113"/>
      <c r="Z33" s="113"/>
    </row>
    <row r="34" ht="24.0" customHeight="1">
      <c r="A34" s="111">
        <v>4.0</v>
      </c>
      <c r="B34" s="109"/>
      <c r="C34" s="114"/>
      <c r="D34" s="114" t="s">
        <v>830</v>
      </c>
      <c r="E34" s="115" t="s">
        <v>831</v>
      </c>
      <c r="F34" s="114" t="s">
        <v>832</v>
      </c>
      <c r="G34" s="115" t="s">
        <v>833</v>
      </c>
      <c r="H34" s="116"/>
      <c r="I34" s="116"/>
      <c r="J34" s="114" t="s">
        <v>834</v>
      </c>
      <c r="K34" s="115" t="s">
        <v>835</v>
      </c>
      <c r="L34" s="115" t="s">
        <v>836</v>
      </c>
      <c r="M34" s="114" t="s">
        <v>837</v>
      </c>
      <c r="N34" s="115" t="s">
        <v>838</v>
      </c>
      <c r="O34" s="113"/>
      <c r="P34" s="113"/>
      <c r="Q34" s="117"/>
      <c r="R34" s="111"/>
      <c r="S34" s="153"/>
      <c r="T34" s="113"/>
      <c r="U34" s="113"/>
      <c r="V34" s="113"/>
      <c r="W34" s="113"/>
      <c r="X34" s="113"/>
      <c r="Y34" s="113"/>
      <c r="Z34" s="113"/>
    </row>
    <row r="35" ht="12.75" customHeight="1">
      <c r="A35" s="111">
        <v>5.0</v>
      </c>
      <c r="B35" s="109"/>
      <c r="C35" s="98"/>
      <c r="D35" s="98" t="s">
        <v>839</v>
      </c>
      <c r="E35" s="118"/>
      <c r="F35" s="98" t="s">
        <v>840</v>
      </c>
      <c r="G35" s="118"/>
      <c r="H35" s="118"/>
      <c r="I35" s="118"/>
      <c r="J35" s="98" t="s">
        <v>631</v>
      </c>
      <c r="K35" s="154" t="s">
        <v>632</v>
      </c>
      <c r="L35" s="154"/>
      <c r="M35" s="109" t="s">
        <v>841</v>
      </c>
      <c r="N35" s="109" t="s">
        <v>842</v>
      </c>
      <c r="O35" s="113"/>
      <c r="P35" s="113"/>
      <c r="Q35" s="120"/>
      <c r="R35" s="113"/>
      <c r="S35" s="155"/>
      <c r="T35" s="113"/>
      <c r="U35" s="113"/>
      <c r="V35" s="113"/>
      <c r="W35" s="113"/>
      <c r="X35" s="113"/>
      <c r="Y35" s="113"/>
      <c r="Z35" s="113"/>
    </row>
    <row r="36" ht="12.75" customHeight="1">
      <c r="A36" s="111">
        <v>6.0</v>
      </c>
      <c r="B36" s="109"/>
      <c r="C36" s="98"/>
      <c r="D36" s="98" t="s">
        <v>843</v>
      </c>
      <c r="E36" s="118"/>
      <c r="F36" s="98" t="s">
        <v>844</v>
      </c>
      <c r="G36" s="118"/>
      <c r="H36" s="118"/>
      <c r="I36" s="118"/>
      <c r="J36" s="98" t="s">
        <v>845</v>
      </c>
      <c r="K36" s="154"/>
      <c r="L36" s="154"/>
      <c r="M36" s="109" t="s">
        <v>846</v>
      </c>
      <c r="N36" s="109" t="s">
        <v>847</v>
      </c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</row>
    <row r="37" ht="12.75" customHeight="1">
      <c r="A37" s="111">
        <v>7.0</v>
      </c>
      <c r="B37" s="109"/>
      <c r="C37" s="98"/>
      <c r="D37" s="98" t="s">
        <v>848</v>
      </c>
      <c r="E37" s="118"/>
      <c r="F37" s="98" t="s">
        <v>849</v>
      </c>
      <c r="G37" s="112"/>
      <c r="H37" s="118"/>
      <c r="I37" s="118"/>
      <c r="J37" s="118" t="s">
        <v>850</v>
      </c>
      <c r="K37" s="154"/>
      <c r="L37" s="154"/>
      <c r="M37" s="109" t="s">
        <v>851</v>
      </c>
      <c r="N37" s="109" t="s">
        <v>852</v>
      </c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</row>
    <row r="38" ht="12.75" customHeight="1">
      <c r="A38" s="111">
        <v>8.0</v>
      </c>
      <c r="B38" s="109"/>
      <c r="C38" s="118"/>
      <c r="D38" s="98"/>
      <c r="E38" s="118"/>
      <c r="F38" s="98" t="s">
        <v>853</v>
      </c>
      <c r="G38" s="112"/>
      <c r="H38" s="118"/>
      <c r="I38" s="118"/>
      <c r="J38" s="118"/>
      <c r="K38" s="154"/>
      <c r="L38" s="154"/>
      <c r="M38" s="109" t="s">
        <v>630</v>
      </c>
      <c r="N38" s="109" t="s">
        <v>854</v>
      </c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</row>
    <row r="39" ht="12.75" customHeight="1">
      <c r="A39" s="111">
        <v>9.0</v>
      </c>
      <c r="B39" s="109"/>
      <c r="C39" s="112"/>
      <c r="D39" s="86"/>
      <c r="E39" s="112"/>
      <c r="F39" s="86"/>
      <c r="G39" s="112"/>
      <c r="H39" s="112"/>
      <c r="I39" s="112"/>
      <c r="J39" s="112"/>
      <c r="K39" s="109"/>
      <c r="L39" s="109"/>
      <c r="M39" s="109"/>
      <c r="N39" s="109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</row>
    <row r="40" ht="12.75" customHeight="1">
      <c r="A40" s="111">
        <v>10.0</v>
      </c>
      <c r="B40" s="109"/>
      <c r="C40" s="112"/>
      <c r="D40" s="86"/>
      <c r="E40" s="112"/>
      <c r="F40" s="86"/>
      <c r="G40" s="112"/>
      <c r="H40" s="112"/>
      <c r="I40" s="112"/>
      <c r="J40" s="112"/>
      <c r="K40" s="109"/>
      <c r="L40" s="109"/>
      <c r="M40" s="109"/>
      <c r="N40" s="109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</row>
    <row r="41" ht="21.75" customHeight="1">
      <c r="A41" s="111">
        <v>11.0</v>
      </c>
      <c r="B41" s="109"/>
      <c r="C41" s="112"/>
      <c r="D41" s="86"/>
      <c r="E41" s="112"/>
      <c r="F41" s="86"/>
      <c r="G41" s="112"/>
      <c r="H41" s="112"/>
      <c r="I41" s="112"/>
      <c r="J41" s="112"/>
      <c r="K41" s="109"/>
      <c r="L41" s="109"/>
      <c r="M41" s="109"/>
      <c r="N41" s="109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</row>
    <row r="42" ht="21.75" customHeight="1">
      <c r="A42" s="111">
        <v>12.0</v>
      </c>
      <c r="B42" s="109"/>
      <c r="C42" s="112"/>
      <c r="D42" s="86"/>
      <c r="E42" s="112"/>
      <c r="F42" s="86"/>
      <c r="G42" s="112"/>
      <c r="H42" s="112"/>
      <c r="I42" s="112"/>
      <c r="J42" s="112"/>
      <c r="K42" s="109"/>
      <c r="L42" s="109"/>
      <c r="M42" s="109"/>
      <c r="N42" s="109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</row>
    <row r="43" ht="24.0" customHeight="1">
      <c r="A43" s="111">
        <v>13.0</v>
      </c>
      <c r="B43" s="109"/>
      <c r="C43" s="112"/>
      <c r="D43" s="86"/>
      <c r="E43" s="112"/>
      <c r="F43" s="86"/>
      <c r="G43" s="112"/>
      <c r="H43" s="112"/>
      <c r="I43" s="112"/>
      <c r="J43" s="112"/>
      <c r="K43" s="109"/>
      <c r="L43" s="109"/>
      <c r="M43" s="109"/>
      <c r="N43" s="109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</row>
    <row r="44" ht="33.75" customHeight="1">
      <c r="A44" s="121">
        <v>14.0</v>
      </c>
      <c r="B44" s="94" t="s">
        <v>72</v>
      </c>
      <c r="C44" s="83"/>
      <c r="D44" s="86"/>
      <c r="E44" s="112"/>
      <c r="F44" s="86"/>
      <c r="G44" s="112"/>
      <c r="H44" s="112"/>
      <c r="I44" s="112"/>
      <c r="J44" s="112"/>
      <c r="K44" s="109"/>
      <c r="L44" s="109"/>
      <c r="M44" s="109"/>
      <c r="N44" s="109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</row>
    <row r="45" ht="12.75" customHeight="1">
      <c r="A45" s="111">
        <v>15.0</v>
      </c>
      <c r="B45" s="109"/>
      <c r="C45" s="112"/>
      <c r="D45" s="112"/>
      <c r="E45" s="112"/>
      <c r="F45" s="86"/>
      <c r="G45" s="112"/>
      <c r="H45" s="112"/>
      <c r="I45" s="112"/>
      <c r="J45" s="112"/>
      <c r="K45" s="109"/>
      <c r="L45" s="109"/>
      <c r="M45" s="109"/>
      <c r="N45" s="109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</row>
    <row r="46" ht="12.75" customHeight="1">
      <c r="A46" s="122" t="s">
        <v>495</v>
      </c>
      <c r="B46" s="123"/>
      <c r="C46" s="123">
        <f>SUM(C17+C18)</f>
        <v>3</v>
      </c>
      <c r="D46" s="123">
        <v>7.0</v>
      </c>
      <c r="E46" s="123">
        <f t="shared" ref="E46:N46" si="13">SUM(E17+E18)</f>
        <v>4</v>
      </c>
      <c r="F46" s="124">
        <f t="shared" si="13"/>
        <v>8</v>
      </c>
      <c r="G46" s="123">
        <f t="shared" si="13"/>
        <v>4</v>
      </c>
      <c r="H46" s="123">
        <f t="shared" si="13"/>
        <v>3</v>
      </c>
      <c r="I46" s="123">
        <f t="shared" si="13"/>
        <v>1</v>
      </c>
      <c r="J46" s="123">
        <f t="shared" si="13"/>
        <v>7</v>
      </c>
      <c r="K46" s="123">
        <f t="shared" si="13"/>
        <v>5</v>
      </c>
      <c r="L46" s="123">
        <f t="shared" si="13"/>
        <v>4</v>
      </c>
      <c r="M46" s="123">
        <f t="shared" si="13"/>
        <v>8</v>
      </c>
      <c r="N46" s="123">
        <f t="shared" si="13"/>
        <v>8</v>
      </c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</row>
    <row r="47" ht="12.75" customHeight="1">
      <c r="A47" s="111"/>
      <c r="B47" s="113"/>
      <c r="C47" s="125"/>
      <c r="D47" s="113"/>
      <c r="E47" s="113"/>
      <c r="F47" s="104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</row>
    <row r="48" ht="12.75" customHeight="1">
      <c r="A48" s="111"/>
      <c r="B48" s="126"/>
      <c r="C48" s="113" t="s">
        <v>496</v>
      </c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</row>
    <row r="49" ht="12.75" customHeight="1">
      <c r="A49" s="111"/>
      <c r="B49" s="113" t="s">
        <v>497</v>
      </c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</row>
    <row r="50" ht="12.75" customHeight="1">
      <c r="A50" s="111"/>
      <c r="B50" s="113" t="s">
        <v>498</v>
      </c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</row>
    <row r="51" ht="12.75" customHeight="1">
      <c r="A51" s="111"/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</row>
    <row r="52" ht="12.75" customHeight="1">
      <c r="A52" s="111"/>
      <c r="B52" s="113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</row>
    <row r="53" ht="12.75" customHeight="1">
      <c r="A53" s="111"/>
      <c r="B53" s="113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</row>
    <row r="54" ht="12.75" customHeight="1">
      <c r="A54" s="111"/>
      <c r="B54" s="113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</row>
    <row r="55" ht="12.75" customHeight="1">
      <c r="A55" s="111"/>
      <c r="B55" s="113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</row>
    <row r="56" ht="12.75" customHeight="1">
      <c r="A56" s="111"/>
      <c r="B56" s="113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</row>
    <row r="57" ht="12.75" customHeight="1">
      <c r="A57" s="111"/>
      <c r="B57" s="113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</row>
    <row r="58" ht="12.75" customHeight="1">
      <c r="A58" s="111"/>
      <c r="B58" s="113"/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</row>
    <row r="59" ht="12.75" customHeight="1">
      <c r="A59" s="111"/>
      <c r="B59" s="113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</row>
    <row r="60" ht="12.75" customHeight="1">
      <c r="A60" s="111"/>
      <c r="B60" s="113"/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</row>
    <row r="61" ht="12.75" customHeight="1">
      <c r="A61" s="111"/>
      <c r="B61" s="113"/>
      <c r="C61" s="113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</row>
    <row r="62" ht="12.75" customHeight="1">
      <c r="A62" s="111"/>
      <c r="B62" s="113"/>
      <c r="C62" s="113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</row>
    <row r="63" ht="12.75" customHeight="1">
      <c r="A63" s="111"/>
      <c r="B63" s="113"/>
      <c r="C63" s="113"/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</row>
    <row r="64" ht="12.75" customHeight="1">
      <c r="A64" s="111"/>
      <c r="B64" s="113"/>
      <c r="C64" s="113"/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</row>
    <row r="65" ht="12.75" customHeight="1">
      <c r="A65" s="111"/>
      <c r="B65" s="113"/>
      <c r="C65" s="113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</row>
    <row r="66" ht="12.75" customHeight="1">
      <c r="A66" s="111"/>
      <c r="B66" s="113"/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</row>
    <row r="67" ht="12.75" customHeight="1">
      <c r="A67" s="111"/>
      <c r="B67" s="113"/>
      <c r="C67" s="113"/>
      <c r="D67" s="113"/>
      <c r="E67" s="113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</row>
    <row r="68" ht="12.75" customHeight="1">
      <c r="A68" s="111"/>
      <c r="B68" s="113"/>
      <c r="C68" s="113"/>
      <c r="D68" s="113"/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</row>
    <row r="69" ht="12.75" customHeight="1">
      <c r="A69" s="111"/>
      <c r="B69" s="113"/>
      <c r="C69" s="113"/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</row>
    <row r="70" ht="12.75" customHeight="1">
      <c r="A70" s="111"/>
      <c r="B70" s="113"/>
      <c r="C70" s="113"/>
      <c r="D70" s="113"/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</row>
    <row r="71" ht="12.75" customHeight="1">
      <c r="A71" s="111"/>
      <c r="B71" s="113"/>
      <c r="C71" s="113"/>
      <c r="D71" s="113"/>
      <c r="E71" s="113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</row>
    <row r="72" ht="12.75" customHeight="1">
      <c r="A72" s="111"/>
      <c r="B72" s="113"/>
      <c r="C72" s="113"/>
      <c r="D72" s="113"/>
      <c r="E72" s="113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</row>
    <row r="73" ht="12.75" customHeight="1">
      <c r="A73" s="111"/>
      <c r="B73" s="113"/>
      <c r="C73" s="113"/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</row>
    <row r="74" ht="12.75" customHeight="1">
      <c r="A74" s="111"/>
      <c r="B74" s="113"/>
      <c r="C74" s="113"/>
      <c r="D74" s="113"/>
      <c r="E74" s="113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</row>
    <row r="75" ht="12.75" customHeight="1">
      <c r="A75" s="111"/>
      <c r="B75" s="113"/>
      <c r="C75" s="113"/>
      <c r="D75" s="113"/>
      <c r="E75" s="113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</row>
    <row r="76" ht="12.75" customHeight="1">
      <c r="A76" s="111"/>
      <c r="B76" s="113"/>
      <c r="C76" s="113"/>
      <c r="D76" s="113"/>
      <c r="E76" s="113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</row>
    <row r="77" ht="12.75" customHeight="1">
      <c r="A77" s="111"/>
      <c r="B77" s="113"/>
      <c r="C77" s="113"/>
      <c r="D77" s="113"/>
      <c r="E77" s="113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</row>
    <row r="78" ht="12.75" customHeight="1">
      <c r="A78" s="111"/>
      <c r="B78" s="113"/>
      <c r="C78" s="113"/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</row>
    <row r="79" ht="12.75" customHeight="1">
      <c r="A79" s="111"/>
      <c r="B79" s="113"/>
      <c r="C79" s="113"/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</row>
    <row r="80" ht="12.75" customHeight="1">
      <c r="A80" s="111"/>
      <c r="B80" s="113"/>
      <c r="C80" s="113"/>
      <c r="D80" s="113"/>
      <c r="E80" s="113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</row>
    <row r="81" ht="12.75" customHeight="1">
      <c r="A81" s="111"/>
      <c r="B81" s="113"/>
      <c r="C81" s="113"/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</row>
    <row r="82" ht="12.75" customHeight="1">
      <c r="A82" s="111"/>
      <c r="B82" s="113"/>
      <c r="C82" s="113"/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</row>
    <row r="83" ht="12.75" customHeight="1">
      <c r="A83" s="111"/>
      <c r="B83" s="113"/>
      <c r="C83" s="113"/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</row>
    <row r="84" ht="12.75" customHeight="1">
      <c r="A84" s="111"/>
      <c r="B84" s="113"/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</row>
    <row r="85" ht="12.75" customHeight="1">
      <c r="A85" s="111"/>
      <c r="B85" s="113"/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</row>
    <row r="86" ht="12.75" customHeight="1">
      <c r="A86" s="111"/>
      <c r="B86" s="113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</row>
    <row r="87" ht="12.75" customHeight="1">
      <c r="A87" s="111"/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</row>
    <row r="88" ht="12.75" customHeight="1">
      <c r="A88" s="111"/>
      <c r="B88" s="113"/>
      <c r="C88" s="113"/>
      <c r="D88" s="113"/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</row>
    <row r="89" ht="12.75" customHeight="1">
      <c r="A89" s="111"/>
      <c r="B89" s="113"/>
      <c r="C89" s="113"/>
      <c r="D89" s="113"/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</row>
    <row r="90" ht="12.75" customHeight="1">
      <c r="A90" s="111"/>
      <c r="B90" s="113"/>
      <c r="C90" s="113"/>
      <c r="D90" s="113"/>
      <c r="E90" s="113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</row>
    <row r="91" ht="12.75" customHeight="1">
      <c r="A91" s="111"/>
      <c r="B91" s="113"/>
      <c r="C91" s="113"/>
      <c r="D91" s="113"/>
      <c r="E91" s="113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</row>
    <row r="92" ht="12.75" customHeight="1">
      <c r="A92" s="111"/>
      <c r="B92" s="113"/>
      <c r="C92" s="113"/>
      <c r="D92" s="113"/>
      <c r="E92" s="113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</row>
    <row r="93" ht="12.75" customHeight="1">
      <c r="A93" s="111"/>
      <c r="B93" s="113"/>
      <c r="C93" s="113"/>
      <c r="D93" s="113"/>
      <c r="E93" s="113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</row>
    <row r="94" ht="12.75" customHeight="1">
      <c r="A94" s="111"/>
      <c r="B94" s="113"/>
      <c r="C94" s="113"/>
      <c r="D94" s="113"/>
      <c r="E94" s="113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</row>
    <row r="95" ht="12.75" customHeight="1">
      <c r="A95" s="111"/>
      <c r="B95" s="113"/>
      <c r="C95" s="113"/>
      <c r="D95" s="113"/>
      <c r="E95" s="113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</row>
    <row r="96" ht="12.75" customHeight="1">
      <c r="A96" s="111"/>
      <c r="B96" s="113"/>
      <c r="C96" s="113"/>
      <c r="D96" s="113"/>
      <c r="E96" s="11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</row>
    <row r="97" ht="12.75" customHeight="1">
      <c r="A97" s="111"/>
      <c r="B97" s="113"/>
      <c r="C97" s="113"/>
      <c r="D97" s="113"/>
      <c r="E97" s="113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</row>
    <row r="98" ht="12.75" customHeight="1">
      <c r="A98" s="111"/>
      <c r="B98" s="113"/>
      <c r="C98" s="113"/>
      <c r="D98" s="113"/>
      <c r="E98" s="11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</row>
    <row r="99" ht="12.75" customHeight="1">
      <c r="A99" s="111"/>
      <c r="B99" s="113"/>
      <c r="C99" s="113"/>
      <c r="D99" s="113"/>
      <c r="E99" s="11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</row>
    <row r="100" ht="12.75" customHeight="1">
      <c r="A100" s="111"/>
      <c r="B100" s="113"/>
      <c r="C100" s="113"/>
      <c r="D100" s="113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</row>
    <row r="101" ht="12.75" customHeight="1">
      <c r="A101" s="111"/>
      <c r="B101" s="113"/>
      <c r="C101" s="113"/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</row>
    <row r="102" ht="12.75" customHeight="1">
      <c r="A102" s="111"/>
      <c r="B102" s="113"/>
      <c r="C102" s="113"/>
      <c r="D102" s="113"/>
      <c r="E102" s="113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</row>
    <row r="103" ht="12.75" customHeight="1">
      <c r="A103" s="111"/>
      <c r="B103" s="113"/>
      <c r="C103" s="113"/>
      <c r="D103" s="113"/>
      <c r="E103" s="11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</row>
    <row r="104" ht="12.75" customHeight="1">
      <c r="A104" s="111"/>
      <c r="B104" s="113"/>
      <c r="C104" s="113"/>
      <c r="D104" s="113"/>
      <c r="E104" s="11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</row>
    <row r="105" ht="12.75" customHeight="1">
      <c r="A105" s="111"/>
      <c r="B105" s="113"/>
      <c r="C105" s="113"/>
      <c r="D105" s="113"/>
      <c r="E105" s="11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</row>
    <row r="106" ht="12.75" customHeight="1">
      <c r="A106" s="111"/>
      <c r="B106" s="113"/>
      <c r="C106" s="113"/>
      <c r="D106" s="113"/>
      <c r="E106" s="11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</row>
    <row r="107" ht="12.75" customHeight="1">
      <c r="A107" s="111"/>
      <c r="B107" s="113"/>
      <c r="C107" s="113"/>
      <c r="D107" s="113"/>
      <c r="E107" s="11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</row>
    <row r="108" ht="12.75" customHeight="1">
      <c r="A108" s="111"/>
      <c r="B108" s="113"/>
      <c r="C108" s="113"/>
      <c r="D108" s="113"/>
      <c r="E108" s="11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</row>
    <row r="109" ht="12.75" customHeight="1">
      <c r="A109" s="111"/>
      <c r="B109" s="113"/>
      <c r="C109" s="113"/>
      <c r="D109" s="113"/>
      <c r="E109" s="113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</row>
    <row r="110" ht="12.75" customHeight="1">
      <c r="A110" s="111"/>
      <c r="B110" s="113"/>
      <c r="C110" s="113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</row>
    <row r="111" ht="12.75" customHeight="1">
      <c r="A111" s="111"/>
      <c r="B111" s="113"/>
      <c r="C111" s="113"/>
      <c r="D111" s="113"/>
      <c r="E111" s="11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</row>
    <row r="112" ht="12.75" customHeight="1">
      <c r="A112" s="111"/>
      <c r="B112" s="113"/>
      <c r="C112" s="113"/>
      <c r="D112" s="113"/>
      <c r="E112" s="11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</row>
    <row r="113" ht="12.75" customHeight="1">
      <c r="A113" s="111"/>
      <c r="B113" s="113"/>
      <c r="C113" s="113"/>
      <c r="D113" s="113"/>
      <c r="E113" s="11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</row>
    <row r="114" ht="12.75" customHeight="1">
      <c r="A114" s="111"/>
      <c r="B114" s="113"/>
      <c r="C114" s="113"/>
      <c r="D114" s="113"/>
      <c r="E114" s="11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</row>
    <row r="115" ht="12.75" customHeight="1">
      <c r="A115" s="111"/>
      <c r="B115" s="113"/>
      <c r="C115" s="113"/>
      <c r="D115" s="113"/>
      <c r="E115" s="11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</row>
    <row r="116" ht="12.75" customHeight="1">
      <c r="A116" s="111"/>
      <c r="B116" s="113"/>
      <c r="C116" s="113"/>
      <c r="D116" s="113"/>
      <c r="E116" s="113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</row>
    <row r="117" ht="12.75" customHeight="1">
      <c r="A117" s="111"/>
      <c r="B117" s="113"/>
      <c r="C117" s="113"/>
      <c r="D117" s="113"/>
      <c r="E117" s="113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</row>
    <row r="118" ht="12.75" customHeight="1">
      <c r="A118" s="111"/>
      <c r="B118" s="113"/>
      <c r="C118" s="113"/>
      <c r="D118" s="113"/>
      <c r="E118" s="113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</row>
    <row r="119" ht="12.75" customHeight="1">
      <c r="A119" s="111"/>
      <c r="B119" s="113"/>
      <c r="C119" s="113"/>
      <c r="D119" s="113"/>
      <c r="E119" s="113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</row>
    <row r="120" ht="12.75" customHeight="1">
      <c r="A120" s="111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</row>
    <row r="121" ht="12.75" customHeight="1">
      <c r="A121" s="111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</row>
    <row r="122" ht="12.75" customHeight="1">
      <c r="A122" s="111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  <c r="N122" s="113"/>
      <c r="O122" s="113"/>
      <c r="P122" s="113"/>
      <c r="Q122" s="113"/>
      <c r="R122" s="113"/>
      <c r="S122" s="113"/>
      <c r="T122" s="113"/>
      <c r="U122" s="113"/>
      <c r="V122" s="113"/>
      <c r="W122" s="113"/>
      <c r="X122" s="113"/>
      <c r="Y122" s="113"/>
      <c r="Z122" s="113"/>
    </row>
    <row r="123" ht="12.75" customHeight="1">
      <c r="A123" s="111"/>
      <c r="B123" s="113"/>
      <c r="C123" s="113"/>
      <c r="D123" s="113"/>
      <c r="E123" s="113"/>
      <c r="F123" s="113"/>
      <c r="G123" s="113"/>
      <c r="H123" s="113"/>
      <c r="I123" s="113"/>
      <c r="J123" s="113"/>
      <c r="K123" s="113"/>
      <c r="L123" s="113"/>
      <c r="M123" s="113"/>
      <c r="N123" s="113"/>
      <c r="O123" s="113"/>
      <c r="P123" s="113"/>
      <c r="Q123" s="113"/>
      <c r="R123" s="113"/>
      <c r="S123" s="113"/>
      <c r="T123" s="113"/>
      <c r="U123" s="113"/>
      <c r="V123" s="113"/>
      <c r="W123" s="113"/>
      <c r="X123" s="113"/>
      <c r="Y123" s="113"/>
      <c r="Z123" s="113"/>
    </row>
    <row r="124" ht="12.75" customHeight="1">
      <c r="A124" s="111"/>
      <c r="B124" s="113"/>
      <c r="C124" s="113"/>
      <c r="D124" s="113"/>
      <c r="E124" s="113"/>
      <c r="F124" s="113"/>
      <c r="G124" s="113"/>
      <c r="H124" s="113"/>
      <c r="I124" s="113"/>
      <c r="J124" s="113"/>
      <c r="K124" s="113"/>
      <c r="L124" s="113"/>
      <c r="M124" s="113"/>
      <c r="N124" s="113"/>
      <c r="O124" s="113"/>
      <c r="P124" s="113"/>
      <c r="Q124" s="113"/>
      <c r="R124" s="113"/>
      <c r="S124" s="113"/>
      <c r="T124" s="113"/>
      <c r="U124" s="113"/>
      <c r="V124" s="113"/>
      <c r="W124" s="113"/>
      <c r="X124" s="113"/>
      <c r="Y124" s="113"/>
      <c r="Z124" s="113"/>
    </row>
    <row r="125" ht="12.75" customHeight="1">
      <c r="A125" s="111"/>
      <c r="B125" s="113"/>
      <c r="C125" s="113"/>
      <c r="D125" s="113"/>
      <c r="E125" s="113"/>
      <c r="F125" s="113"/>
      <c r="G125" s="113"/>
      <c r="H125" s="113"/>
      <c r="I125" s="113"/>
      <c r="J125" s="113"/>
      <c r="K125" s="113"/>
      <c r="L125" s="113"/>
      <c r="M125" s="113"/>
      <c r="N125" s="113"/>
      <c r="O125" s="113"/>
      <c r="P125" s="113"/>
      <c r="Q125" s="113"/>
      <c r="R125" s="113"/>
      <c r="S125" s="113"/>
      <c r="T125" s="113"/>
      <c r="U125" s="113"/>
      <c r="V125" s="113"/>
      <c r="W125" s="113"/>
      <c r="X125" s="113"/>
      <c r="Y125" s="113"/>
      <c r="Z125" s="113"/>
    </row>
    <row r="126" ht="12.75" customHeight="1">
      <c r="A126" s="111"/>
      <c r="B126" s="113"/>
      <c r="C126" s="113"/>
      <c r="D126" s="113"/>
      <c r="E126" s="113"/>
      <c r="F126" s="113"/>
      <c r="G126" s="113"/>
      <c r="H126" s="113"/>
      <c r="I126" s="113"/>
      <c r="J126" s="113"/>
      <c r="K126" s="113"/>
      <c r="L126" s="113"/>
      <c r="M126" s="113"/>
      <c r="N126" s="113"/>
      <c r="O126" s="113"/>
      <c r="P126" s="113"/>
      <c r="Q126" s="113"/>
      <c r="R126" s="113"/>
      <c r="S126" s="113"/>
      <c r="T126" s="113"/>
      <c r="U126" s="113"/>
      <c r="V126" s="113"/>
      <c r="W126" s="113"/>
      <c r="X126" s="113"/>
      <c r="Y126" s="113"/>
      <c r="Z126" s="113"/>
    </row>
    <row r="127" ht="12.75" customHeight="1">
      <c r="A127" s="111"/>
      <c r="B127" s="113"/>
      <c r="C127" s="113"/>
      <c r="D127" s="113"/>
      <c r="E127" s="113"/>
      <c r="F127" s="113"/>
      <c r="G127" s="113"/>
      <c r="H127" s="113"/>
      <c r="I127" s="113"/>
      <c r="J127" s="113"/>
      <c r="K127" s="113"/>
      <c r="L127" s="113"/>
      <c r="M127" s="113"/>
      <c r="N127" s="113"/>
      <c r="O127" s="113"/>
      <c r="P127" s="113"/>
      <c r="Q127" s="113"/>
      <c r="R127" s="113"/>
      <c r="S127" s="113"/>
      <c r="T127" s="113"/>
      <c r="U127" s="113"/>
      <c r="V127" s="113"/>
      <c r="W127" s="113"/>
      <c r="X127" s="113"/>
      <c r="Y127" s="113"/>
      <c r="Z127" s="113"/>
    </row>
    <row r="128" ht="12.75" customHeight="1">
      <c r="A128" s="111"/>
      <c r="B128" s="113"/>
      <c r="C128" s="113"/>
      <c r="D128" s="113"/>
      <c r="E128" s="113"/>
      <c r="F128" s="113"/>
      <c r="G128" s="113"/>
      <c r="H128" s="113"/>
      <c r="I128" s="113"/>
      <c r="J128" s="113"/>
      <c r="K128" s="113"/>
      <c r="L128" s="113"/>
      <c r="M128" s="113"/>
      <c r="N128" s="113"/>
      <c r="O128" s="113"/>
      <c r="P128" s="113"/>
      <c r="Q128" s="113"/>
      <c r="R128" s="113"/>
      <c r="S128" s="113"/>
      <c r="T128" s="113"/>
      <c r="U128" s="113"/>
      <c r="V128" s="113"/>
      <c r="W128" s="113"/>
      <c r="X128" s="113"/>
      <c r="Y128" s="113"/>
      <c r="Z128" s="113"/>
    </row>
    <row r="129" ht="12.75" customHeight="1">
      <c r="A129" s="111"/>
      <c r="B129" s="113"/>
      <c r="C129" s="113"/>
      <c r="D129" s="113"/>
      <c r="E129" s="113"/>
      <c r="F129" s="113"/>
      <c r="G129" s="113"/>
      <c r="H129" s="113"/>
      <c r="I129" s="113"/>
      <c r="J129" s="113"/>
      <c r="K129" s="113"/>
      <c r="L129" s="113"/>
      <c r="M129" s="113"/>
      <c r="N129" s="113"/>
      <c r="O129" s="113"/>
      <c r="P129" s="113"/>
      <c r="Q129" s="113"/>
      <c r="R129" s="113"/>
      <c r="S129" s="113"/>
      <c r="T129" s="113"/>
      <c r="U129" s="113"/>
      <c r="V129" s="113"/>
      <c r="W129" s="113"/>
      <c r="X129" s="113"/>
      <c r="Y129" s="113"/>
      <c r="Z129" s="113"/>
    </row>
    <row r="130" ht="12.75" customHeight="1">
      <c r="A130" s="111"/>
      <c r="B130" s="113"/>
      <c r="C130" s="113"/>
      <c r="D130" s="113"/>
      <c r="E130" s="113"/>
      <c r="F130" s="113"/>
      <c r="G130" s="113"/>
      <c r="H130" s="113"/>
      <c r="I130" s="113"/>
      <c r="J130" s="113"/>
      <c r="K130" s="113"/>
      <c r="L130" s="113"/>
      <c r="M130" s="113"/>
      <c r="N130" s="113"/>
      <c r="O130" s="113"/>
      <c r="P130" s="113"/>
      <c r="Q130" s="113"/>
      <c r="R130" s="113"/>
      <c r="S130" s="113"/>
      <c r="T130" s="113"/>
      <c r="U130" s="113"/>
      <c r="V130" s="113"/>
      <c r="W130" s="113"/>
      <c r="X130" s="113"/>
      <c r="Y130" s="113"/>
      <c r="Z130" s="113"/>
    </row>
    <row r="131" ht="12.75" customHeight="1">
      <c r="A131" s="111"/>
      <c r="B131" s="113"/>
      <c r="C131" s="113"/>
      <c r="D131" s="113"/>
      <c r="E131" s="113"/>
      <c r="F131" s="113"/>
      <c r="G131" s="113"/>
      <c r="H131" s="113"/>
      <c r="I131" s="113"/>
      <c r="J131" s="113"/>
      <c r="K131" s="113"/>
      <c r="L131" s="113"/>
      <c r="M131" s="113"/>
      <c r="N131" s="113"/>
      <c r="O131" s="113"/>
      <c r="P131" s="113"/>
      <c r="Q131" s="113"/>
      <c r="R131" s="113"/>
      <c r="S131" s="113"/>
      <c r="T131" s="113"/>
      <c r="U131" s="113"/>
      <c r="V131" s="113"/>
      <c r="W131" s="113"/>
      <c r="X131" s="113"/>
      <c r="Y131" s="113"/>
      <c r="Z131" s="113"/>
    </row>
    <row r="132" ht="12.75" customHeight="1">
      <c r="A132" s="111"/>
      <c r="B132" s="113"/>
      <c r="C132" s="113"/>
      <c r="D132" s="113"/>
      <c r="E132" s="113"/>
      <c r="F132" s="113"/>
      <c r="G132" s="113"/>
      <c r="H132" s="113"/>
      <c r="I132" s="113"/>
      <c r="J132" s="113"/>
      <c r="K132" s="113"/>
      <c r="L132" s="113"/>
      <c r="M132" s="113"/>
      <c r="N132" s="113"/>
      <c r="O132" s="113"/>
      <c r="P132" s="113"/>
      <c r="Q132" s="113"/>
      <c r="R132" s="113"/>
      <c r="S132" s="113"/>
      <c r="T132" s="113"/>
      <c r="U132" s="113"/>
      <c r="V132" s="113"/>
      <c r="W132" s="113"/>
      <c r="X132" s="113"/>
      <c r="Y132" s="113"/>
      <c r="Z132" s="113"/>
    </row>
    <row r="133" ht="12.75" customHeight="1">
      <c r="A133" s="111"/>
      <c r="B133" s="113"/>
      <c r="C133" s="113"/>
      <c r="D133" s="113"/>
      <c r="E133" s="113"/>
      <c r="F133" s="113"/>
      <c r="G133" s="113"/>
      <c r="H133" s="113"/>
      <c r="I133" s="113"/>
      <c r="J133" s="113"/>
      <c r="K133" s="113"/>
      <c r="L133" s="113"/>
      <c r="M133" s="113"/>
      <c r="N133" s="113"/>
      <c r="O133" s="113"/>
      <c r="P133" s="113"/>
      <c r="Q133" s="113"/>
      <c r="R133" s="113"/>
      <c r="S133" s="113"/>
      <c r="T133" s="113"/>
      <c r="U133" s="113"/>
      <c r="V133" s="113"/>
      <c r="W133" s="113"/>
      <c r="X133" s="113"/>
      <c r="Y133" s="113"/>
      <c r="Z133" s="113"/>
    </row>
    <row r="134" ht="12.75" customHeight="1">
      <c r="A134" s="111"/>
      <c r="B134" s="113"/>
      <c r="C134" s="113"/>
      <c r="D134" s="113"/>
      <c r="E134" s="113"/>
      <c r="F134" s="113"/>
      <c r="G134" s="113"/>
      <c r="H134" s="113"/>
      <c r="I134" s="113"/>
      <c r="J134" s="113"/>
      <c r="K134" s="113"/>
      <c r="L134" s="113"/>
      <c r="M134" s="113"/>
      <c r="N134" s="113"/>
      <c r="O134" s="113"/>
      <c r="P134" s="113"/>
      <c r="Q134" s="113"/>
      <c r="R134" s="113"/>
      <c r="S134" s="113"/>
      <c r="T134" s="113"/>
      <c r="U134" s="113"/>
      <c r="V134" s="113"/>
      <c r="W134" s="113"/>
      <c r="X134" s="113"/>
      <c r="Y134" s="113"/>
      <c r="Z134" s="113"/>
    </row>
    <row r="135" ht="12.75" customHeight="1">
      <c r="A135" s="111"/>
      <c r="B135" s="113"/>
      <c r="C135" s="113"/>
      <c r="D135" s="113"/>
      <c r="E135" s="113"/>
      <c r="F135" s="113"/>
      <c r="G135" s="113"/>
      <c r="H135" s="113"/>
      <c r="I135" s="113"/>
      <c r="J135" s="113"/>
      <c r="K135" s="113"/>
      <c r="L135" s="113"/>
      <c r="M135" s="113"/>
      <c r="N135" s="113"/>
      <c r="O135" s="113"/>
      <c r="P135" s="113"/>
      <c r="Q135" s="113"/>
      <c r="R135" s="113"/>
      <c r="S135" s="113"/>
      <c r="T135" s="113"/>
      <c r="U135" s="113"/>
      <c r="V135" s="113"/>
      <c r="W135" s="113"/>
      <c r="X135" s="113"/>
      <c r="Y135" s="113"/>
      <c r="Z135" s="113"/>
    </row>
    <row r="136" ht="12.75" customHeight="1">
      <c r="A136" s="111"/>
      <c r="B136" s="113"/>
      <c r="C136" s="113"/>
      <c r="D136" s="113"/>
      <c r="E136" s="113"/>
      <c r="F136" s="113"/>
      <c r="G136" s="113"/>
      <c r="H136" s="113"/>
      <c r="I136" s="113"/>
      <c r="J136" s="113"/>
      <c r="K136" s="113"/>
      <c r="L136" s="113"/>
      <c r="M136" s="113"/>
      <c r="N136" s="113"/>
      <c r="O136" s="113"/>
      <c r="P136" s="113"/>
      <c r="Q136" s="113"/>
      <c r="R136" s="113"/>
      <c r="S136" s="113"/>
      <c r="T136" s="113"/>
      <c r="U136" s="113"/>
      <c r="V136" s="113"/>
      <c r="W136" s="113"/>
      <c r="X136" s="113"/>
      <c r="Y136" s="113"/>
      <c r="Z136" s="113"/>
    </row>
    <row r="137" ht="12.75" customHeight="1">
      <c r="A137" s="111"/>
      <c r="B137" s="113"/>
      <c r="C137" s="113"/>
      <c r="D137" s="113"/>
      <c r="E137" s="113"/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13"/>
      <c r="R137" s="113"/>
      <c r="S137" s="113"/>
      <c r="T137" s="113"/>
      <c r="U137" s="113"/>
      <c r="V137" s="113"/>
      <c r="W137" s="113"/>
      <c r="X137" s="113"/>
      <c r="Y137" s="113"/>
      <c r="Z137" s="113"/>
    </row>
    <row r="138" ht="12.75" customHeight="1">
      <c r="A138" s="111"/>
      <c r="B138" s="113"/>
      <c r="C138" s="113"/>
      <c r="D138" s="113"/>
      <c r="E138" s="113"/>
      <c r="F138" s="113"/>
      <c r="G138" s="113"/>
      <c r="H138" s="113"/>
      <c r="I138" s="113"/>
      <c r="J138" s="113"/>
      <c r="K138" s="113"/>
      <c r="L138" s="113"/>
      <c r="M138" s="113"/>
      <c r="N138" s="113"/>
      <c r="O138" s="113"/>
      <c r="P138" s="113"/>
      <c r="Q138" s="113"/>
      <c r="R138" s="113"/>
      <c r="S138" s="113"/>
      <c r="T138" s="113"/>
      <c r="U138" s="113"/>
      <c r="V138" s="113"/>
      <c r="W138" s="113"/>
      <c r="X138" s="113"/>
      <c r="Y138" s="113"/>
      <c r="Z138" s="113"/>
    </row>
    <row r="139" ht="12.75" customHeight="1">
      <c r="A139" s="111"/>
      <c r="B139" s="113"/>
      <c r="C139" s="113"/>
      <c r="D139" s="113"/>
      <c r="E139" s="113"/>
      <c r="F139" s="113"/>
      <c r="G139" s="113"/>
      <c r="H139" s="113"/>
      <c r="I139" s="113"/>
      <c r="J139" s="113"/>
      <c r="K139" s="113"/>
      <c r="L139" s="113"/>
      <c r="M139" s="113"/>
      <c r="N139" s="113"/>
      <c r="O139" s="113"/>
      <c r="P139" s="113"/>
      <c r="Q139" s="113"/>
      <c r="R139" s="113"/>
      <c r="S139" s="113"/>
      <c r="T139" s="113"/>
      <c r="U139" s="113"/>
      <c r="V139" s="113"/>
      <c r="W139" s="113"/>
      <c r="X139" s="113"/>
      <c r="Y139" s="113"/>
      <c r="Z139" s="113"/>
    </row>
    <row r="140" ht="12.75" customHeight="1">
      <c r="A140" s="111"/>
      <c r="B140" s="113"/>
      <c r="C140" s="113"/>
      <c r="D140" s="113"/>
      <c r="E140" s="113"/>
      <c r="F140" s="113"/>
      <c r="G140" s="113"/>
      <c r="H140" s="113"/>
      <c r="I140" s="113"/>
      <c r="J140" s="113"/>
      <c r="K140" s="113"/>
      <c r="L140" s="113"/>
      <c r="M140" s="113"/>
      <c r="N140" s="113"/>
      <c r="O140" s="113"/>
      <c r="P140" s="113"/>
      <c r="Q140" s="113"/>
      <c r="R140" s="113"/>
      <c r="S140" s="113"/>
      <c r="T140" s="113"/>
      <c r="U140" s="113"/>
      <c r="V140" s="113"/>
      <c r="W140" s="113"/>
      <c r="X140" s="113"/>
      <c r="Y140" s="113"/>
      <c r="Z140" s="113"/>
    </row>
    <row r="141" ht="12.75" customHeight="1">
      <c r="A141" s="111"/>
      <c r="B141" s="113"/>
      <c r="C141" s="113"/>
      <c r="D141" s="113"/>
      <c r="E141" s="113"/>
      <c r="F141" s="113"/>
      <c r="G141" s="113"/>
      <c r="H141" s="113"/>
      <c r="I141" s="113"/>
      <c r="J141" s="113"/>
      <c r="K141" s="113"/>
      <c r="L141" s="113"/>
      <c r="M141" s="113"/>
      <c r="N141" s="113"/>
      <c r="O141" s="113"/>
      <c r="P141" s="113"/>
      <c r="Q141" s="113"/>
      <c r="R141" s="113"/>
      <c r="S141" s="113"/>
      <c r="T141" s="113"/>
      <c r="U141" s="113"/>
      <c r="V141" s="113"/>
      <c r="W141" s="113"/>
      <c r="X141" s="113"/>
      <c r="Y141" s="113"/>
      <c r="Z141" s="113"/>
    </row>
    <row r="142" ht="12.75" customHeight="1">
      <c r="A142" s="111"/>
      <c r="B142" s="113"/>
      <c r="C142" s="113"/>
      <c r="D142" s="113"/>
      <c r="E142" s="113"/>
      <c r="F142" s="113"/>
      <c r="G142" s="113"/>
      <c r="H142" s="113"/>
      <c r="I142" s="113"/>
      <c r="J142" s="113"/>
      <c r="K142" s="113"/>
      <c r="L142" s="113"/>
      <c r="M142" s="113"/>
      <c r="N142" s="113"/>
      <c r="O142" s="113"/>
      <c r="P142" s="113"/>
      <c r="Q142" s="113"/>
      <c r="R142" s="113"/>
      <c r="S142" s="113"/>
      <c r="T142" s="113"/>
      <c r="U142" s="113"/>
      <c r="V142" s="113"/>
      <c r="W142" s="113"/>
      <c r="X142" s="113"/>
      <c r="Y142" s="113"/>
      <c r="Z142" s="113"/>
    </row>
    <row r="143" ht="12.75" customHeight="1">
      <c r="A143" s="111"/>
      <c r="B143" s="113"/>
      <c r="C143" s="113"/>
      <c r="D143" s="113"/>
      <c r="E143" s="113"/>
      <c r="F143" s="113"/>
      <c r="G143" s="113"/>
      <c r="H143" s="113"/>
      <c r="I143" s="113"/>
      <c r="J143" s="113"/>
      <c r="K143" s="113"/>
      <c r="L143" s="113"/>
      <c r="M143" s="113"/>
      <c r="N143" s="113"/>
      <c r="O143" s="113"/>
      <c r="P143" s="113"/>
      <c r="Q143" s="113"/>
      <c r="R143" s="113"/>
      <c r="S143" s="113"/>
      <c r="T143" s="113"/>
      <c r="U143" s="113"/>
      <c r="V143" s="113"/>
      <c r="W143" s="113"/>
      <c r="X143" s="113"/>
      <c r="Y143" s="113"/>
      <c r="Z143" s="113"/>
    </row>
    <row r="144" ht="12.75" customHeight="1">
      <c r="A144" s="111"/>
      <c r="B144" s="113"/>
      <c r="C144" s="113"/>
      <c r="D144" s="113"/>
      <c r="E144" s="113"/>
      <c r="F144" s="113"/>
      <c r="G144" s="113"/>
      <c r="H144" s="113"/>
      <c r="I144" s="113"/>
      <c r="J144" s="113"/>
      <c r="K144" s="113"/>
      <c r="L144" s="113"/>
      <c r="M144" s="113"/>
      <c r="N144" s="113"/>
      <c r="O144" s="113"/>
      <c r="P144" s="113"/>
      <c r="Q144" s="113"/>
      <c r="R144" s="113"/>
      <c r="S144" s="113"/>
      <c r="T144" s="113"/>
      <c r="U144" s="113"/>
      <c r="V144" s="113"/>
      <c r="W144" s="113"/>
      <c r="X144" s="113"/>
      <c r="Y144" s="113"/>
      <c r="Z144" s="113"/>
    </row>
    <row r="145" ht="12.75" customHeight="1">
      <c r="A145" s="111"/>
      <c r="B145" s="113"/>
      <c r="C145" s="113"/>
      <c r="D145" s="113"/>
      <c r="E145" s="113"/>
      <c r="F145" s="113"/>
      <c r="G145" s="113"/>
      <c r="H145" s="113"/>
      <c r="I145" s="113"/>
      <c r="J145" s="113"/>
      <c r="K145" s="113"/>
      <c r="L145" s="113"/>
      <c r="M145" s="113"/>
      <c r="N145" s="113"/>
      <c r="O145" s="113"/>
      <c r="P145" s="113"/>
      <c r="Q145" s="113"/>
      <c r="R145" s="113"/>
      <c r="S145" s="113"/>
      <c r="T145" s="113"/>
      <c r="U145" s="113"/>
      <c r="V145" s="113"/>
      <c r="W145" s="113"/>
      <c r="X145" s="113"/>
      <c r="Y145" s="113"/>
      <c r="Z145" s="113"/>
    </row>
    <row r="146" ht="12.75" customHeight="1">
      <c r="A146" s="111"/>
      <c r="B146" s="113"/>
      <c r="C146" s="113"/>
      <c r="D146" s="113"/>
      <c r="E146" s="113"/>
      <c r="F146" s="113"/>
      <c r="G146" s="113"/>
      <c r="H146" s="113"/>
      <c r="I146" s="113"/>
      <c r="J146" s="113"/>
      <c r="K146" s="113"/>
      <c r="L146" s="113"/>
      <c r="M146" s="113"/>
      <c r="N146" s="113"/>
      <c r="O146" s="113"/>
      <c r="P146" s="113"/>
      <c r="Q146" s="113"/>
      <c r="R146" s="113"/>
      <c r="S146" s="113"/>
      <c r="T146" s="113"/>
      <c r="U146" s="113"/>
      <c r="V146" s="113"/>
      <c r="W146" s="113"/>
      <c r="X146" s="113"/>
      <c r="Y146" s="113"/>
      <c r="Z146" s="113"/>
    </row>
    <row r="147" ht="12.75" customHeight="1">
      <c r="A147" s="111"/>
      <c r="B147" s="113"/>
      <c r="C147" s="113"/>
      <c r="D147" s="113"/>
      <c r="E147" s="113"/>
      <c r="F147" s="113"/>
      <c r="G147" s="113"/>
      <c r="H147" s="113"/>
      <c r="I147" s="113"/>
      <c r="J147" s="113"/>
      <c r="K147" s="113"/>
      <c r="L147" s="113"/>
      <c r="M147" s="113"/>
      <c r="N147" s="113"/>
      <c r="O147" s="113"/>
      <c r="P147" s="113"/>
      <c r="Q147" s="113"/>
      <c r="R147" s="113"/>
      <c r="S147" s="113"/>
      <c r="T147" s="113"/>
      <c r="U147" s="113"/>
      <c r="V147" s="113"/>
      <c r="W147" s="113"/>
      <c r="X147" s="113"/>
      <c r="Y147" s="113"/>
      <c r="Z147" s="113"/>
    </row>
    <row r="148" ht="12.75" customHeight="1">
      <c r="A148" s="111"/>
      <c r="B148" s="113"/>
      <c r="C148" s="113"/>
      <c r="D148" s="113"/>
      <c r="E148" s="113"/>
      <c r="F148" s="113"/>
      <c r="G148" s="113"/>
      <c r="H148" s="113"/>
      <c r="I148" s="113"/>
      <c r="J148" s="113"/>
      <c r="K148" s="113"/>
      <c r="L148" s="113"/>
      <c r="M148" s="113"/>
      <c r="N148" s="113"/>
      <c r="O148" s="113"/>
      <c r="P148" s="113"/>
      <c r="Q148" s="113"/>
      <c r="R148" s="113"/>
      <c r="S148" s="113"/>
      <c r="T148" s="113"/>
      <c r="U148" s="113"/>
      <c r="V148" s="113"/>
      <c r="W148" s="113"/>
      <c r="X148" s="113"/>
      <c r="Y148" s="113"/>
      <c r="Z148" s="113"/>
    </row>
    <row r="149" ht="12.75" customHeight="1">
      <c r="A149" s="111"/>
      <c r="B149" s="113"/>
      <c r="C149" s="113"/>
      <c r="D149" s="113"/>
      <c r="E149" s="113"/>
      <c r="F149" s="113"/>
      <c r="G149" s="113"/>
      <c r="H149" s="113"/>
      <c r="I149" s="113"/>
      <c r="J149" s="113"/>
      <c r="K149" s="113"/>
      <c r="L149" s="113"/>
      <c r="M149" s="113"/>
      <c r="N149" s="113"/>
      <c r="O149" s="113"/>
      <c r="P149" s="113"/>
      <c r="Q149" s="113"/>
      <c r="R149" s="113"/>
      <c r="S149" s="113"/>
      <c r="T149" s="113"/>
      <c r="U149" s="113"/>
      <c r="V149" s="113"/>
      <c r="W149" s="113"/>
      <c r="X149" s="113"/>
      <c r="Y149" s="113"/>
      <c r="Z149" s="113"/>
    </row>
    <row r="150" ht="12.75" customHeight="1">
      <c r="A150" s="111"/>
      <c r="B150" s="113"/>
      <c r="C150" s="113"/>
      <c r="D150" s="113"/>
      <c r="E150" s="113"/>
      <c r="F150" s="113"/>
      <c r="G150" s="113"/>
      <c r="H150" s="113"/>
      <c r="I150" s="113"/>
      <c r="J150" s="113"/>
      <c r="K150" s="113"/>
      <c r="L150" s="113"/>
      <c r="M150" s="113"/>
      <c r="N150" s="113"/>
      <c r="O150" s="113"/>
      <c r="P150" s="113"/>
      <c r="Q150" s="113"/>
      <c r="R150" s="113"/>
      <c r="S150" s="113"/>
      <c r="T150" s="113"/>
      <c r="U150" s="113"/>
      <c r="V150" s="113"/>
      <c r="W150" s="113"/>
      <c r="X150" s="113"/>
      <c r="Y150" s="113"/>
      <c r="Z150" s="113"/>
    </row>
    <row r="151" ht="12.75" customHeight="1">
      <c r="A151" s="111"/>
      <c r="B151" s="113"/>
      <c r="C151" s="113"/>
      <c r="D151" s="113"/>
      <c r="E151" s="113"/>
      <c r="F151" s="113"/>
      <c r="G151" s="113"/>
      <c r="H151" s="113"/>
      <c r="I151" s="113"/>
      <c r="J151" s="113"/>
      <c r="K151" s="113"/>
      <c r="L151" s="113"/>
      <c r="M151" s="113"/>
      <c r="N151" s="113"/>
      <c r="O151" s="113"/>
      <c r="P151" s="113"/>
      <c r="Q151" s="113"/>
      <c r="R151" s="113"/>
      <c r="S151" s="113"/>
      <c r="T151" s="113"/>
      <c r="U151" s="113"/>
      <c r="V151" s="113"/>
      <c r="W151" s="113"/>
      <c r="X151" s="113"/>
      <c r="Y151" s="113"/>
      <c r="Z151" s="113"/>
    </row>
    <row r="152" ht="12.75" customHeight="1">
      <c r="A152" s="111"/>
      <c r="B152" s="113"/>
      <c r="C152" s="113"/>
      <c r="D152" s="113"/>
      <c r="E152" s="113"/>
      <c r="F152" s="113"/>
      <c r="G152" s="113"/>
      <c r="H152" s="113"/>
      <c r="I152" s="113"/>
      <c r="J152" s="113"/>
      <c r="K152" s="113"/>
      <c r="L152" s="113"/>
      <c r="M152" s="113"/>
      <c r="N152" s="113"/>
      <c r="O152" s="113"/>
      <c r="P152" s="113"/>
      <c r="Q152" s="113"/>
      <c r="R152" s="113"/>
      <c r="S152" s="113"/>
      <c r="T152" s="113"/>
      <c r="U152" s="113"/>
      <c r="V152" s="113"/>
      <c r="W152" s="113"/>
      <c r="X152" s="113"/>
      <c r="Y152" s="113"/>
      <c r="Z152" s="113"/>
    </row>
    <row r="153" ht="12.75" customHeight="1">
      <c r="A153" s="111"/>
      <c r="B153" s="113"/>
      <c r="C153" s="113"/>
      <c r="D153" s="113"/>
      <c r="E153" s="113"/>
      <c r="F153" s="113"/>
      <c r="G153" s="113"/>
      <c r="H153" s="113"/>
      <c r="I153" s="113"/>
      <c r="J153" s="113"/>
      <c r="K153" s="113"/>
      <c r="L153" s="113"/>
      <c r="M153" s="113"/>
      <c r="N153" s="113"/>
      <c r="O153" s="113"/>
      <c r="P153" s="113"/>
      <c r="Q153" s="113"/>
      <c r="R153" s="113"/>
      <c r="S153" s="113"/>
      <c r="T153" s="113"/>
      <c r="U153" s="113"/>
      <c r="V153" s="113"/>
      <c r="W153" s="113"/>
      <c r="X153" s="113"/>
      <c r="Y153" s="113"/>
      <c r="Z153" s="113"/>
    </row>
    <row r="154" ht="12.75" customHeight="1">
      <c r="A154" s="111"/>
      <c r="B154" s="113"/>
      <c r="C154" s="113"/>
      <c r="D154" s="113"/>
      <c r="E154" s="113"/>
      <c r="F154" s="113"/>
      <c r="G154" s="113"/>
      <c r="H154" s="113"/>
      <c r="I154" s="113"/>
      <c r="J154" s="113"/>
      <c r="K154" s="113"/>
      <c r="L154" s="113"/>
      <c r="M154" s="113"/>
      <c r="N154" s="113"/>
      <c r="O154" s="113"/>
      <c r="P154" s="113"/>
      <c r="Q154" s="113"/>
      <c r="R154" s="113"/>
      <c r="S154" s="113"/>
      <c r="T154" s="113"/>
      <c r="U154" s="113"/>
      <c r="V154" s="113"/>
      <c r="W154" s="113"/>
      <c r="X154" s="113"/>
      <c r="Y154" s="113"/>
      <c r="Z154" s="113"/>
    </row>
    <row r="155" ht="12.75" customHeight="1">
      <c r="A155" s="111"/>
      <c r="B155" s="113"/>
      <c r="C155" s="113"/>
      <c r="D155" s="113"/>
      <c r="E155" s="113"/>
      <c r="F155" s="113"/>
      <c r="G155" s="113"/>
      <c r="H155" s="113"/>
      <c r="I155" s="113"/>
      <c r="J155" s="113"/>
      <c r="K155" s="113"/>
      <c r="L155" s="113"/>
      <c r="M155" s="113"/>
      <c r="N155" s="113"/>
      <c r="O155" s="113"/>
      <c r="P155" s="113"/>
      <c r="Q155" s="113"/>
      <c r="R155" s="113"/>
      <c r="S155" s="113"/>
      <c r="T155" s="113"/>
      <c r="U155" s="113"/>
      <c r="V155" s="113"/>
      <c r="W155" s="113"/>
      <c r="X155" s="113"/>
      <c r="Y155" s="113"/>
      <c r="Z155" s="113"/>
    </row>
    <row r="156" ht="12.75" customHeight="1">
      <c r="A156" s="111"/>
      <c r="B156" s="113"/>
      <c r="C156" s="113"/>
      <c r="D156" s="113"/>
      <c r="E156" s="113"/>
      <c r="F156" s="113"/>
      <c r="G156" s="113"/>
      <c r="H156" s="113"/>
      <c r="I156" s="113"/>
      <c r="J156" s="113"/>
      <c r="K156" s="113"/>
      <c r="L156" s="113"/>
      <c r="M156" s="113"/>
      <c r="N156" s="113"/>
      <c r="O156" s="113"/>
      <c r="P156" s="113"/>
      <c r="Q156" s="113"/>
      <c r="R156" s="113"/>
      <c r="S156" s="113"/>
      <c r="T156" s="113"/>
      <c r="U156" s="113"/>
      <c r="V156" s="113"/>
      <c r="W156" s="113"/>
      <c r="X156" s="113"/>
      <c r="Y156" s="113"/>
      <c r="Z156" s="113"/>
    </row>
    <row r="157" ht="12.75" customHeight="1">
      <c r="A157" s="111"/>
      <c r="B157" s="113"/>
      <c r="C157" s="113"/>
      <c r="D157" s="113"/>
      <c r="E157" s="113"/>
      <c r="F157" s="113"/>
      <c r="G157" s="113"/>
      <c r="H157" s="113"/>
      <c r="I157" s="113"/>
      <c r="J157" s="113"/>
      <c r="K157" s="113"/>
      <c r="L157" s="113"/>
      <c r="M157" s="113"/>
      <c r="N157" s="113"/>
      <c r="O157" s="113"/>
      <c r="P157" s="113"/>
      <c r="Q157" s="113"/>
      <c r="R157" s="113"/>
      <c r="S157" s="113"/>
      <c r="T157" s="113"/>
      <c r="U157" s="113"/>
      <c r="V157" s="113"/>
      <c r="W157" s="113"/>
      <c r="X157" s="113"/>
      <c r="Y157" s="113"/>
      <c r="Z157" s="113"/>
    </row>
    <row r="158" ht="12.75" customHeight="1">
      <c r="A158" s="111"/>
      <c r="B158" s="113"/>
      <c r="C158" s="113"/>
      <c r="D158" s="113"/>
      <c r="E158" s="113"/>
      <c r="F158" s="113"/>
      <c r="G158" s="113"/>
      <c r="H158" s="113"/>
      <c r="I158" s="113"/>
      <c r="J158" s="113"/>
      <c r="K158" s="113"/>
      <c r="L158" s="113"/>
      <c r="M158" s="113"/>
      <c r="N158" s="113"/>
      <c r="O158" s="113"/>
      <c r="P158" s="113"/>
      <c r="Q158" s="113"/>
      <c r="R158" s="113"/>
      <c r="S158" s="113"/>
      <c r="T158" s="113"/>
      <c r="U158" s="113"/>
      <c r="V158" s="113"/>
      <c r="W158" s="113"/>
      <c r="X158" s="113"/>
      <c r="Y158" s="113"/>
      <c r="Z158" s="113"/>
    </row>
    <row r="159" ht="12.75" customHeight="1">
      <c r="A159" s="111"/>
      <c r="B159" s="113"/>
      <c r="C159" s="113"/>
      <c r="D159" s="113"/>
      <c r="E159" s="113"/>
      <c r="F159" s="113"/>
      <c r="G159" s="113"/>
      <c r="H159" s="113"/>
      <c r="I159" s="113"/>
      <c r="J159" s="113"/>
      <c r="K159" s="113"/>
      <c r="L159" s="113"/>
      <c r="M159" s="113"/>
      <c r="N159" s="113"/>
      <c r="O159" s="113"/>
      <c r="P159" s="113"/>
      <c r="Q159" s="113"/>
      <c r="R159" s="113"/>
      <c r="S159" s="113"/>
      <c r="T159" s="113"/>
      <c r="U159" s="113"/>
      <c r="V159" s="113"/>
      <c r="W159" s="113"/>
      <c r="X159" s="113"/>
      <c r="Y159" s="113"/>
      <c r="Z159" s="113"/>
    </row>
    <row r="160" ht="12.75" customHeight="1">
      <c r="A160" s="111"/>
      <c r="B160" s="113"/>
      <c r="C160" s="113"/>
      <c r="D160" s="113"/>
      <c r="E160" s="113"/>
      <c r="F160" s="113"/>
      <c r="G160" s="113"/>
      <c r="H160" s="113"/>
      <c r="I160" s="113"/>
      <c r="J160" s="113"/>
      <c r="K160" s="113"/>
      <c r="L160" s="113"/>
      <c r="M160" s="113"/>
      <c r="N160" s="113"/>
      <c r="O160" s="113"/>
      <c r="P160" s="113"/>
      <c r="Q160" s="113"/>
      <c r="R160" s="113"/>
      <c r="S160" s="113"/>
      <c r="T160" s="113"/>
      <c r="U160" s="113"/>
      <c r="V160" s="113"/>
      <c r="W160" s="113"/>
      <c r="X160" s="113"/>
      <c r="Y160" s="113"/>
      <c r="Z160" s="113"/>
    </row>
    <row r="161" ht="12.75" customHeight="1">
      <c r="A161" s="111"/>
      <c r="B161" s="113"/>
      <c r="C161" s="113"/>
      <c r="D161" s="113"/>
      <c r="E161" s="113"/>
      <c r="F161" s="113"/>
      <c r="G161" s="113"/>
      <c r="H161" s="113"/>
      <c r="I161" s="113"/>
      <c r="J161" s="113"/>
      <c r="K161" s="113"/>
      <c r="L161" s="113"/>
      <c r="M161" s="113"/>
      <c r="N161" s="113"/>
      <c r="O161" s="113"/>
      <c r="P161" s="113"/>
      <c r="Q161" s="113"/>
      <c r="R161" s="113"/>
      <c r="S161" s="113"/>
      <c r="T161" s="113"/>
      <c r="U161" s="113"/>
      <c r="V161" s="113"/>
      <c r="W161" s="113"/>
      <c r="X161" s="113"/>
      <c r="Y161" s="113"/>
      <c r="Z161" s="113"/>
    </row>
    <row r="162" ht="12.75" customHeight="1">
      <c r="A162" s="111"/>
      <c r="B162" s="113"/>
      <c r="C162" s="113"/>
      <c r="D162" s="113"/>
      <c r="E162" s="113"/>
      <c r="F162" s="113"/>
      <c r="G162" s="113"/>
      <c r="H162" s="113"/>
      <c r="I162" s="113"/>
      <c r="J162" s="113"/>
      <c r="K162" s="113"/>
      <c r="L162" s="113"/>
      <c r="M162" s="113"/>
      <c r="N162" s="113"/>
      <c r="O162" s="113"/>
      <c r="P162" s="113"/>
      <c r="Q162" s="113"/>
      <c r="R162" s="113"/>
      <c r="S162" s="113"/>
      <c r="T162" s="113"/>
      <c r="U162" s="113"/>
      <c r="V162" s="113"/>
      <c r="W162" s="113"/>
      <c r="X162" s="113"/>
      <c r="Y162" s="113"/>
      <c r="Z162" s="113"/>
    </row>
    <row r="163" ht="12.75" customHeight="1">
      <c r="A163" s="111"/>
      <c r="B163" s="113"/>
      <c r="C163" s="113"/>
      <c r="D163" s="113"/>
      <c r="E163" s="113"/>
      <c r="F163" s="113"/>
      <c r="G163" s="113"/>
      <c r="H163" s="113"/>
      <c r="I163" s="113"/>
      <c r="J163" s="113"/>
      <c r="K163" s="113"/>
      <c r="L163" s="113"/>
      <c r="M163" s="113"/>
      <c r="N163" s="113"/>
      <c r="O163" s="113"/>
      <c r="P163" s="113"/>
      <c r="Q163" s="113"/>
      <c r="R163" s="113"/>
      <c r="S163" s="113"/>
      <c r="T163" s="113"/>
      <c r="U163" s="113"/>
      <c r="V163" s="113"/>
      <c r="W163" s="113"/>
      <c r="X163" s="113"/>
      <c r="Y163" s="113"/>
      <c r="Z163" s="113"/>
    </row>
    <row r="164" ht="12.75" customHeight="1">
      <c r="A164" s="111"/>
      <c r="B164" s="113"/>
      <c r="C164" s="113"/>
      <c r="D164" s="113"/>
      <c r="E164" s="113"/>
      <c r="F164" s="113"/>
      <c r="G164" s="113"/>
      <c r="H164" s="113"/>
      <c r="I164" s="113"/>
      <c r="J164" s="113"/>
      <c r="K164" s="113"/>
      <c r="L164" s="113"/>
      <c r="M164" s="113"/>
      <c r="N164" s="113"/>
      <c r="O164" s="113"/>
      <c r="P164" s="113"/>
      <c r="Q164" s="113"/>
      <c r="R164" s="113"/>
      <c r="S164" s="113"/>
      <c r="T164" s="113"/>
      <c r="U164" s="113"/>
      <c r="V164" s="113"/>
      <c r="W164" s="113"/>
      <c r="X164" s="113"/>
      <c r="Y164" s="113"/>
      <c r="Z164" s="113"/>
    </row>
    <row r="165" ht="12.75" customHeight="1">
      <c r="A165" s="111"/>
      <c r="B165" s="113"/>
      <c r="C165" s="113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3"/>
      <c r="P165" s="113"/>
      <c r="Q165" s="113"/>
      <c r="R165" s="113"/>
      <c r="S165" s="113"/>
      <c r="T165" s="113"/>
      <c r="U165" s="113"/>
      <c r="V165" s="113"/>
      <c r="W165" s="113"/>
      <c r="X165" s="113"/>
      <c r="Y165" s="113"/>
      <c r="Z165" s="113"/>
    </row>
    <row r="166" ht="12.75" customHeight="1">
      <c r="A166" s="111"/>
      <c r="B166" s="113"/>
      <c r="C166" s="113"/>
      <c r="D166" s="113"/>
      <c r="E166" s="113"/>
      <c r="F166" s="113"/>
      <c r="G166" s="113"/>
      <c r="H166" s="113"/>
      <c r="I166" s="113"/>
      <c r="J166" s="113"/>
      <c r="K166" s="113"/>
      <c r="L166" s="113"/>
      <c r="M166" s="113"/>
      <c r="N166" s="113"/>
      <c r="O166" s="113"/>
      <c r="P166" s="113"/>
      <c r="Q166" s="113"/>
      <c r="R166" s="113"/>
      <c r="S166" s="113"/>
      <c r="T166" s="113"/>
      <c r="U166" s="113"/>
      <c r="V166" s="113"/>
      <c r="W166" s="113"/>
      <c r="X166" s="113"/>
      <c r="Y166" s="113"/>
      <c r="Z166" s="113"/>
    </row>
    <row r="167" ht="12.75" customHeight="1">
      <c r="A167" s="111"/>
      <c r="B167" s="113"/>
      <c r="C167" s="113"/>
      <c r="D167" s="113"/>
      <c r="E167" s="113"/>
      <c r="F167" s="113"/>
      <c r="G167" s="113"/>
      <c r="H167" s="113"/>
      <c r="I167" s="113"/>
      <c r="J167" s="113"/>
      <c r="K167" s="113"/>
      <c r="L167" s="113"/>
      <c r="M167" s="113"/>
      <c r="N167" s="113"/>
      <c r="O167" s="113"/>
      <c r="P167" s="113"/>
      <c r="Q167" s="113"/>
      <c r="R167" s="113"/>
      <c r="S167" s="113"/>
      <c r="T167" s="113"/>
      <c r="U167" s="113"/>
      <c r="V167" s="113"/>
      <c r="W167" s="113"/>
      <c r="X167" s="113"/>
      <c r="Y167" s="113"/>
      <c r="Z167" s="113"/>
    </row>
    <row r="168" ht="12.75" customHeight="1">
      <c r="A168" s="111"/>
      <c r="B168" s="113"/>
      <c r="C168" s="113"/>
      <c r="D168" s="113"/>
      <c r="E168" s="113"/>
      <c r="F168" s="113"/>
      <c r="G168" s="113"/>
      <c r="H168" s="113"/>
      <c r="I168" s="113"/>
      <c r="J168" s="113"/>
      <c r="K168" s="113"/>
      <c r="L168" s="113"/>
      <c r="M168" s="113"/>
      <c r="N168" s="113"/>
      <c r="O168" s="113"/>
      <c r="P168" s="113"/>
      <c r="Q168" s="113"/>
      <c r="R168" s="113"/>
      <c r="S168" s="113"/>
      <c r="T168" s="113"/>
      <c r="U168" s="113"/>
      <c r="V168" s="113"/>
      <c r="W168" s="113"/>
      <c r="X168" s="113"/>
      <c r="Y168" s="113"/>
      <c r="Z168" s="113"/>
    </row>
    <row r="169" ht="12.75" customHeight="1">
      <c r="A169" s="111"/>
      <c r="B169" s="113"/>
      <c r="C169" s="113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13"/>
      <c r="R169" s="113"/>
      <c r="S169" s="113"/>
      <c r="T169" s="113"/>
      <c r="U169" s="113"/>
      <c r="V169" s="113"/>
      <c r="W169" s="113"/>
      <c r="X169" s="113"/>
      <c r="Y169" s="113"/>
      <c r="Z169" s="113"/>
    </row>
    <row r="170" ht="12.75" customHeight="1">
      <c r="A170" s="111"/>
      <c r="B170" s="113"/>
      <c r="C170" s="113"/>
      <c r="D170" s="113"/>
      <c r="E170" s="113"/>
      <c r="F170" s="113"/>
      <c r="G170" s="113"/>
      <c r="H170" s="113"/>
      <c r="I170" s="113"/>
      <c r="J170" s="113"/>
      <c r="K170" s="113"/>
      <c r="L170" s="113"/>
      <c r="M170" s="113"/>
      <c r="N170" s="113"/>
      <c r="O170" s="113"/>
      <c r="P170" s="113"/>
      <c r="Q170" s="113"/>
      <c r="R170" s="113"/>
      <c r="S170" s="113"/>
      <c r="T170" s="113"/>
      <c r="U170" s="113"/>
      <c r="V170" s="113"/>
      <c r="W170" s="113"/>
      <c r="X170" s="113"/>
      <c r="Y170" s="113"/>
      <c r="Z170" s="113"/>
    </row>
    <row r="171" ht="12.75" customHeight="1">
      <c r="A171" s="111"/>
      <c r="B171" s="113"/>
      <c r="C171" s="113"/>
      <c r="D171" s="113"/>
      <c r="E171" s="113"/>
      <c r="F171" s="113"/>
      <c r="G171" s="113"/>
      <c r="H171" s="113"/>
      <c r="I171" s="113"/>
      <c r="J171" s="113"/>
      <c r="K171" s="113"/>
      <c r="L171" s="113"/>
      <c r="M171" s="113"/>
      <c r="N171" s="113"/>
      <c r="O171" s="113"/>
      <c r="P171" s="113"/>
      <c r="Q171" s="113"/>
      <c r="R171" s="113"/>
      <c r="S171" s="113"/>
      <c r="T171" s="113"/>
      <c r="U171" s="113"/>
      <c r="V171" s="113"/>
      <c r="W171" s="113"/>
      <c r="X171" s="113"/>
      <c r="Y171" s="113"/>
      <c r="Z171" s="113"/>
    </row>
    <row r="172" ht="12.75" customHeight="1">
      <c r="A172" s="111"/>
      <c r="B172" s="113"/>
      <c r="C172" s="113"/>
      <c r="D172" s="113"/>
      <c r="E172" s="113"/>
      <c r="F172" s="113"/>
      <c r="G172" s="113"/>
      <c r="H172" s="113"/>
      <c r="I172" s="113"/>
      <c r="J172" s="113"/>
      <c r="K172" s="113"/>
      <c r="L172" s="113"/>
      <c r="M172" s="113"/>
      <c r="N172" s="113"/>
      <c r="O172" s="113"/>
      <c r="P172" s="113"/>
      <c r="Q172" s="113"/>
      <c r="R172" s="113"/>
      <c r="S172" s="113"/>
      <c r="T172" s="113"/>
      <c r="U172" s="113"/>
      <c r="V172" s="113"/>
      <c r="W172" s="113"/>
      <c r="X172" s="113"/>
      <c r="Y172" s="113"/>
      <c r="Z172" s="113"/>
    </row>
    <row r="173" ht="12.75" customHeight="1">
      <c r="A173" s="111"/>
      <c r="B173" s="113"/>
      <c r="C173" s="113"/>
      <c r="D173" s="113"/>
      <c r="E173" s="113"/>
      <c r="F173" s="113"/>
      <c r="G173" s="113"/>
      <c r="H173" s="113"/>
      <c r="I173" s="113"/>
      <c r="J173" s="113"/>
      <c r="K173" s="113"/>
      <c r="L173" s="113"/>
      <c r="M173" s="113"/>
      <c r="N173" s="113"/>
      <c r="O173" s="113"/>
      <c r="P173" s="113"/>
      <c r="Q173" s="113"/>
      <c r="R173" s="113"/>
      <c r="S173" s="113"/>
      <c r="T173" s="113"/>
      <c r="U173" s="113"/>
      <c r="V173" s="113"/>
      <c r="W173" s="113"/>
      <c r="X173" s="113"/>
      <c r="Y173" s="113"/>
      <c r="Z173" s="113"/>
    </row>
    <row r="174" ht="12.75" customHeight="1">
      <c r="A174" s="111"/>
      <c r="B174" s="113"/>
      <c r="C174" s="113"/>
      <c r="D174" s="113"/>
      <c r="E174" s="113"/>
      <c r="F174" s="113"/>
      <c r="G174" s="113"/>
      <c r="H174" s="113"/>
      <c r="I174" s="113"/>
      <c r="J174" s="113"/>
      <c r="K174" s="113"/>
      <c r="L174" s="113"/>
      <c r="M174" s="113"/>
      <c r="N174" s="113"/>
      <c r="O174" s="113"/>
      <c r="P174" s="113"/>
      <c r="Q174" s="113"/>
      <c r="R174" s="113"/>
      <c r="S174" s="113"/>
      <c r="T174" s="113"/>
      <c r="U174" s="113"/>
      <c r="V174" s="113"/>
      <c r="W174" s="113"/>
      <c r="X174" s="113"/>
      <c r="Y174" s="113"/>
      <c r="Z174" s="113"/>
    </row>
    <row r="175" ht="12.75" customHeight="1">
      <c r="A175" s="111"/>
      <c r="B175" s="113"/>
      <c r="C175" s="113"/>
      <c r="D175" s="113"/>
      <c r="E175" s="113"/>
      <c r="F175" s="113"/>
      <c r="G175" s="113"/>
      <c r="H175" s="113"/>
      <c r="I175" s="113"/>
      <c r="J175" s="113"/>
      <c r="K175" s="113"/>
      <c r="L175" s="113"/>
      <c r="M175" s="113"/>
      <c r="N175" s="113"/>
      <c r="O175" s="113"/>
      <c r="P175" s="113"/>
      <c r="Q175" s="113"/>
      <c r="R175" s="113"/>
      <c r="S175" s="113"/>
      <c r="T175" s="113"/>
      <c r="U175" s="113"/>
      <c r="V175" s="113"/>
      <c r="W175" s="113"/>
      <c r="X175" s="113"/>
      <c r="Y175" s="113"/>
      <c r="Z175" s="113"/>
    </row>
    <row r="176" ht="12.75" customHeight="1">
      <c r="A176" s="111"/>
      <c r="B176" s="113"/>
      <c r="C176" s="113"/>
      <c r="D176" s="113"/>
      <c r="E176" s="113"/>
      <c r="F176" s="113"/>
      <c r="G176" s="113"/>
      <c r="H176" s="113"/>
      <c r="I176" s="113"/>
      <c r="J176" s="113"/>
      <c r="K176" s="113"/>
      <c r="L176" s="113"/>
      <c r="M176" s="113"/>
      <c r="N176" s="113"/>
      <c r="O176" s="113"/>
      <c r="P176" s="113"/>
      <c r="Q176" s="113"/>
      <c r="R176" s="113"/>
      <c r="S176" s="113"/>
      <c r="T176" s="113"/>
      <c r="U176" s="113"/>
      <c r="V176" s="113"/>
      <c r="W176" s="113"/>
      <c r="X176" s="113"/>
      <c r="Y176" s="113"/>
      <c r="Z176" s="113"/>
    </row>
    <row r="177" ht="12.75" customHeight="1">
      <c r="A177" s="111"/>
      <c r="B177" s="113"/>
      <c r="C177" s="113"/>
      <c r="D177" s="113"/>
      <c r="E177" s="113"/>
      <c r="F177" s="113"/>
      <c r="G177" s="113"/>
      <c r="H177" s="113"/>
      <c r="I177" s="113"/>
      <c r="J177" s="113"/>
      <c r="K177" s="113"/>
      <c r="L177" s="113"/>
      <c r="M177" s="113"/>
      <c r="N177" s="113"/>
      <c r="O177" s="113"/>
      <c r="P177" s="113"/>
      <c r="Q177" s="113"/>
      <c r="R177" s="113"/>
      <c r="S177" s="113"/>
      <c r="T177" s="113"/>
      <c r="U177" s="113"/>
      <c r="V177" s="113"/>
      <c r="W177" s="113"/>
      <c r="X177" s="113"/>
      <c r="Y177" s="113"/>
      <c r="Z177" s="113"/>
    </row>
    <row r="178" ht="12.75" customHeight="1">
      <c r="A178" s="111"/>
      <c r="B178" s="113"/>
      <c r="C178" s="113"/>
      <c r="D178" s="113"/>
      <c r="E178" s="113"/>
      <c r="F178" s="113"/>
      <c r="G178" s="113"/>
      <c r="H178" s="113"/>
      <c r="I178" s="113"/>
      <c r="J178" s="113"/>
      <c r="K178" s="113"/>
      <c r="L178" s="113"/>
      <c r="M178" s="113"/>
      <c r="N178" s="113"/>
      <c r="O178" s="113"/>
      <c r="P178" s="113"/>
      <c r="Q178" s="113"/>
      <c r="R178" s="113"/>
      <c r="S178" s="113"/>
      <c r="T178" s="113"/>
      <c r="U178" s="113"/>
      <c r="V178" s="113"/>
      <c r="W178" s="113"/>
      <c r="X178" s="113"/>
      <c r="Y178" s="113"/>
      <c r="Z178" s="113"/>
    </row>
    <row r="179" ht="12.75" customHeight="1">
      <c r="A179" s="111"/>
      <c r="B179" s="113"/>
      <c r="C179" s="113"/>
      <c r="D179" s="113"/>
      <c r="E179" s="113"/>
      <c r="F179" s="113"/>
      <c r="G179" s="113"/>
      <c r="H179" s="113"/>
      <c r="I179" s="113"/>
      <c r="J179" s="113"/>
      <c r="K179" s="113"/>
      <c r="L179" s="113"/>
      <c r="M179" s="113"/>
      <c r="N179" s="113"/>
      <c r="O179" s="113"/>
      <c r="P179" s="113"/>
      <c r="Q179" s="113"/>
      <c r="R179" s="113"/>
      <c r="S179" s="113"/>
      <c r="T179" s="113"/>
      <c r="U179" s="113"/>
      <c r="V179" s="113"/>
      <c r="W179" s="113"/>
      <c r="X179" s="113"/>
      <c r="Y179" s="113"/>
      <c r="Z179" s="113"/>
    </row>
    <row r="180" ht="12.75" customHeight="1">
      <c r="A180" s="111"/>
      <c r="B180" s="113"/>
      <c r="C180" s="113"/>
      <c r="D180" s="113"/>
      <c r="E180" s="113"/>
      <c r="F180" s="113"/>
      <c r="G180" s="113"/>
      <c r="H180" s="113"/>
      <c r="I180" s="113"/>
      <c r="J180" s="113"/>
      <c r="K180" s="113"/>
      <c r="L180" s="113"/>
      <c r="M180" s="113"/>
      <c r="N180" s="113"/>
      <c r="O180" s="113"/>
      <c r="P180" s="113"/>
      <c r="Q180" s="113"/>
      <c r="R180" s="113"/>
      <c r="S180" s="113"/>
      <c r="T180" s="113"/>
      <c r="U180" s="113"/>
      <c r="V180" s="113"/>
      <c r="W180" s="113"/>
      <c r="X180" s="113"/>
      <c r="Y180" s="113"/>
      <c r="Z180" s="113"/>
    </row>
    <row r="181" ht="12.75" customHeight="1">
      <c r="A181" s="111"/>
      <c r="B181" s="113"/>
      <c r="C181" s="113"/>
      <c r="D181" s="113"/>
      <c r="E181" s="113"/>
      <c r="F181" s="113"/>
      <c r="G181" s="113"/>
      <c r="H181" s="113"/>
      <c r="I181" s="113"/>
      <c r="J181" s="113"/>
      <c r="K181" s="113"/>
      <c r="L181" s="113"/>
      <c r="M181" s="113"/>
      <c r="N181" s="113"/>
      <c r="O181" s="113"/>
      <c r="P181" s="113"/>
      <c r="Q181" s="113"/>
      <c r="R181" s="113"/>
      <c r="S181" s="113"/>
      <c r="T181" s="113"/>
      <c r="U181" s="113"/>
      <c r="V181" s="113"/>
      <c r="W181" s="113"/>
      <c r="X181" s="113"/>
      <c r="Y181" s="113"/>
      <c r="Z181" s="113"/>
    </row>
    <row r="182" ht="12.75" customHeight="1">
      <c r="A182" s="111"/>
      <c r="B182" s="113"/>
      <c r="C182" s="113"/>
      <c r="D182" s="113"/>
      <c r="E182" s="113"/>
      <c r="F182" s="113"/>
      <c r="G182" s="113"/>
      <c r="H182" s="113"/>
      <c r="I182" s="113"/>
      <c r="J182" s="113"/>
      <c r="K182" s="113"/>
      <c r="L182" s="113"/>
      <c r="M182" s="113"/>
      <c r="N182" s="113"/>
      <c r="O182" s="113"/>
      <c r="P182" s="113"/>
      <c r="Q182" s="113"/>
      <c r="R182" s="113"/>
      <c r="S182" s="113"/>
      <c r="T182" s="113"/>
      <c r="U182" s="113"/>
      <c r="V182" s="113"/>
      <c r="W182" s="113"/>
      <c r="X182" s="113"/>
      <c r="Y182" s="113"/>
      <c r="Z182" s="113"/>
    </row>
    <row r="183" ht="12.75" customHeight="1">
      <c r="A183" s="111"/>
      <c r="B183" s="113"/>
      <c r="C183" s="113"/>
      <c r="D183" s="113"/>
      <c r="E183" s="113"/>
      <c r="F183" s="113"/>
      <c r="G183" s="113"/>
      <c r="H183" s="113"/>
      <c r="I183" s="113"/>
      <c r="J183" s="113"/>
      <c r="K183" s="113"/>
      <c r="L183" s="113"/>
      <c r="M183" s="113"/>
      <c r="N183" s="113"/>
      <c r="O183" s="113"/>
      <c r="P183" s="113"/>
      <c r="Q183" s="113"/>
      <c r="R183" s="113"/>
      <c r="S183" s="113"/>
      <c r="T183" s="113"/>
      <c r="U183" s="113"/>
      <c r="V183" s="113"/>
      <c r="W183" s="113"/>
      <c r="X183" s="113"/>
      <c r="Y183" s="113"/>
      <c r="Z183" s="113"/>
    </row>
    <row r="184" ht="12.75" customHeight="1">
      <c r="A184" s="111"/>
      <c r="B184" s="113"/>
      <c r="C184" s="113"/>
      <c r="D184" s="113"/>
      <c r="E184" s="113"/>
      <c r="F184" s="113"/>
      <c r="G184" s="113"/>
      <c r="H184" s="113"/>
      <c r="I184" s="113"/>
      <c r="J184" s="113"/>
      <c r="K184" s="113"/>
      <c r="L184" s="113"/>
      <c r="M184" s="113"/>
      <c r="N184" s="113"/>
      <c r="O184" s="113"/>
      <c r="P184" s="113"/>
      <c r="Q184" s="113"/>
      <c r="R184" s="113"/>
      <c r="S184" s="113"/>
      <c r="T184" s="113"/>
      <c r="U184" s="113"/>
      <c r="V184" s="113"/>
      <c r="W184" s="113"/>
      <c r="X184" s="113"/>
      <c r="Y184" s="113"/>
      <c r="Z184" s="113"/>
    </row>
    <row r="185" ht="12.75" customHeight="1">
      <c r="A185" s="111"/>
      <c r="B185" s="113"/>
      <c r="C185" s="113"/>
      <c r="D185" s="113"/>
      <c r="E185" s="113"/>
      <c r="F185" s="113"/>
      <c r="G185" s="113"/>
      <c r="H185" s="113"/>
      <c r="I185" s="113"/>
      <c r="J185" s="113"/>
      <c r="K185" s="113"/>
      <c r="L185" s="113"/>
      <c r="M185" s="113"/>
      <c r="N185" s="113"/>
      <c r="O185" s="113"/>
      <c r="P185" s="113"/>
      <c r="Q185" s="113"/>
      <c r="R185" s="113"/>
      <c r="S185" s="113"/>
      <c r="T185" s="113"/>
      <c r="U185" s="113"/>
      <c r="V185" s="113"/>
      <c r="W185" s="113"/>
      <c r="X185" s="113"/>
      <c r="Y185" s="113"/>
      <c r="Z185" s="113"/>
    </row>
    <row r="186" ht="12.75" customHeight="1">
      <c r="A186" s="111"/>
      <c r="B186" s="113"/>
      <c r="C186" s="113"/>
      <c r="D186" s="113"/>
      <c r="E186" s="113"/>
      <c r="F186" s="113"/>
      <c r="G186" s="113"/>
      <c r="H186" s="113"/>
      <c r="I186" s="113"/>
      <c r="J186" s="113"/>
      <c r="K186" s="113"/>
      <c r="L186" s="113"/>
      <c r="M186" s="113"/>
      <c r="N186" s="113"/>
      <c r="O186" s="113"/>
      <c r="P186" s="113"/>
      <c r="Q186" s="113"/>
      <c r="R186" s="113"/>
      <c r="S186" s="113"/>
      <c r="T186" s="113"/>
      <c r="U186" s="113"/>
      <c r="V186" s="113"/>
      <c r="W186" s="113"/>
      <c r="X186" s="113"/>
      <c r="Y186" s="113"/>
      <c r="Z186" s="113"/>
    </row>
    <row r="187" ht="12.75" customHeight="1">
      <c r="A187" s="111"/>
      <c r="B187" s="113"/>
      <c r="C187" s="113"/>
      <c r="D187" s="113"/>
      <c r="E187" s="113"/>
      <c r="F187" s="113"/>
      <c r="G187" s="113"/>
      <c r="H187" s="113"/>
      <c r="I187" s="113"/>
      <c r="J187" s="113"/>
      <c r="K187" s="113"/>
      <c r="L187" s="113"/>
      <c r="M187" s="113"/>
      <c r="N187" s="113"/>
      <c r="O187" s="113"/>
      <c r="P187" s="113"/>
      <c r="Q187" s="113"/>
      <c r="R187" s="113"/>
      <c r="S187" s="113"/>
      <c r="T187" s="113"/>
      <c r="U187" s="113"/>
      <c r="V187" s="113"/>
      <c r="W187" s="113"/>
      <c r="X187" s="113"/>
      <c r="Y187" s="113"/>
      <c r="Z187" s="113"/>
    </row>
    <row r="188" ht="12.75" customHeight="1">
      <c r="A188" s="111"/>
      <c r="B188" s="113"/>
      <c r="C188" s="113"/>
      <c r="D188" s="113"/>
      <c r="E188" s="113"/>
      <c r="F188" s="113"/>
      <c r="G188" s="113"/>
      <c r="H188" s="113"/>
      <c r="I188" s="113"/>
      <c r="J188" s="113"/>
      <c r="K188" s="113"/>
      <c r="L188" s="113"/>
      <c r="M188" s="113"/>
      <c r="N188" s="113"/>
      <c r="O188" s="113"/>
      <c r="P188" s="113"/>
      <c r="Q188" s="113"/>
      <c r="R188" s="113"/>
      <c r="S188" s="113"/>
      <c r="T188" s="113"/>
      <c r="U188" s="113"/>
      <c r="V188" s="113"/>
      <c r="W188" s="113"/>
      <c r="X188" s="113"/>
      <c r="Y188" s="113"/>
      <c r="Z188" s="113"/>
    </row>
    <row r="189" ht="12.75" customHeight="1">
      <c r="A189" s="111"/>
      <c r="B189" s="113"/>
      <c r="C189" s="113"/>
      <c r="D189" s="113"/>
      <c r="E189" s="113"/>
      <c r="F189" s="113"/>
      <c r="G189" s="113"/>
      <c r="H189" s="113"/>
      <c r="I189" s="113"/>
      <c r="J189" s="113"/>
      <c r="K189" s="113"/>
      <c r="L189" s="113"/>
      <c r="M189" s="113"/>
      <c r="N189" s="113"/>
      <c r="O189" s="113"/>
      <c r="P189" s="113"/>
      <c r="Q189" s="113"/>
      <c r="R189" s="113"/>
      <c r="S189" s="113"/>
      <c r="T189" s="113"/>
      <c r="U189" s="113"/>
      <c r="V189" s="113"/>
      <c r="W189" s="113"/>
      <c r="X189" s="113"/>
      <c r="Y189" s="113"/>
      <c r="Z189" s="113"/>
    </row>
    <row r="190" ht="12.75" customHeight="1">
      <c r="A190" s="111"/>
      <c r="B190" s="113"/>
      <c r="C190" s="113"/>
      <c r="D190" s="113"/>
      <c r="E190" s="113"/>
      <c r="F190" s="113"/>
      <c r="G190" s="113"/>
      <c r="H190" s="113"/>
      <c r="I190" s="113"/>
      <c r="J190" s="113"/>
      <c r="K190" s="113"/>
      <c r="L190" s="113"/>
      <c r="M190" s="113"/>
      <c r="N190" s="113"/>
      <c r="O190" s="113"/>
      <c r="P190" s="113"/>
      <c r="Q190" s="113"/>
      <c r="R190" s="113"/>
      <c r="S190" s="113"/>
      <c r="T190" s="113"/>
      <c r="U190" s="113"/>
      <c r="V190" s="113"/>
      <c r="W190" s="113"/>
      <c r="X190" s="113"/>
      <c r="Y190" s="113"/>
      <c r="Z190" s="113"/>
    </row>
    <row r="191" ht="12.75" customHeight="1">
      <c r="A191" s="111"/>
      <c r="B191" s="113"/>
      <c r="C191" s="113"/>
      <c r="D191" s="113"/>
      <c r="E191" s="113"/>
      <c r="F191" s="113"/>
      <c r="G191" s="113"/>
      <c r="H191" s="113"/>
      <c r="I191" s="113"/>
      <c r="J191" s="113"/>
      <c r="K191" s="113"/>
      <c r="L191" s="113"/>
      <c r="M191" s="113"/>
      <c r="N191" s="113"/>
      <c r="O191" s="113"/>
      <c r="P191" s="113"/>
      <c r="Q191" s="113"/>
      <c r="R191" s="113"/>
      <c r="S191" s="113"/>
      <c r="T191" s="113"/>
      <c r="U191" s="113"/>
      <c r="V191" s="113"/>
      <c r="W191" s="113"/>
      <c r="X191" s="113"/>
      <c r="Y191" s="113"/>
      <c r="Z191" s="113"/>
    </row>
    <row r="192" ht="12.75" customHeight="1">
      <c r="A192" s="111"/>
      <c r="B192" s="113"/>
      <c r="C192" s="113"/>
      <c r="D192" s="113"/>
      <c r="E192" s="113"/>
      <c r="F192" s="113"/>
      <c r="G192" s="113"/>
      <c r="H192" s="113"/>
      <c r="I192" s="113"/>
      <c r="J192" s="113"/>
      <c r="K192" s="113"/>
      <c r="L192" s="113"/>
      <c r="M192" s="113"/>
      <c r="N192" s="113"/>
      <c r="O192" s="113"/>
      <c r="P192" s="113"/>
      <c r="Q192" s="113"/>
      <c r="R192" s="113"/>
      <c r="S192" s="113"/>
      <c r="T192" s="113"/>
      <c r="U192" s="113"/>
      <c r="V192" s="113"/>
      <c r="W192" s="113"/>
      <c r="X192" s="113"/>
      <c r="Y192" s="113"/>
      <c r="Z192" s="113"/>
    </row>
    <row r="193" ht="12.75" customHeight="1">
      <c r="A193" s="111"/>
      <c r="B193" s="113"/>
      <c r="C193" s="113"/>
      <c r="D193" s="113"/>
      <c r="E193" s="113"/>
      <c r="F193" s="113"/>
      <c r="G193" s="113"/>
      <c r="H193" s="113"/>
      <c r="I193" s="113"/>
      <c r="J193" s="113"/>
      <c r="K193" s="113"/>
      <c r="L193" s="113"/>
      <c r="M193" s="113"/>
      <c r="N193" s="113"/>
      <c r="O193" s="113"/>
      <c r="P193" s="113"/>
      <c r="Q193" s="113"/>
      <c r="R193" s="113"/>
      <c r="S193" s="113"/>
      <c r="T193" s="113"/>
      <c r="U193" s="113"/>
      <c r="V193" s="113"/>
      <c r="W193" s="113"/>
      <c r="X193" s="113"/>
      <c r="Y193" s="113"/>
      <c r="Z193" s="113"/>
    </row>
    <row r="194" ht="12.75" customHeight="1">
      <c r="A194" s="111"/>
      <c r="B194" s="113"/>
      <c r="C194" s="113"/>
      <c r="D194" s="113"/>
      <c r="E194" s="113"/>
      <c r="F194" s="113"/>
      <c r="G194" s="113"/>
      <c r="H194" s="113"/>
      <c r="I194" s="113"/>
      <c r="J194" s="113"/>
      <c r="K194" s="113"/>
      <c r="L194" s="113"/>
      <c r="M194" s="113"/>
      <c r="N194" s="113"/>
      <c r="O194" s="113"/>
      <c r="P194" s="113"/>
      <c r="Q194" s="113"/>
      <c r="R194" s="113"/>
      <c r="S194" s="113"/>
      <c r="T194" s="113"/>
      <c r="U194" s="113"/>
      <c r="V194" s="113"/>
      <c r="W194" s="113"/>
      <c r="X194" s="113"/>
      <c r="Y194" s="113"/>
      <c r="Z194" s="113"/>
    </row>
    <row r="195" ht="12.75" customHeight="1">
      <c r="A195" s="111"/>
      <c r="B195" s="113"/>
      <c r="C195" s="113"/>
      <c r="D195" s="113"/>
      <c r="E195" s="113"/>
      <c r="F195" s="113"/>
      <c r="G195" s="113"/>
      <c r="H195" s="113"/>
      <c r="I195" s="113"/>
      <c r="J195" s="113"/>
      <c r="K195" s="113"/>
      <c r="L195" s="113"/>
      <c r="M195" s="113"/>
      <c r="N195" s="113"/>
      <c r="O195" s="113"/>
      <c r="P195" s="113"/>
      <c r="Q195" s="113"/>
      <c r="R195" s="113"/>
      <c r="S195" s="113"/>
      <c r="T195" s="113"/>
      <c r="U195" s="113"/>
      <c r="V195" s="113"/>
      <c r="W195" s="113"/>
      <c r="X195" s="113"/>
      <c r="Y195" s="113"/>
      <c r="Z195" s="113"/>
    </row>
    <row r="196" ht="12.75" customHeight="1">
      <c r="A196" s="111"/>
      <c r="B196" s="113"/>
      <c r="C196" s="113"/>
      <c r="D196" s="113"/>
      <c r="E196" s="113"/>
      <c r="F196" s="113"/>
      <c r="G196" s="113"/>
      <c r="H196" s="113"/>
      <c r="I196" s="113"/>
      <c r="J196" s="113"/>
      <c r="K196" s="113"/>
      <c r="L196" s="113"/>
      <c r="M196" s="113"/>
      <c r="N196" s="113"/>
      <c r="O196" s="113"/>
      <c r="P196" s="113"/>
      <c r="Q196" s="113"/>
      <c r="R196" s="113"/>
      <c r="S196" s="113"/>
      <c r="T196" s="113"/>
      <c r="U196" s="113"/>
      <c r="V196" s="113"/>
      <c r="W196" s="113"/>
      <c r="X196" s="113"/>
      <c r="Y196" s="113"/>
      <c r="Z196" s="113"/>
    </row>
    <row r="197" ht="12.75" customHeight="1">
      <c r="A197" s="111"/>
      <c r="B197" s="113"/>
      <c r="C197" s="113"/>
      <c r="D197" s="113"/>
      <c r="E197" s="113"/>
      <c r="F197" s="113"/>
      <c r="G197" s="113"/>
      <c r="H197" s="113"/>
      <c r="I197" s="113"/>
      <c r="J197" s="113"/>
      <c r="K197" s="113"/>
      <c r="L197" s="113"/>
      <c r="M197" s="113"/>
      <c r="N197" s="113"/>
      <c r="O197" s="113"/>
      <c r="P197" s="113"/>
      <c r="Q197" s="113"/>
      <c r="R197" s="113"/>
      <c r="S197" s="113"/>
      <c r="T197" s="113"/>
      <c r="U197" s="113"/>
      <c r="V197" s="113"/>
      <c r="W197" s="113"/>
      <c r="X197" s="113"/>
      <c r="Y197" s="113"/>
      <c r="Z197" s="113"/>
    </row>
    <row r="198" ht="12.75" customHeight="1">
      <c r="A198" s="111"/>
      <c r="B198" s="113"/>
      <c r="C198" s="113"/>
      <c r="D198" s="113"/>
      <c r="E198" s="113"/>
      <c r="F198" s="113"/>
      <c r="G198" s="113"/>
      <c r="H198" s="113"/>
      <c r="I198" s="113"/>
      <c r="J198" s="113"/>
      <c r="K198" s="113"/>
      <c r="L198" s="113"/>
      <c r="M198" s="113"/>
      <c r="N198" s="113"/>
      <c r="O198" s="113"/>
      <c r="P198" s="113"/>
      <c r="Q198" s="113"/>
      <c r="R198" s="113"/>
      <c r="S198" s="113"/>
      <c r="T198" s="113"/>
      <c r="U198" s="113"/>
      <c r="V198" s="113"/>
      <c r="W198" s="113"/>
      <c r="X198" s="113"/>
      <c r="Y198" s="113"/>
      <c r="Z198" s="113"/>
    </row>
    <row r="199" ht="12.75" customHeight="1">
      <c r="A199" s="111"/>
      <c r="B199" s="113"/>
      <c r="C199" s="113"/>
      <c r="D199" s="113"/>
      <c r="E199" s="113"/>
      <c r="F199" s="113"/>
      <c r="G199" s="113"/>
      <c r="H199" s="113"/>
      <c r="I199" s="113"/>
      <c r="J199" s="113"/>
      <c r="K199" s="113"/>
      <c r="L199" s="113"/>
      <c r="M199" s="113"/>
      <c r="N199" s="113"/>
      <c r="O199" s="113"/>
      <c r="P199" s="113"/>
      <c r="Q199" s="113"/>
      <c r="R199" s="113"/>
      <c r="S199" s="113"/>
      <c r="T199" s="113"/>
      <c r="U199" s="113"/>
      <c r="V199" s="113"/>
      <c r="W199" s="113"/>
      <c r="X199" s="113"/>
      <c r="Y199" s="113"/>
      <c r="Z199" s="113"/>
    </row>
    <row r="200" ht="12.75" customHeight="1">
      <c r="A200" s="111"/>
      <c r="B200" s="113"/>
      <c r="C200" s="113"/>
      <c r="D200" s="113"/>
      <c r="E200" s="113"/>
      <c r="F200" s="113"/>
      <c r="G200" s="113"/>
      <c r="H200" s="113"/>
      <c r="I200" s="113"/>
      <c r="J200" s="113"/>
      <c r="K200" s="113"/>
      <c r="L200" s="113"/>
      <c r="M200" s="113"/>
      <c r="N200" s="113"/>
      <c r="O200" s="113"/>
      <c r="P200" s="113"/>
      <c r="Q200" s="113"/>
      <c r="R200" s="113"/>
      <c r="S200" s="113"/>
      <c r="T200" s="113"/>
      <c r="U200" s="113"/>
      <c r="V200" s="113"/>
      <c r="W200" s="113"/>
      <c r="X200" s="113"/>
      <c r="Y200" s="113"/>
      <c r="Z200" s="113"/>
    </row>
    <row r="201" ht="12.75" customHeight="1">
      <c r="A201" s="111"/>
      <c r="B201" s="113"/>
      <c r="C201" s="113"/>
      <c r="D201" s="113"/>
      <c r="E201" s="113"/>
      <c r="F201" s="113"/>
      <c r="G201" s="113"/>
      <c r="H201" s="113"/>
      <c r="I201" s="113"/>
      <c r="J201" s="113"/>
      <c r="K201" s="113"/>
      <c r="L201" s="113"/>
      <c r="M201" s="113"/>
      <c r="N201" s="113"/>
      <c r="O201" s="113"/>
      <c r="P201" s="113"/>
      <c r="Q201" s="113"/>
      <c r="R201" s="113"/>
      <c r="S201" s="113"/>
      <c r="T201" s="113"/>
      <c r="U201" s="113"/>
      <c r="V201" s="113"/>
      <c r="W201" s="113"/>
      <c r="X201" s="113"/>
      <c r="Y201" s="113"/>
      <c r="Z201" s="113"/>
    </row>
    <row r="202" ht="12.75" customHeight="1">
      <c r="A202" s="111"/>
      <c r="B202" s="113"/>
      <c r="C202" s="113"/>
      <c r="D202" s="113"/>
      <c r="E202" s="113"/>
      <c r="F202" s="113"/>
      <c r="G202" s="113"/>
      <c r="H202" s="113"/>
      <c r="I202" s="113"/>
      <c r="J202" s="113"/>
      <c r="K202" s="113"/>
      <c r="L202" s="113"/>
      <c r="M202" s="113"/>
      <c r="N202" s="113"/>
      <c r="O202" s="113"/>
      <c r="P202" s="113"/>
      <c r="Q202" s="113"/>
      <c r="R202" s="113"/>
      <c r="S202" s="113"/>
      <c r="T202" s="113"/>
      <c r="U202" s="113"/>
      <c r="V202" s="113"/>
      <c r="W202" s="113"/>
      <c r="X202" s="113"/>
      <c r="Y202" s="113"/>
      <c r="Z202" s="113"/>
    </row>
    <row r="203" ht="12.75" customHeight="1">
      <c r="A203" s="111"/>
      <c r="B203" s="113"/>
      <c r="C203" s="113"/>
      <c r="D203" s="113"/>
      <c r="E203" s="113"/>
      <c r="F203" s="113"/>
      <c r="G203" s="113"/>
      <c r="H203" s="113"/>
      <c r="I203" s="113"/>
      <c r="J203" s="113"/>
      <c r="K203" s="113"/>
      <c r="L203" s="113"/>
      <c r="M203" s="113"/>
      <c r="N203" s="113"/>
      <c r="O203" s="113"/>
      <c r="P203" s="113"/>
      <c r="Q203" s="113"/>
      <c r="R203" s="113"/>
      <c r="S203" s="113"/>
      <c r="T203" s="113"/>
      <c r="U203" s="113"/>
      <c r="V203" s="113"/>
      <c r="W203" s="113"/>
      <c r="X203" s="113"/>
      <c r="Y203" s="113"/>
      <c r="Z203" s="113"/>
    </row>
    <row r="204" ht="12.75" customHeight="1">
      <c r="A204" s="111"/>
      <c r="B204" s="113"/>
      <c r="C204" s="113"/>
      <c r="D204" s="113"/>
      <c r="E204" s="113"/>
      <c r="F204" s="113"/>
      <c r="G204" s="113"/>
      <c r="H204" s="113"/>
      <c r="I204" s="113"/>
      <c r="J204" s="113"/>
      <c r="K204" s="113"/>
      <c r="L204" s="113"/>
      <c r="M204" s="113"/>
      <c r="N204" s="113"/>
      <c r="O204" s="113"/>
      <c r="P204" s="113"/>
      <c r="Q204" s="113"/>
      <c r="R204" s="113"/>
      <c r="S204" s="113"/>
      <c r="T204" s="113"/>
      <c r="U204" s="113"/>
      <c r="V204" s="113"/>
      <c r="W204" s="113"/>
      <c r="X204" s="113"/>
      <c r="Y204" s="113"/>
      <c r="Z204" s="113"/>
    </row>
    <row r="205" ht="12.75" customHeight="1">
      <c r="A205" s="111"/>
      <c r="B205" s="113"/>
      <c r="C205" s="113"/>
      <c r="D205" s="113"/>
      <c r="E205" s="113"/>
      <c r="F205" s="113"/>
      <c r="G205" s="113"/>
      <c r="H205" s="113"/>
      <c r="I205" s="113"/>
      <c r="J205" s="113"/>
      <c r="K205" s="113"/>
      <c r="L205" s="113"/>
      <c r="M205" s="113"/>
      <c r="N205" s="113"/>
      <c r="O205" s="113"/>
      <c r="P205" s="113"/>
      <c r="Q205" s="113"/>
      <c r="R205" s="113"/>
      <c r="S205" s="113"/>
      <c r="T205" s="113"/>
      <c r="U205" s="113"/>
      <c r="V205" s="113"/>
      <c r="W205" s="113"/>
      <c r="X205" s="113"/>
      <c r="Y205" s="113"/>
      <c r="Z205" s="113"/>
    </row>
    <row r="206" ht="12.75" customHeight="1">
      <c r="A206" s="111"/>
      <c r="B206" s="113"/>
      <c r="C206" s="113"/>
      <c r="D206" s="113"/>
      <c r="E206" s="113"/>
      <c r="F206" s="113"/>
      <c r="G206" s="113"/>
      <c r="H206" s="113"/>
      <c r="I206" s="113"/>
      <c r="J206" s="113"/>
      <c r="K206" s="113"/>
      <c r="L206" s="113"/>
      <c r="M206" s="113"/>
      <c r="N206" s="113"/>
      <c r="O206" s="113"/>
      <c r="P206" s="113"/>
      <c r="Q206" s="113"/>
      <c r="R206" s="113"/>
      <c r="S206" s="113"/>
      <c r="T206" s="113"/>
      <c r="U206" s="113"/>
      <c r="V206" s="113"/>
      <c r="W206" s="113"/>
      <c r="X206" s="113"/>
      <c r="Y206" s="113"/>
      <c r="Z206" s="113"/>
    </row>
    <row r="207" ht="12.75" customHeight="1">
      <c r="A207" s="111"/>
      <c r="B207" s="113"/>
      <c r="C207" s="113"/>
      <c r="D207" s="113"/>
      <c r="E207" s="113"/>
      <c r="F207" s="113"/>
      <c r="G207" s="113"/>
      <c r="H207" s="113"/>
      <c r="I207" s="113"/>
      <c r="J207" s="113"/>
      <c r="K207" s="113"/>
      <c r="L207" s="113"/>
      <c r="M207" s="113"/>
      <c r="N207" s="113"/>
      <c r="O207" s="113"/>
      <c r="P207" s="113"/>
      <c r="Q207" s="113"/>
      <c r="R207" s="113"/>
      <c r="S207" s="113"/>
      <c r="T207" s="113"/>
      <c r="U207" s="113"/>
      <c r="V207" s="113"/>
      <c r="W207" s="113"/>
      <c r="X207" s="113"/>
      <c r="Y207" s="113"/>
      <c r="Z207" s="113"/>
    </row>
    <row r="208" ht="12.75" customHeight="1">
      <c r="A208" s="111"/>
      <c r="B208" s="113"/>
      <c r="C208" s="113"/>
      <c r="D208" s="113"/>
      <c r="E208" s="113"/>
      <c r="F208" s="113"/>
      <c r="G208" s="113"/>
      <c r="H208" s="113"/>
      <c r="I208" s="113"/>
      <c r="J208" s="113"/>
      <c r="K208" s="113"/>
      <c r="L208" s="113"/>
      <c r="M208" s="113"/>
      <c r="N208" s="113"/>
      <c r="O208" s="113"/>
      <c r="P208" s="113"/>
      <c r="Q208" s="113"/>
      <c r="R208" s="113"/>
      <c r="S208" s="113"/>
      <c r="T208" s="113"/>
      <c r="U208" s="113"/>
      <c r="V208" s="113"/>
      <c r="W208" s="113"/>
      <c r="X208" s="113"/>
      <c r="Y208" s="113"/>
      <c r="Z208" s="113"/>
    </row>
    <row r="209" ht="12.75" customHeight="1">
      <c r="A209" s="111"/>
      <c r="B209" s="113"/>
      <c r="C209" s="113"/>
      <c r="D209" s="113"/>
      <c r="E209" s="113"/>
      <c r="F209" s="113"/>
      <c r="G209" s="113"/>
      <c r="H209" s="113"/>
      <c r="I209" s="113"/>
      <c r="J209" s="113"/>
      <c r="K209" s="113"/>
      <c r="L209" s="113"/>
      <c r="M209" s="113"/>
      <c r="N209" s="113"/>
      <c r="O209" s="113"/>
      <c r="P209" s="113"/>
      <c r="Q209" s="113"/>
      <c r="R209" s="113"/>
      <c r="S209" s="113"/>
      <c r="T209" s="113"/>
      <c r="U209" s="113"/>
      <c r="V209" s="113"/>
      <c r="W209" s="113"/>
      <c r="X209" s="113"/>
      <c r="Y209" s="113"/>
      <c r="Z209" s="113"/>
    </row>
    <row r="210" ht="12.75" customHeight="1">
      <c r="A210" s="111"/>
      <c r="B210" s="113"/>
      <c r="C210" s="113"/>
      <c r="D210" s="113"/>
      <c r="E210" s="113"/>
      <c r="F210" s="113"/>
      <c r="G210" s="113"/>
      <c r="H210" s="113"/>
      <c r="I210" s="113"/>
      <c r="J210" s="113"/>
      <c r="K210" s="113"/>
      <c r="L210" s="113"/>
      <c r="M210" s="113"/>
      <c r="N210" s="113"/>
      <c r="O210" s="113"/>
      <c r="P210" s="113"/>
      <c r="Q210" s="113"/>
      <c r="R210" s="113"/>
      <c r="S210" s="113"/>
      <c r="T210" s="113"/>
      <c r="U210" s="113"/>
      <c r="V210" s="113"/>
      <c r="W210" s="113"/>
      <c r="X210" s="113"/>
      <c r="Y210" s="113"/>
      <c r="Z210" s="113"/>
    </row>
    <row r="211" ht="12.75" customHeight="1">
      <c r="A211" s="111"/>
      <c r="B211" s="113"/>
      <c r="C211" s="113"/>
      <c r="D211" s="113"/>
      <c r="E211" s="113"/>
      <c r="F211" s="113"/>
      <c r="G211" s="113"/>
      <c r="H211" s="113"/>
      <c r="I211" s="113"/>
      <c r="J211" s="113"/>
      <c r="K211" s="113"/>
      <c r="L211" s="113"/>
      <c r="M211" s="113"/>
      <c r="N211" s="113"/>
      <c r="O211" s="113"/>
      <c r="P211" s="113"/>
      <c r="Q211" s="113"/>
      <c r="R211" s="113"/>
      <c r="S211" s="113"/>
      <c r="T211" s="113"/>
      <c r="U211" s="113"/>
      <c r="V211" s="113"/>
      <c r="W211" s="113"/>
      <c r="X211" s="113"/>
      <c r="Y211" s="113"/>
      <c r="Z211" s="113"/>
    </row>
    <row r="212" ht="12.75" customHeight="1">
      <c r="A212" s="111"/>
      <c r="B212" s="113"/>
      <c r="C212" s="113"/>
      <c r="D212" s="113"/>
      <c r="E212" s="113"/>
      <c r="F212" s="113"/>
      <c r="G212" s="113"/>
      <c r="H212" s="113"/>
      <c r="I212" s="113"/>
      <c r="J212" s="113"/>
      <c r="K212" s="113"/>
      <c r="L212" s="113"/>
      <c r="M212" s="113"/>
      <c r="N212" s="113"/>
      <c r="O212" s="113"/>
      <c r="P212" s="113"/>
      <c r="Q212" s="113"/>
      <c r="R212" s="113"/>
      <c r="S212" s="113"/>
      <c r="T212" s="113"/>
      <c r="U212" s="113"/>
      <c r="V212" s="113"/>
      <c r="W212" s="113"/>
      <c r="X212" s="113"/>
      <c r="Y212" s="113"/>
      <c r="Z212" s="113"/>
    </row>
    <row r="213" ht="12.75" customHeight="1">
      <c r="A213" s="111"/>
      <c r="B213" s="113"/>
      <c r="C213" s="113"/>
      <c r="D213" s="113"/>
      <c r="E213" s="113"/>
      <c r="F213" s="113"/>
      <c r="G213" s="113"/>
      <c r="H213" s="113"/>
      <c r="I213" s="113"/>
      <c r="J213" s="113"/>
      <c r="K213" s="113"/>
      <c r="L213" s="113"/>
      <c r="M213" s="113"/>
      <c r="N213" s="113"/>
      <c r="O213" s="113"/>
      <c r="P213" s="113"/>
      <c r="Q213" s="113"/>
      <c r="R213" s="113"/>
      <c r="S213" s="113"/>
      <c r="T213" s="113"/>
      <c r="U213" s="113"/>
      <c r="V213" s="113"/>
      <c r="W213" s="113"/>
      <c r="X213" s="113"/>
      <c r="Y213" s="113"/>
      <c r="Z213" s="113"/>
    </row>
    <row r="214" ht="12.75" customHeight="1">
      <c r="A214" s="111"/>
      <c r="B214" s="113"/>
      <c r="C214" s="113"/>
      <c r="D214" s="113"/>
      <c r="E214" s="113"/>
      <c r="F214" s="113"/>
      <c r="G214" s="113"/>
      <c r="H214" s="113"/>
      <c r="I214" s="113"/>
      <c r="J214" s="113"/>
      <c r="K214" s="113"/>
      <c r="L214" s="113"/>
      <c r="M214" s="113"/>
      <c r="N214" s="113"/>
      <c r="O214" s="113"/>
      <c r="P214" s="113"/>
      <c r="Q214" s="113"/>
      <c r="R214" s="113"/>
      <c r="S214" s="113"/>
      <c r="T214" s="113"/>
      <c r="U214" s="113"/>
      <c r="V214" s="113"/>
      <c r="W214" s="113"/>
      <c r="X214" s="113"/>
      <c r="Y214" s="113"/>
      <c r="Z214" s="113"/>
    </row>
    <row r="215" ht="12.75" customHeight="1">
      <c r="A215" s="111"/>
      <c r="B215" s="113"/>
      <c r="C215" s="113"/>
      <c r="D215" s="113"/>
      <c r="E215" s="113"/>
      <c r="F215" s="113"/>
      <c r="G215" s="113"/>
      <c r="H215" s="113"/>
      <c r="I215" s="113"/>
      <c r="J215" s="113"/>
      <c r="K215" s="113"/>
      <c r="L215" s="113"/>
      <c r="M215" s="113"/>
      <c r="N215" s="113"/>
      <c r="O215" s="113"/>
      <c r="P215" s="113"/>
      <c r="Q215" s="113"/>
      <c r="R215" s="113"/>
      <c r="S215" s="113"/>
      <c r="T215" s="113"/>
      <c r="U215" s="113"/>
      <c r="V215" s="113"/>
      <c r="W215" s="113"/>
      <c r="X215" s="113"/>
      <c r="Y215" s="113"/>
      <c r="Z215" s="113"/>
    </row>
    <row r="216" ht="12.75" customHeight="1">
      <c r="A216" s="111"/>
      <c r="B216" s="113"/>
      <c r="C216" s="113"/>
      <c r="D216" s="113"/>
      <c r="E216" s="113"/>
      <c r="F216" s="113"/>
      <c r="G216" s="113"/>
      <c r="H216" s="113"/>
      <c r="I216" s="113"/>
      <c r="J216" s="113"/>
      <c r="K216" s="113"/>
      <c r="L216" s="113"/>
      <c r="M216" s="113"/>
      <c r="N216" s="113"/>
      <c r="O216" s="113"/>
      <c r="P216" s="113"/>
      <c r="Q216" s="113"/>
      <c r="R216" s="113"/>
      <c r="S216" s="113"/>
      <c r="T216" s="113"/>
      <c r="U216" s="113"/>
      <c r="V216" s="113"/>
      <c r="W216" s="113"/>
      <c r="X216" s="113"/>
      <c r="Y216" s="113"/>
      <c r="Z216" s="113"/>
    </row>
    <row r="217" ht="12.75" customHeight="1">
      <c r="A217" s="111"/>
      <c r="B217" s="113"/>
      <c r="C217" s="113"/>
      <c r="D217" s="113"/>
      <c r="E217" s="113"/>
      <c r="F217" s="113"/>
      <c r="G217" s="113"/>
      <c r="H217" s="113"/>
      <c r="I217" s="113"/>
      <c r="J217" s="113"/>
      <c r="K217" s="113"/>
      <c r="L217" s="113"/>
      <c r="M217" s="113"/>
      <c r="N217" s="113"/>
      <c r="O217" s="113"/>
      <c r="P217" s="113"/>
      <c r="Q217" s="113"/>
      <c r="R217" s="113"/>
      <c r="S217" s="113"/>
      <c r="T217" s="113"/>
      <c r="U217" s="113"/>
      <c r="V217" s="113"/>
      <c r="W217" s="113"/>
      <c r="X217" s="113"/>
      <c r="Y217" s="113"/>
      <c r="Z217" s="113"/>
    </row>
    <row r="218" ht="12.75" customHeight="1">
      <c r="A218" s="111"/>
      <c r="B218" s="113"/>
      <c r="C218" s="113"/>
      <c r="D218" s="113"/>
      <c r="E218" s="113"/>
      <c r="F218" s="113"/>
      <c r="G218" s="113"/>
      <c r="H218" s="113"/>
      <c r="I218" s="113"/>
      <c r="J218" s="113"/>
      <c r="K218" s="113"/>
      <c r="L218" s="113"/>
      <c r="M218" s="113"/>
      <c r="N218" s="113"/>
      <c r="O218" s="113"/>
      <c r="P218" s="113"/>
      <c r="Q218" s="113"/>
      <c r="R218" s="113"/>
      <c r="S218" s="113"/>
      <c r="T218" s="113"/>
      <c r="U218" s="113"/>
      <c r="V218" s="113"/>
      <c r="W218" s="113"/>
      <c r="X218" s="113"/>
      <c r="Y218" s="113"/>
      <c r="Z218" s="113"/>
    </row>
    <row r="219" ht="12.75" customHeight="1">
      <c r="A219" s="111"/>
      <c r="B219" s="113"/>
      <c r="C219" s="113"/>
      <c r="D219" s="113"/>
      <c r="E219" s="113"/>
      <c r="F219" s="113"/>
      <c r="G219" s="113"/>
      <c r="H219" s="113"/>
      <c r="I219" s="113"/>
      <c r="J219" s="113"/>
      <c r="K219" s="113"/>
      <c r="L219" s="113"/>
      <c r="M219" s="113"/>
      <c r="N219" s="113"/>
      <c r="O219" s="113"/>
      <c r="P219" s="113"/>
      <c r="Q219" s="113"/>
      <c r="R219" s="113"/>
      <c r="S219" s="113"/>
      <c r="T219" s="113"/>
      <c r="U219" s="113"/>
      <c r="V219" s="113"/>
      <c r="W219" s="113"/>
      <c r="X219" s="113"/>
      <c r="Y219" s="113"/>
      <c r="Z219" s="113"/>
    </row>
    <row r="220" ht="12.75" customHeight="1">
      <c r="A220" s="111"/>
      <c r="B220" s="113"/>
      <c r="C220" s="113"/>
      <c r="D220" s="113"/>
      <c r="E220" s="113"/>
      <c r="F220" s="113"/>
      <c r="G220" s="113"/>
      <c r="H220" s="113"/>
      <c r="I220" s="113"/>
      <c r="J220" s="113"/>
      <c r="K220" s="113"/>
      <c r="L220" s="113"/>
      <c r="M220" s="113"/>
      <c r="N220" s="113"/>
      <c r="O220" s="113"/>
      <c r="P220" s="113"/>
      <c r="Q220" s="113"/>
      <c r="R220" s="113"/>
      <c r="S220" s="113"/>
      <c r="T220" s="113"/>
      <c r="U220" s="113"/>
      <c r="V220" s="113"/>
      <c r="W220" s="113"/>
      <c r="X220" s="113"/>
      <c r="Y220" s="113"/>
      <c r="Z220" s="113"/>
    </row>
    <row r="221" ht="12.75" customHeight="1">
      <c r="A221" s="111"/>
      <c r="B221" s="113"/>
      <c r="C221" s="113"/>
      <c r="D221" s="113"/>
      <c r="E221" s="113"/>
      <c r="F221" s="113"/>
      <c r="G221" s="113"/>
      <c r="H221" s="113"/>
      <c r="I221" s="113"/>
      <c r="J221" s="113"/>
      <c r="K221" s="113"/>
      <c r="L221" s="113"/>
      <c r="M221" s="113"/>
      <c r="N221" s="113"/>
      <c r="O221" s="113"/>
      <c r="P221" s="113"/>
      <c r="Q221" s="113"/>
      <c r="R221" s="113"/>
      <c r="S221" s="113"/>
      <c r="T221" s="113"/>
      <c r="U221" s="113"/>
      <c r="V221" s="113"/>
      <c r="W221" s="113"/>
      <c r="X221" s="113"/>
      <c r="Y221" s="113"/>
      <c r="Z221" s="113"/>
    </row>
    <row r="222" ht="12.75" customHeight="1">
      <c r="A222" s="111"/>
      <c r="B222" s="113"/>
      <c r="C222" s="113"/>
      <c r="D222" s="113"/>
      <c r="E222" s="113"/>
      <c r="F222" s="113"/>
      <c r="G222" s="113"/>
      <c r="H222" s="113"/>
      <c r="I222" s="113"/>
      <c r="J222" s="113"/>
      <c r="K222" s="113"/>
      <c r="L222" s="113"/>
      <c r="M222" s="113"/>
      <c r="N222" s="113"/>
      <c r="O222" s="113"/>
      <c r="P222" s="113"/>
      <c r="Q222" s="113"/>
      <c r="R222" s="113"/>
      <c r="S222" s="113"/>
      <c r="T222" s="113"/>
      <c r="U222" s="113"/>
      <c r="V222" s="113"/>
      <c r="W222" s="113"/>
      <c r="X222" s="113"/>
      <c r="Y222" s="113"/>
      <c r="Z222" s="113"/>
    </row>
    <row r="223" ht="12.75" customHeight="1">
      <c r="A223" s="111"/>
      <c r="B223" s="113"/>
      <c r="C223" s="113"/>
      <c r="D223" s="113"/>
      <c r="E223" s="113"/>
      <c r="F223" s="113"/>
      <c r="G223" s="113"/>
      <c r="H223" s="113"/>
      <c r="I223" s="113"/>
      <c r="J223" s="113"/>
      <c r="K223" s="113"/>
      <c r="L223" s="113"/>
      <c r="M223" s="113"/>
      <c r="N223" s="113"/>
      <c r="O223" s="113"/>
      <c r="P223" s="113"/>
      <c r="Q223" s="113"/>
      <c r="R223" s="113"/>
      <c r="S223" s="113"/>
      <c r="T223" s="113"/>
      <c r="U223" s="113"/>
      <c r="V223" s="113"/>
      <c r="W223" s="113"/>
      <c r="X223" s="113"/>
      <c r="Y223" s="113"/>
      <c r="Z223" s="113"/>
    </row>
    <row r="224" ht="12.75" customHeight="1">
      <c r="A224" s="111"/>
      <c r="B224" s="113"/>
      <c r="C224" s="113"/>
      <c r="D224" s="113"/>
      <c r="E224" s="113"/>
      <c r="F224" s="113"/>
      <c r="G224" s="113"/>
      <c r="H224" s="113"/>
      <c r="I224" s="113"/>
      <c r="J224" s="113"/>
      <c r="K224" s="113"/>
      <c r="L224" s="113"/>
      <c r="M224" s="113"/>
      <c r="N224" s="113"/>
      <c r="O224" s="113"/>
      <c r="P224" s="113"/>
      <c r="Q224" s="113"/>
      <c r="R224" s="113"/>
      <c r="S224" s="113"/>
      <c r="T224" s="113"/>
      <c r="U224" s="113"/>
      <c r="V224" s="113"/>
      <c r="W224" s="113"/>
      <c r="X224" s="113"/>
      <c r="Y224" s="113"/>
      <c r="Z224" s="113"/>
    </row>
    <row r="225" ht="12.75" customHeight="1">
      <c r="A225" s="111"/>
      <c r="B225" s="113"/>
      <c r="C225" s="113"/>
      <c r="D225" s="113"/>
      <c r="E225" s="113"/>
      <c r="F225" s="113"/>
      <c r="G225" s="113"/>
      <c r="H225" s="113"/>
      <c r="I225" s="113"/>
      <c r="J225" s="113"/>
      <c r="K225" s="113"/>
      <c r="L225" s="113"/>
      <c r="M225" s="113"/>
      <c r="N225" s="113"/>
      <c r="O225" s="113"/>
      <c r="P225" s="113"/>
      <c r="Q225" s="113"/>
      <c r="R225" s="113"/>
      <c r="S225" s="113"/>
      <c r="T225" s="113"/>
      <c r="U225" s="113"/>
      <c r="V225" s="113"/>
      <c r="W225" s="113"/>
      <c r="X225" s="113"/>
      <c r="Y225" s="113"/>
      <c r="Z225" s="113"/>
    </row>
    <row r="226" ht="12.75" customHeight="1">
      <c r="A226" s="111"/>
      <c r="B226" s="113"/>
      <c r="C226" s="113"/>
      <c r="D226" s="113"/>
      <c r="E226" s="113"/>
      <c r="F226" s="113"/>
      <c r="G226" s="113"/>
      <c r="H226" s="113"/>
      <c r="I226" s="113"/>
      <c r="J226" s="113"/>
      <c r="K226" s="113"/>
      <c r="L226" s="113"/>
      <c r="M226" s="113"/>
      <c r="N226" s="113"/>
      <c r="O226" s="113"/>
      <c r="P226" s="113"/>
      <c r="Q226" s="113"/>
      <c r="R226" s="113"/>
      <c r="S226" s="113"/>
      <c r="T226" s="113"/>
      <c r="U226" s="113"/>
      <c r="V226" s="113"/>
      <c r="W226" s="113"/>
      <c r="X226" s="113"/>
      <c r="Y226" s="113"/>
      <c r="Z226" s="113"/>
    </row>
    <row r="227" ht="12.75" customHeight="1">
      <c r="A227" s="111"/>
      <c r="B227" s="113"/>
      <c r="C227" s="113"/>
      <c r="D227" s="113"/>
      <c r="E227" s="113"/>
      <c r="F227" s="113"/>
      <c r="G227" s="113"/>
      <c r="H227" s="113"/>
      <c r="I227" s="113"/>
      <c r="J227" s="113"/>
      <c r="K227" s="113"/>
      <c r="L227" s="113"/>
      <c r="M227" s="113"/>
      <c r="N227" s="113"/>
      <c r="O227" s="113"/>
      <c r="P227" s="113"/>
      <c r="Q227" s="113"/>
      <c r="R227" s="113"/>
      <c r="S227" s="113"/>
      <c r="T227" s="113"/>
      <c r="U227" s="113"/>
      <c r="V227" s="113"/>
      <c r="W227" s="113"/>
      <c r="X227" s="113"/>
      <c r="Y227" s="113"/>
      <c r="Z227" s="113"/>
    </row>
    <row r="228" ht="12.75" customHeight="1">
      <c r="A228" s="111"/>
      <c r="B228" s="113"/>
      <c r="C228" s="113"/>
      <c r="D228" s="113"/>
      <c r="E228" s="113"/>
      <c r="F228" s="113"/>
      <c r="G228" s="113"/>
      <c r="H228" s="113"/>
      <c r="I228" s="113"/>
      <c r="J228" s="113"/>
      <c r="K228" s="113"/>
      <c r="L228" s="113"/>
      <c r="M228" s="113"/>
      <c r="N228" s="113"/>
      <c r="O228" s="113"/>
      <c r="P228" s="113"/>
      <c r="Q228" s="113"/>
      <c r="R228" s="113"/>
      <c r="S228" s="113"/>
      <c r="T228" s="113"/>
      <c r="U228" s="113"/>
      <c r="V228" s="113"/>
      <c r="W228" s="113"/>
      <c r="X228" s="113"/>
      <c r="Y228" s="113"/>
      <c r="Z228" s="113"/>
    </row>
    <row r="229" ht="12.75" customHeight="1">
      <c r="A229" s="111"/>
      <c r="B229" s="113"/>
      <c r="C229" s="113"/>
      <c r="D229" s="113"/>
      <c r="E229" s="113"/>
      <c r="F229" s="113"/>
      <c r="G229" s="113"/>
      <c r="H229" s="113"/>
      <c r="I229" s="113"/>
      <c r="J229" s="113"/>
      <c r="K229" s="113"/>
      <c r="L229" s="113"/>
      <c r="M229" s="113"/>
      <c r="N229" s="113"/>
      <c r="O229" s="113"/>
      <c r="P229" s="113"/>
      <c r="Q229" s="113"/>
      <c r="R229" s="113"/>
      <c r="S229" s="113"/>
      <c r="T229" s="113"/>
      <c r="U229" s="113"/>
      <c r="V229" s="113"/>
      <c r="W229" s="113"/>
      <c r="X229" s="113"/>
      <c r="Y229" s="113"/>
      <c r="Z229" s="113"/>
    </row>
    <row r="230" ht="12.75" customHeight="1">
      <c r="A230" s="111"/>
      <c r="B230" s="113"/>
      <c r="C230" s="113"/>
      <c r="D230" s="113"/>
      <c r="E230" s="113"/>
      <c r="F230" s="113"/>
      <c r="G230" s="113"/>
      <c r="H230" s="113"/>
      <c r="I230" s="113"/>
      <c r="J230" s="113"/>
      <c r="K230" s="113"/>
      <c r="L230" s="113"/>
      <c r="M230" s="113"/>
      <c r="N230" s="113"/>
      <c r="O230" s="113"/>
      <c r="P230" s="113"/>
      <c r="Q230" s="113"/>
      <c r="R230" s="113"/>
      <c r="S230" s="113"/>
      <c r="T230" s="113"/>
      <c r="U230" s="113"/>
      <c r="V230" s="113"/>
      <c r="W230" s="113"/>
      <c r="X230" s="113"/>
      <c r="Y230" s="113"/>
      <c r="Z230" s="113"/>
    </row>
    <row r="231" ht="12.75" customHeight="1">
      <c r="A231" s="111"/>
      <c r="B231" s="113"/>
      <c r="C231" s="113"/>
      <c r="D231" s="113"/>
      <c r="E231" s="113"/>
      <c r="F231" s="113"/>
      <c r="G231" s="113"/>
      <c r="H231" s="113"/>
      <c r="I231" s="113"/>
      <c r="J231" s="113"/>
      <c r="K231" s="113"/>
      <c r="L231" s="113"/>
      <c r="M231" s="113"/>
      <c r="N231" s="113"/>
      <c r="O231" s="113"/>
      <c r="P231" s="113"/>
      <c r="Q231" s="113"/>
      <c r="R231" s="113"/>
      <c r="S231" s="113"/>
      <c r="T231" s="113"/>
      <c r="U231" s="113"/>
      <c r="V231" s="113"/>
      <c r="W231" s="113"/>
      <c r="X231" s="113"/>
      <c r="Y231" s="113"/>
      <c r="Z231" s="113"/>
    </row>
    <row r="232" ht="12.75" customHeight="1">
      <c r="A232" s="111"/>
      <c r="B232" s="113"/>
      <c r="C232" s="113"/>
      <c r="D232" s="113"/>
      <c r="E232" s="113"/>
      <c r="F232" s="113"/>
      <c r="G232" s="113"/>
      <c r="H232" s="113"/>
      <c r="I232" s="113"/>
      <c r="J232" s="113"/>
      <c r="K232" s="113"/>
      <c r="L232" s="113"/>
      <c r="M232" s="113"/>
      <c r="N232" s="113"/>
      <c r="O232" s="113"/>
      <c r="P232" s="113"/>
      <c r="Q232" s="113"/>
      <c r="R232" s="113"/>
      <c r="S232" s="113"/>
      <c r="T232" s="113"/>
      <c r="U232" s="113"/>
      <c r="V232" s="113"/>
      <c r="W232" s="113"/>
      <c r="X232" s="113"/>
      <c r="Y232" s="113"/>
      <c r="Z232" s="113"/>
    </row>
    <row r="233" ht="12.75" customHeight="1">
      <c r="A233" s="111"/>
      <c r="B233" s="113"/>
      <c r="C233" s="113"/>
      <c r="D233" s="113"/>
      <c r="E233" s="113"/>
      <c r="F233" s="113"/>
      <c r="G233" s="113"/>
      <c r="H233" s="113"/>
      <c r="I233" s="113"/>
      <c r="J233" s="113"/>
      <c r="K233" s="113"/>
      <c r="L233" s="113"/>
      <c r="M233" s="113"/>
      <c r="N233" s="113"/>
      <c r="O233" s="113"/>
      <c r="P233" s="113"/>
      <c r="Q233" s="113"/>
      <c r="R233" s="113"/>
      <c r="S233" s="113"/>
      <c r="T233" s="113"/>
      <c r="U233" s="113"/>
      <c r="V233" s="113"/>
      <c r="W233" s="113"/>
      <c r="X233" s="113"/>
      <c r="Y233" s="113"/>
      <c r="Z233" s="113"/>
    </row>
    <row r="234" ht="12.75" customHeight="1">
      <c r="A234" s="111"/>
      <c r="B234" s="113"/>
      <c r="C234" s="113"/>
      <c r="D234" s="113"/>
      <c r="E234" s="113"/>
      <c r="F234" s="113"/>
      <c r="G234" s="113"/>
      <c r="H234" s="113"/>
      <c r="I234" s="113"/>
      <c r="J234" s="113"/>
      <c r="K234" s="113"/>
      <c r="L234" s="113"/>
      <c r="M234" s="113"/>
      <c r="N234" s="113"/>
      <c r="O234" s="113"/>
      <c r="P234" s="113"/>
      <c r="Q234" s="113"/>
      <c r="R234" s="113"/>
      <c r="S234" s="113"/>
      <c r="T234" s="113"/>
      <c r="U234" s="113"/>
      <c r="V234" s="113"/>
      <c r="W234" s="113"/>
      <c r="X234" s="113"/>
      <c r="Y234" s="113"/>
      <c r="Z234" s="113"/>
    </row>
    <row r="235" ht="12.75" customHeight="1">
      <c r="A235" s="111"/>
      <c r="B235" s="113"/>
      <c r="C235" s="113"/>
      <c r="D235" s="113"/>
      <c r="E235" s="113"/>
      <c r="F235" s="113"/>
      <c r="G235" s="113"/>
      <c r="H235" s="113"/>
      <c r="I235" s="113"/>
      <c r="J235" s="113"/>
      <c r="K235" s="113"/>
      <c r="L235" s="113"/>
      <c r="M235" s="113"/>
      <c r="N235" s="113"/>
      <c r="O235" s="113"/>
      <c r="P235" s="113"/>
      <c r="Q235" s="113"/>
      <c r="R235" s="113"/>
      <c r="S235" s="113"/>
      <c r="T235" s="113"/>
      <c r="U235" s="113"/>
      <c r="V235" s="113"/>
      <c r="W235" s="113"/>
      <c r="X235" s="113"/>
      <c r="Y235" s="113"/>
      <c r="Z235" s="113"/>
    </row>
    <row r="236" ht="12.75" customHeight="1">
      <c r="A236" s="111"/>
      <c r="B236" s="113"/>
      <c r="C236" s="113"/>
      <c r="D236" s="113"/>
      <c r="E236" s="113"/>
      <c r="F236" s="113"/>
      <c r="G236" s="113"/>
      <c r="H236" s="113"/>
      <c r="I236" s="113"/>
      <c r="J236" s="113"/>
      <c r="K236" s="113"/>
      <c r="L236" s="113"/>
      <c r="M236" s="113"/>
      <c r="N236" s="113"/>
      <c r="O236" s="113"/>
      <c r="P236" s="113"/>
      <c r="Q236" s="113"/>
      <c r="R236" s="113"/>
      <c r="S236" s="113"/>
      <c r="T236" s="113"/>
      <c r="U236" s="113"/>
      <c r="V236" s="113"/>
      <c r="W236" s="113"/>
      <c r="X236" s="113"/>
      <c r="Y236" s="113"/>
      <c r="Z236" s="113"/>
    </row>
    <row r="237" ht="12.75" customHeight="1">
      <c r="A237" s="111"/>
      <c r="B237" s="113"/>
      <c r="C237" s="113"/>
      <c r="D237" s="113"/>
      <c r="E237" s="113"/>
      <c r="F237" s="113"/>
      <c r="G237" s="113"/>
      <c r="H237" s="113"/>
      <c r="I237" s="113"/>
      <c r="J237" s="113"/>
      <c r="K237" s="113"/>
      <c r="L237" s="113"/>
      <c r="M237" s="113"/>
      <c r="N237" s="113"/>
      <c r="O237" s="113"/>
      <c r="P237" s="113"/>
      <c r="Q237" s="113"/>
      <c r="R237" s="113"/>
      <c r="S237" s="113"/>
      <c r="T237" s="113"/>
      <c r="U237" s="113"/>
      <c r="V237" s="113"/>
      <c r="W237" s="113"/>
      <c r="X237" s="113"/>
      <c r="Y237" s="113"/>
      <c r="Z237" s="113"/>
    </row>
    <row r="238" ht="12.75" customHeight="1">
      <c r="A238" s="111"/>
      <c r="B238" s="113"/>
      <c r="C238" s="113"/>
      <c r="D238" s="113"/>
      <c r="E238" s="113"/>
      <c r="F238" s="113"/>
      <c r="G238" s="113"/>
      <c r="H238" s="113"/>
      <c r="I238" s="113"/>
      <c r="J238" s="113"/>
      <c r="K238" s="113"/>
      <c r="L238" s="113"/>
      <c r="M238" s="113"/>
      <c r="N238" s="113"/>
      <c r="O238" s="113"/>
      <c r="P238" s="113"/>
      <c r="Q238" s="113"/>
      <c r="R238" s="113"/>
      <c r="S238" s="113"/>
      <c r="T238" s="113"/>
      <c r="U238" s="113"/>
      <c r="V238" s="113"/>
      <c r="W238" s="113"/>
      <c r="X238" s="113"/>
      <c r="Y238" s="113"/>
      <c r="Z238" s="113"/>
    </row>
    <row r="239" ht="12.75" customHeight="1">
      <c r="A239" s="111"/>
      <c r="B239" s="113"/>
      <c r="C239" s="113"/>
      <c r="D239" s="113"/>
      <c r="E239" s="113"/>
      <c r="F239" s="113"/>
      <c r="G239" s="113"/>
      <c r="H239" s="113"/>
      <c r="I239" s="113"/>
      <c r="J239" s="113"/>
      <c r="K239" s="113"/>
      <c r="L239" s="113"/>
      <c r="M239" s="113"/>
      <c r="N239" s="113"/>
      <c r="O239" s="113"/>
      <c r="P239" s="113"/>
      <c r="Q239" s="113"/>
      <c r="R239" s="113"/>
      <c r="S239" s="113"/>
      <c r="T239" s="113"/>
      <c r="U239" s="113"/>
      <c r="V239" s="113"/>
      <c r="W239" s="113"/>
      <c r="X239" s="113"/>
      <c r="Y239" s="113"/>
      <c r="Z239" s="113"/>
    </row>
    <row r="240" ht="12.75" customHeight="1">
      <c r="A240" s="111"/>
      <c r="B240" s="113"/>
      <c r="C240" s="113"/>
      <c r="D240" s="113"/>
      <c r="E240" s="113"/>
      <c r="F240" s="113"/>
      <c r="G240" s="113"/>
      <c r="H240" s="113"/>
      <c r="I240" s="113"/>
      <c r="J240" s="113"/>
      <c r="K240" s="113"/>
      <c r="L240" s="113"/>
      <c r="M240" s="113"/>
      <c r="N240" s="113"/>
      <c r="O240" s="113"/>
      <c r="P240" s="113"/>
      <c r="Q240" s="113"/>
      <c r="R240" s="113"/>
      <c r="S240" s="113"/>
      <c r="T240" s="113"/>
      <c r="U240" s="113"/>
      <c r="V240" s="113"/>
      <c r="W240" s="113"/>
      <c r="X240" s="113"/>
      <c r="Y240" s="113"/>
      <c r="Z240" s="113"/>
    </row>
    <row r="241" ht="12.75" customHeight="1">
      <c r="A241" s="111"/>
      <c r="B241" s="113"/>
      <c r="C241" s="113"/>
      <c r="D241" s="113"/>
      <c r="E241" s="113"/>
      <c r="F241" s="113"/>
      <c r="G241" s="113"/>
      <c r="H241" s="113"/>
      <c r="I241" s="113"/>
      <c r="J241" s="113"/>
      <c r="K241" s="113"/>
      <c r="L241" s="113"/>
      <c r="M241" s="113"/>
      <c r="N241" s="113"/>
      <c r="O241" s="113"/>
      <c r="P241" s="113"/>
      <c r="Q241" s="113"/>
      <c r="R241" s="113"/>
      <c r="S241" s="113"/>
      <c r="T241" s="113"/>
      <c r="U241" s="113"/>
      <c r="V241" s="113"/>
      <c r="W241" s="113"/>
      <c r="X241" s="113"/>
      <c r="Y241" s="113"/>
      <c r="Z241" s="113"/>
    </row>
    <row r="242" ht="12.75" customHeight="1">
      <c r="A242" s="111"/>
      <c r="B242" s="113"/>
      <c r="C242" s="113"/>
      <c r="D242" s="113"/>
      <c r="E242" s="113"/>
      <c r="F242" s="113"/>
      <c r="G242" s="113"/>
      <c r="H242" s="113"/>
      <c r="I242" s="113"/>
      <c r="J242" s="113"/>
      <c r="K242" s="113"/>
      <c r="L242" s="113"/>
      <c r="M242" s="113"/>
      <c r="N242" s="113"/>
      <c r="O242" s="113"/>
      <c r="P242" s="113"/>
      <c r="Q242" s="113"/>
      <c r="R242" s="113"/>
      <c r="S242" s="113"/>
      <c r="T242" s="113"/>
      <c r="U242" s="113"/>
      <c r="V242" s="113"/>
      <c r="W242" s="113"/>
      <c r="X242" s="113"/>
      <c r="Y242" s="113"/>
      <c r="Z242" s="113"/>
    </row>
    <row r="243" ht="12.75" customHeight="1">
      <c r="A243" s="111"/>
      <c r="B243" s="113"/>
      <c r="C243" s="113"/>
      <c r="D243" s="113"/>
      <c r="E243" s="113"/>
      <c r="F243" s="113"/>
      <c r="G243" s="113"/>
      <c r="H243" s="113"/>
      <c r="I243" s="113"/>
      <c r="J243" s="113"/>
      <c r="K243" s="113"/>
      <c r="L243" s="113"/>
      <c r="M243" s="113"/>
      <c r="N243" s="113"/>
      <c r="O243" s="113"/>
      <c r="P243" s="113"/>
      <c r="Q243" s="113"/>
      <c r="R243" s="113"/>
      <c r="S243" s="113"/>
      <c r="T243" s="113"/>
      <c r="U243" s="113"/>
      <c r="V243" s="113"/>
      <c r="W243" s="113"/>
      <c r="X243" s="113"/>
      <c r="Y243" s="113"/>
      <c r="Z243" s="113"/>
    </row>
    <row r="244" ht="12.75" customHeight="1">
      <c r="A244" s="111"/>
      <c r="B244" s="113"/>
      <c r="C244" s="113"/>
      <c r="D244" s="113"/>
      <c r="E244" s="113"/>
      <c r="F244" s="113"/>
      <c r="G244" s="113"/>
      <c r="H244" s="113"/>
      <c r="I244" s="113"/>
      <c r="J244" s="113"/>
      <c r="K244" s="113"/>
      <c r="L244" s="113"/>
      <c r="M244" s="113"/>
      <c r="N244" s="113"/>
      <c r="O244" s="113"/>
      <c r="P244" s="113"/>
      <c r="Q244" s="113"/>
      <c r="R244" s="113"/>
      <c r="S244" s="113"/>
      <c r="T244" s="113"/>
      <c r="U244" s="113"/>
      <c r="V244" s="113"/>
      <c r="W244" s="113"/>
      <c r="X244" s="113"/>
      <c r="Y244" s="113"/>
      <c r="Z244" s="113"/>
    </row>
    <row r="245" ht="12.75" customHeight="1">
      <c r="A245" s="111"/>
      <c r="B245" s="113"/>
      <c r="C245" s="113"/>
      <c r="D245" s="113"/>
      <c r="E245" s="113"/>
      <c r="F245" s="113"/>
      <c r="G245" s="113"/>
      <c r="H245" s="113"/>
      <c r="I245" s="113"/>
      <c r="J245" s="113"/>
      <c r="K245" s="113"/>
      <c r="L245" s="113"/>
      <c r="M245" s="113"/>
      <c r="N245" s="113"/>
      <c r="O245" s="113"/>
      <c r="P245" s="113"/>
      <c r="Q245" s="113"/>
      <c r="R245" s="113"/>
      <c r="S245" s="113"/>
      <c r="T245" s="113"/>
      <c r="U245" s="113"/>
      <c r="V245" s="113"/>
      <c r="W245" s="113"/>
      <c r="X245" s="113"/>
      <c r="Y245" s="113"/>
      <c r="Z245" s="113"/>
    </row>
    <row r="246" ht="12.75" customHeight="1">
      <c r="A246" s="111"/>
      <c r="B246" s="113"/>
      <c r="C246" s="113"/>
      <c r="D246" s="113"/>
      <c r="E246" s="113"/>
      <c r="F246" s="113"/>
      <c r="G246" s="113"/>
      <c r="H246" s="113"/>
      <c r="I246" s="113"/>
      <c r="J246" s="113"/>
      <c r="K246" s="113"/>
      <c r="L246" s="113"/>
      <c r="M246" s="113"/>
      <c r="N246" s="113"/>
      <c r="O246" s="113"/>
      <c r="P246" s="113"/>
      <c r="Q246" s="113"/>
      <c r="R246" s="113"/>
      <c r="S246" s="113"/>
      <c r="T246" s="113"/>
      <c r="U246" s="113"/>
      <c r="V246" s="113"/>
      <c r="W246" s="113"/>
      <c r="X246" s="113"/>
      <c r="Y246" s="113"/>
      <c r="Z246" s="113"/>
    </row>
    <row r="247" ht="12.75" customHeight="1">
      <c r="A247" s="111"/>
      <c r="B247" s="113"/>
      <c r="C247" s="113"/>
      <c r="D247" s="113"/>
      <c r="E247" s="113"/>
      <c r="F247" s="113"/>
      <c r="G247" s="113"/>
      <c r="H247" s="113"/>
      <c r="I247" s="113"/>
      <c r="J247" s="113"/>
      <c r="K247" s="113"/>
      <c r="L247" s="113"/>
      <c r="M247" s="113"/>
      <c r="N247" s="113"/>
      <c r="O247" s="113"/>
      <c r="P247" s="113"/>
      <c r="Q247" s="113"/>
      <c r="R247" s="113"/>
      <c r="S247" s="113"/>
      <c r="T247" s="113"/>
      <c r="U247" s="113"/>
      <c r="V247" s="113"/>
      <c r="W247" s="113"/>
      <c r="X247" s="113"/>
      <c r="Y247" s="113"/>
      <c r="Z247" s="113"/>
    </row>
    <row r="248" ht="12.75" customHeight="1">
      <c r="A248" s="111"/>
      <c r="B248" s="113"/>
      <c r="C248" s="113"/>
      <c r="D248" s="113"/>
      <c r="E248" s="113"/>
      <c r="F248" s="113"/>
      <c r="G248" s="113"/>
      <c r="H248" s="113"/>
      <c r="I248" s="113"/>
      <c r="J248" s="113"/>
      <c r="K248" s="113"/>
      <c r="L248" s="113"/>
      <c r="M248" s="113"/>
      <c r="N248" s="113"/>
      <c r="O248" s="113"/>
      <c r="P248" s="113"/>
      <c r="Q248" s="113"/>
      <c r="R248" s="113"/>
      <c r="S248" s="113"/>
      <c r="T248" s="113"/>
      <c r="U248" s="113"/>
      <c r="V248" s="113"/>
      <c r="W248" s="113"/>
      <c r="X248" s="113"/>
      <c r="Y248" s="113"/>
      <c r="Z248" s="113"/>
    </row>
    <row r="249" ht="12.75" customHeight="1">
      <c r="A249" s="111"/>
      <c r="B249" s="113"/>
      <c r="C249" s="113"/>
      <c r="D249" s="113"/>
      <c r="E249" s="113"/>
      <c r="F249" s="113"/>
      <c r="G249" s="113"/>
      <c r="H249" s="113"/>
      <c r="I249" s="113"/>
      <c r="J249" s="113"/>
      <c r="K249" s="113"/>
      <c r="L249" s="113"/>
      <c r="M249" s="113"/>
      <c r="N249" s="113"/>
      <c r="O249" s="113"/>
      <c r="P249" s="113"/>
      <c r="Q249" s="113"/>
      <c r="R249" s="113"/>
      <c r="S249" s="113"/>
      <c r="T249" s="113"/>
      <c r="U249" s="113"/>
      <c r="V249" s="113"/>
      <c r="W249" s="113"/>
      <c r="X249" s="113"/>
      <c r="Y249" s="113"/>
      <c r="Z249" s="113"/>
    </row>
    <row r="250" ht="12.75" customHeight="1">
      <c r="A250" s="111"/>
      <c r="B250" s="113"/>
      <c r="C250" s="113"/>
      <c r="D250" s="113"/>
      <c r="E250" s="113"/>
      <c r="F250" s="113"/>
      <c r="G250" s="113"/>
      <c r="H250" s="113"/>
      <c r="I250" s="113"/>
      <c r="J250" s="113"/>
      <c r="K250" s="113"/>
      <c r="L250" s="113"/>
      <c r="M250" s="113"/>
      <c r="N250" s="113"/>
      <c r="O250" s="113"/>
      <c r="P250" s="113"/>
      <c r="Q250" s="113"/>
      <c r="R250" s="113"/>
      <c r="S250" s="113"/>
      <c r="T250" s="113"/>
      <c r="U250" s="113"/>
      <c r="V250" s="113"/>
      <c r="W250" s="113"/>
      <c r="X250" s="113"/>
      <c r="Y250" s="113"/>
      <c r="Z250" s="113"/>
    </row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N2"/>
    <mergeCell ref="C16:N16"/>
    <mergeCell ref="C24:N24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9.43"/>
    <col customWidth="1" min="3" max="3" width="10.14"/>
    <col customWidth="1" min="4" max="4" width="23.71"/>
    <col customWidth="1" min="5" max="5" width="10.29"/>
    <col customWidth="1" min="6" max="7" width="7.86"/>
    <col customWidth="1" min="8" max="8" width="30.43"/>
    <col customWidth="1" min="9" max="9" width="12.86"/>
    <col customWidth="1" min="10" max="10" width="10.29"/>
    <col customWidth="1" min="11" max="11" width="11.29"/>
    <col customWidth="1" min="12" max="12" width="13.0"/>
    <col customWidth="1" min="13" max="14" width="10.86"/>
    <col customWidth="1" min="15" max="15" width="13.43"/>
    <col customWidth="1" min="16" max="16" width="13.86"/>
    <col customWidth="1" min="17" max="17" width="48.86"/>
    <col customWidth="1" min="18" max="26" width="10.86"/>
  </cols>
  <sheetData>
    <row r="1" ht="31.5" customHeight="1">
      <c r="A1" s="131" t="s">
        <v>510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41"/>
      <c r="S1" s="41"/>
      <c r="T1" s="41"/>
      <c r="U1" s="41"/>
      <c r="V1" s="41"/>
      <c r="W1" s="41"/>
      <c r="X1" s="41"/>
      <c r="Y1" s="41"/>
      <c r="Z1" s="41"/>
    </row>
    <row r="2" ht="12.75" customHeight="1">
      <c r="A2" s="7"/>
      <c r="B2" s="5" t="s">
        <v>1</v>
      </c>
      <c r="C2" s="5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8</v>
      </c>
      <c r="I2" s="6" t="s">
        <v>7</v>
      </c>
      <c r="J2" s="5" t="s">
        <v>9</v>
      </c>
      <c r="K2" s="5" t="s">
        <v>10</v>
      </c>
      <c r="L2" s="7" t="s">
        <v>11</v>
      </c>
      <c r="M2" s="8" t="s">
        <v>12</v>
      </c>
      <c r="N2" s="8" t="s">
        <v>13</v>
      </c>
      <c r="O2" s="7" t="s">
        <v>14</v>
      </c>
      <c r="P2" s="8" t="s">
        <v>15</v>
      </c>
      <c r="Q2" s="7" t="s">
        <v>16</v>
      </c>
      <c r="R2" s="7"/>
      <c r="S2" s="7"/>
      <c r="T2" s="7"/>
      <c r="U2" s="7"/>
      <c r="V2" s="7"/>
      <c r="W2" s="7"/>
      <c r="X2" s="7"/>
      <c r="Y2" s="7"/>
      <c r="Z2" s="7"/>
    </row>
    <row r="3" ht="12.75" customHeight="1">
      <c r="A3" s="41">
        <v>1.0</v>
      </c>
      <c r="B3" s="41" t="s">
        <v>670</v>
      </c>
      <c r="C3" s="41" t="s">
        <v>671</v>
      </c>
      <c r="D3" s="41" t="s">
        <v>672</v>
      </c>
      <c r="E3" s="41" t="s">
        <v>30</v>
      </c>
      <c r="F3" s="41" t="s">
        <v>21</v>
      </c>
      <c r="G3" s="41">
        <v>75087.0</v>
      </c>
      <c r="H3" s="41" t="s">
        <v>673</v>
      </c>
      <c r="I3" s="44" t="s">
        <v>674</v>
      </c>
      <c r="J3" s="45">
        <v>42552.0</v>
      </c>
      <c r="K3" s="46" t="s">
        <v>24</v>
      </c>
      <c r="L3" s="41" t="s">
        <v>657</v>
      </c>
      <c r="M3" s="41" t="s">
        <v>855</v>
      </c>
      <c r="N3" s="41" t="s">
        <v>24</v>
      </c>
      <c r="O3" s="41" t="s">
        <v>26</v>
      </c>
      <c r="P3" s="41" t="s">
        <v>26</v>
      </c>
      <c r="Q3" s="41" t="s">
        <v>72</v>
      </c>
      <c r="R3" s="41"/>
      <c r="S3" s="41"/>
      <c r="T3" s="41"/>
      <c r="U3" s="41"/>
      <c r="V3" s="41"/>
      <c r="W3" s="41"/>
      <c r="X3" s="41"/>
      <c r="Y3" s="41"/>
      <c r="Z3" s="41"/>
    </row>
    <row r="4" ht="12.75" customHeight="1">
      <c r="A4" s="41">
        <v>2.0</v>
      </c>
      <c r="B4" s="41" t="s">
        <v>676</v>
      </c>
      <c r="C4" s="41" t="s">
        <v>677</v>
      </c>
      <c r="D4" s="41" t="s">
        <v>678</v>
      </c>
      <c r="E4" s="41" t="s">
        <v>30</v>
      </c>
      <c r="F4" s="41" t="s">
        <v>21</v>
      </c>
      <c r="G4" s="41">
        <v>75032.0</v>
      </c>
      <c r="H4" s="41" t="s">
        <v>679</v>
      </c>
      <c r="I4" s="44" t="s">
        <v>680</v>
      </c>
      <c r="J4" s="45">
        <v>42933.0</v>
      </c>
      <c r="K4" s="46" t="s">
        <v>24</v>
      </c>
      <c r="L4" s="41" t="s">
        <v>657</v>
      </c>
      <c r="M4" s="146" t="s">
        <v>856</v>
      </c>
      <c r="N4" s="41" t="s">
        <v>24</v>
      </c>
      <c r="O4" s="41" t="s">
        <v>26</v>
      </c>
      <c r="P4" s="41" t="s">
        <v>26</v>
      </c>
      <c r="Q4" s="41" t="s">
        <v>857</v>
      </c>
      <c r="R4" s="41"/>
      <c r="S4" s="41"/>
      <c r="T4" s="41"/>
      <c r="U4" s="41"/>
      <c r="V4" s="41"/>
      <c r="W4" s="41"/>
      <c r="X4" s="41"/>
      <c r="Y4" s="41"/>
      <c r="Z4" s="41"/>
    </row>
    <row r="5" ht="12.75" customHeight="1">
      <c r="A5" s="41">
        <v>3.0</v>
      </c>
      <c r="B5" s="41" t="s">
        <v>27</v>
      </c>
      <c r="C5" s="41" t="s">
        <v>28</v>
      </c>
      <c r="D5" s="41" t="s">
        <v>29</v>
      </c>
      <c r="E5" s="41" t="s">
        <v>30</v>
      </c>
      <c r="F5" s="41" t="s">
        <v>21</v>
      </c>
      <c r="G5" s="41">
        <v>75032.0</v>
      </c>
      <c r="H5" s="41" t="s">
        <v>32</v>
      </c>
      <c r="I5" s="44" t="s">
        <v>31</v>
      </c>
      <c r="J5" s="45">
        <v>42933.0</v>
      </c>
      <c r="K5" s="46" t="s">
        <v>24</v>
      </c>
      <c r="L5" s="41" t="s">
        <v>657</v>
      </c>
      <c r="M5" s="41" t="s">
        <v>855</v>
      </c>
      <c r="N5" s="41" t="s">
        <v>24</v>
      </c>
      <c r="O5" s="41" t="s">
        <v>26</v>
      </c>
      <c r="P5" s="41" t="s">
        <v>26</v>
      </c>
      <c r="Q5" s="41" t="s">
        <v>72</v>
      </c>
      <c r="R5" s="41"/>
      <c r="S5" s="41"/>
      <c r="T5" s="41"/>
      <c r="U5" s="41"/>
      <c r="V5" s="41"/>
      <c r="W5" s="41"/>
      <c r="X5" s="41"/>
      <c r="Y5" s="41"/>
      <c r="Z5" s="41"/>
    </row>
    <row r="6" ht="12.75" customHeight="1">
      <c r="A6" s="41">
        <v>4.0</v>
      </c>
      <c r="B6" s="41" t="s">
        <v>17</v>
      </c>
      <c r="C6" s="41" t="s">
        <v>18</v>
      </c>
      <c r="D6" s="41" t="s">
        <v>858</v>
      </c>
      <c r="E6" s="41" t="s">
        <v>20</v>
      </c>
      <c r="F6" s="41" t="s">
        <v>21</v>
      </c>
      <c r="G6" s="41">
        <v>75189.0</v>
      </c>
      <c r="H6" s="41" t="s">
        <v>23</v>
      </c>
      <c r="I6" s="44" t="s">
        <v>22</v>
      </c>
      <c r="J6" s="45">
        <v>43665.0</v>
      </c>
      <c r="K6" s="46" t="s">
        <v>24</v>
      </c>
      <c r="L6" s="41" t="s">
        <v>859</v>
      </c>
      <c r="M6" s="41" t="s">
        <v>220</v>
      </c>
      <c r="N6" s="41" t="s">
        <v>24</v>
      </c>
      <c r="O6" s="41" t="s">
        <v>26</v>
      </c>
      <c r="P6" s="41" t="s">
        <v>26</v>
      </c>
      <c r="Q6" s="41" t="s">
        <v>72</v>
      </c>
      <c r="R6" s="41"/>
      <c r="S6" s="41"/>
      <c r="T6" s="41"/>
      <c r="U6" s="41"/>
      <c r="V6" s="41"/>
      <c r="W6" s="41"/>
      <c r="X6" s="41"/>
      <c r="Y6" s="41"/>
      <c r="Z6" s="41"/>
    </row>
    <row r="7" ht="12.75" customHeight="1">
      <c r="A7" s="41">
        <v>5.0</v>
      </c>
      <c r="B7" s="41" t="s">
        <v>681</v>
      </c>
      <c r="C7" s="41" t="s">
        <v>682</v>
      </c>
      <c r="D7" s="41" t="s">
        <v>683</v>
      </c>
      <c r="E7" s="41" t="s">
        <v>45</v>
      </c>
      <c r="F7" s="41" t="s">
        <v>21</v>
      </c>
      <c r="G7" s="41">
        <v>75087.0</v>
      </c>
      <c r="H7" s="41" t="s">
        <v>684</v>
      </c>
      <c r="I7" s="44" t="s">
        <v>685</v>
      </c>
      <c r="J7" s="45">
        <v>43665.0</v>
      </c>
      <c r="K7" s="46" t="s">
        <v>24</v>
      </c>
      <c r="L7" s="41" t="s">
        <v>859</v>
      </c>
      <c r="M7" s="41" t="s">
        <v>220</v>
      </c>
      <c r="N7" s="41" t="s">
        <v>24</v>
      </c>
      <c r="O7" s="41" t="s">
        <v>26</v>
      </c>
      <c r="P7" s="41" t="s">
        <v>26</v>
      </c>
      <c r="Q7" s="41" t="s">
        <v>72</v>
      </c>
      <c r="R7" s="41"/>
      <c r="S7" s="41"/>
      <c r="T7" s="41"/>
      <c r="U7" s="41"/>
      <c r="V7" s="41"/>
      <c r="W7" s="41"/>
      <c r="X7" s="41"/>
      <c r="Y7" s="41"/>
      <c r="Z7" s="41"/>
    </row>
    <row r="8" ht="12.75" customHeight="1">
      <c r="A8" s="41">
        <v>6.0</v>
      </c>
      <c r="B8" s="41" t="s">
        <v>691</v>
      </c>
      <c r="C8" s="70" t="s">
        <v>692</v>
      </c>
      <c r="D8" s="41" t="s">
        <v>693</v>
      </c>
      <c r="E8" s="41" t="s">
        <v>30</v>
      </c>
      <c r="F8" s="41" t="s">
        <v>21</v>
      </c>
      <c r="G8" s="41">
        <v>75087.0</v>
      </c>
      <c r="H8" s="41" t="s">
        <v>694</v>
      </c>
      <c r="I8" s="44" t="s">
        <v>695</v>
      </c>
      <c r="J8" s="45">
        <v>43665.0</v>
      </c>
      <c r="K8" s="46" t="s">
        <v>24</v>
      </c>
      <c r="L8" s="41" t="s">
        <v>859</v>
      </c>
      <c r="M8" s="41" t="s">
        <v>860</v>
      </c>
      <c r="N8" s="41" t="s">
        <v>24</v>
      </c>
      <c r="O8" s="41" t="s">
        <v>26</v>
      </c>
      <c r="P8" s="41" t="s">
        <v>26</v>
      </c>
      <c r="Q8" s="41" t="s">
        <v>72</v>
      </c>
      <c r="R8" s="41"/>
      <c r="S8" s="41"/>
      <c r="T8" s="41"/>
      <c r="U8" s="41"/>
      <c r="V8" s="41"/>
      <c r="W8" s="41"/>
      <c r="X8" s="41"/>
      <c r="Y8" s="41"/>
      <c r="Z8" s="41"/>
    </row>
    <row r="9" ht="12.75" customHeight="1">
      <c r="A9" s="41">
        <v>7.0</v>
      </c>
      <c r="B9" s="41" t="s">
        <v>514</v>
      </c>
      <c r="C9" s="41" t="s">
        <v>515</v>
      </c>
      <c r="D9" s="41" t="s">
        <v>516</v>
      </c>
      <c r="E9" s="41" t="s">
        <v>45</v>
      </c>
      <c r="F9" s="41" t="s">
        <v>21</v>
      </c>
      <c r="G9" s="41">
        <v>75189.0</v>
      </c>
      <c r="H9" s="41" t="s">
        <v>518</v>
      </c>
      <c r="I9" s="44" t="s">
        <v>517</v>
      </c>
      <c r="J9" s="45">
        <v>43665.0</v>
      </c>
      <c r="K9" s="46" t="s">
        <v>24</v>
      </c>
      <c r="L9" s="41" t="s">
        <v>859</v>
      </c>
      <c r="M9" s="41" t="s">
        <v>860</v>
      </c>
      <c r="N9" s="41" t="s">
        <v>24</v>
      </c>
      <c r="O9" s="41" t="s">
        <v>26</v>
      </c>
      <c r="P9" s="41" t="s">
        <v>26</v>
      </c>
      <c r="Q9" s="41" t="s">
        <v>72</v>
      </c>
      <c r="R9" s="41"/>
      <c r="S9" s="41"/>
      <c r="T9" s="41"/>
      <c r="U9" s="41"/>
      <c r="V9" s="41"/>
      <c r="W9" s="41"/>
      <c r="X9" s="41"/>
      <c r="Y9" s="41"/>
      <c r="Z9" s="41"/>
    </row>
    <row r="10" ht="12.75" customHeight="1">
      <c r="A10" s="41">
        <v>8.0</v>
      </c>
      <c r="B10" s="41" t="s">
        <v>686</v>
      </c>
      <c r="C10" s="41" t="s">
        <v>687</v>
      </c>
      <c r="D10" s="41" t="s">
        <v>688</v>
      </c>
      <c r="E10" s="41" t="s">
        <v>45</v>
      </c>
      <c r="F10" s="41" t="s">
        <v>58</v>
      </c>
      <c r="G10" s="41">
        <v>75087.0</v>
      </c>
      <c r="H10" s="41" t="s">
        <v>689</v>
      </c>
      <c r="I10" s="44" t="s">
        <v>690</v>
      </c>
      <c r="J10" s="45">
        <v>43665.0</v>
      </c>
      <c r="K10" s="46" t="s">
        <v>24</v>
      </c>
      <c r="L10" s="41" t="s">
        <v>859</v>
      </c>
      <c r="M10" s="41" t="s">
        <v>860</v>
      </c>
      <c r="N10" s="41" t="s">
        <v>24</v>
      </c>
      <c r="O10" s="41" t="s">
        <v>26</v>
      </c>
      <c r="P10" s="41" t="s">
        <v>26</v>
      </c>
      <c r="Q10" s="41" t="s">
        <v>72</v>
      </c>
      <c r="R10" s="41"/>
      <c r="S10" s="41"/>
      <c r="T10" s="41"/>
      <c r="U10" s="41"/>
      <c r="V10" s="41"/>
      <c r="W10" s="41"/>
      <c r="X10" s="41"/>
      <c r="Y10" s="41"/>
      <c r="Z10" s="41"/>
    </row>
    <row r="11" ht="12.75" customHeight="1">
      <c r="A11" s="41">
        <v>9.0</v>
      </c>
      <c r="B11" s="41" t="s">
        <v>42</v>
      </c>
      <c r="C11" s="41" t="s">
        <v>43</v>
      </c>
      <c r="D11" s="41" t="s">
        <v>44</v>
      </c>
      <c r="E11" s="41" t="s">
        <v>45</v>
      </c>
      <c r="F11" s="41" t="s">
        <v>21</v>
      </c>
      <c r="G11" s="41">
        <v>75189.0</v>
      </c>
      <c r="H11" s="41" t="s">
        <v>47</v>
      </c>
      <c r="I11" s="44" t="s">
        <v>46</v>
      </c>
      <c r="J11" s="45">
        <v>42964.0</v>
      </c>
      <c r="K11" s="46" t="s">
        <v>48</v>
      </c>
      <c r="L11" s="41" t="s">
        <v>657</v>
      </c>
      <c r="M11" s="41" t="s">
        <v>855</v>
      </c>
      <c r="N11" s="41" t="s">
        <v>48</v>
      </c>
      <c r="O11" s="41" t="s">
        <v>26</v>
      </c>
      <c r="P11" s="41" t="s">
        <v>26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12.75" customHeight="1">
      <c r="A12" s="41">
        <v>10.0</v>
      </c>
      <c r="B12" s="55" t="s">
        <v>49</v>
      </c>
      <c r="C12" s="41" t="s">
        <v>50</v>
      </c>
      <c r="D12" s="41" t="s">
        <v>51</v>
      </c>
      <c r="E12" s="41" t="s">
        <v>30</v>
      </c>
      <c r="F12" s="41" t="s">
        <v>21</v>
      </c>
      <c r="G12" s="41">
        <v>75087.0</v>
      </c>
      <c r="H12" s="41" t="s">
        <v>53</v>
      </c>
      <c r="I12" s="132" t="s">
        <v>52</v>
      </c>
      <c r="J12" s="59">
        <v>42964.0</v>
      </c>
      <c r="K12" s="46" t="s">
        <v>48</v>
      </c>
      <c r="L12" s="41" t="s">
        <v>657</v>
      </c>
      <c r="M12" s="41" t="s">
        <v>855</v>
      </c>
      <c r="N12" s="41" t="s">
        <v>48</v>
      </c>
      <c r="O12" s="41" t="s">
        <v>26</v>
      </c>
      <c r="P12" s="41" t="s">
        <v>26</v>
      </c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12.75" customHeight="1">
      <c r="A13" s="41">
        <v>11.0</v>
      </c>
      <c r="B13" s="55" t="s">
        <v>528</v>
      </c>
      <c r="C13" s="41" t="s">
        <v>529</v>
      </c>
      <c r="D13" s="41" t="s">
        <v>861</v>
      </c>
      <c r="E13" s="41" t="s">
        <v>862</v>
      </c>
      <c r="F13" s="41" t="s">
        <v>21</v>
      </c>
      <c r="G13" s="55">
        <v>75098.0</v>
      </c>
      <c r="H13" s="41" t="s">
        <v>863</v>
      </c>
      <c r="I13" s="132" t="s">
        <v>531</v>
      </c>
      <c r="J13" s="59">
        <v>43328.0</v>
      </c>
      <c r="K13" s="46" t="s">
        <v>48</v>
      </c>
      <c r="L13" s="41" t="s">
        <v>657</v>
      </c>
      <c r="M13" s="41" t="s">
        <v>855</v>
      </c>
      <c r="N13" s="41" t="s">
        <v>48</v>
      </c>
      <c r="O13" s="41" t="s">
        <v>26</v>
      </c>
      <c r="P13" s="41" t="s">
        <v>26</v>
      </c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2.75" customHeight="1">
      <c r="A14" s="41">
        <v>12.0</v>
      </c>
      <c r="B14" s="55" t="s">
        <v>710</v>
      </c>
      <c r="C14" s="41" t="s">
        <v>711</v>
      </c>
      <c r="D14" s="41" t="s">
        <v>712</v>
      </c>
      <c r="E14" s="55"/>
      <c r="F14" s="55"/>
      <c r="G14" s="55"/>
      <c r="H14" s="41" t="s">
        <v>713</v>
      </c>
      <c r="I14" s="132" t="s">
        <v>714</v>
      </c>
      <c r="J14" s="59">
        <v>43335.0</v>
      </c>
      <c r="K14" s="46" t="s">
        <v>48</v>
      </c>
      <c r="L14" s="41" t="s">
        <v>657</v>
      </c>
      <c r="M14" s="41" t="s">
        <v>855</v>
      </c>
      <c r="N14" s="41" t="s">
        <v>48</v>
      </c>
      <c r="O14" s="41" t="s">
        <v>26</v>
      </c>
      <c r="P14" s="41" t="s">
        <v>26</v>
      </c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12.75" customHeight="1">
      <c r="A15" s="41">
        <v>13.0</v>
      </c>
      <c r="B15" s="55" t="s">
        <v>245</v>
      </c>
      <c r="C15" s="41" t="s">
        <v>696</v>
      </c>
      <c r="D15" s="41" t="s">
        <v>697</v>
      </c>
      <c r="E15" s="41" t="s">
        <v>30</v>
      </c>
      <c r="F15" s="41" t="s">
        <v>21</v>
      </c>
      <c r="G15" s="55">
        <v>75087.0</v>
      </c>
      <c r="H15" s="41" t="s">
        <v>698</v>
      </c>
      <c r="I15" s="132" t="s">
        <v>699</v>
      </c>
      <c r="J15" s="59">
        <v>43335.0</v>
      </c>
      <c r="K15" s="46" t="s">
        <v>48</v>
      </c>
      <c r="L15" s="41" t="s">
        <v>657</v>
      </c>
      <c r="M15" s="41" t="s">
        <v>855</v>
      </c>
      <c r="N15" s="41" t="s">
        <v>48</v>
      </c>
      <c r="O15" s="41" t="s">
        <v>26</v>
      </c>
      <c r="P15" s="41" t="s">
        <v>26</v>
      </c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12.75" customHeight="1">
      <c r="A16" s="41">
        <v>14.0</v>
      </c>
      <c r="B16" s="55" t="s">
        <v>715</v>
      </c>
      <c r="C16" s="41" t="s">
        <v>716</v>
      </c>
      <c r="D16" s="41"/>
      <c r="E16" s="41" t="s">
        <v>20</v>
      </c>
      <c r="F16" s="41" t="s">
        <v>21</v>
      </c>
      <c r="G16" s="55"/>
      <c r="H16" s="150" t="s">
        <v>717</v>
      </c>
      <c r="I16" s="132"/>
      <c r="J16" s="59">
        <v>43696.0</v>
      </c>
      <c r="K16" s="46" t="s">
        <v>48</v>
      </c>
      <c r="L16" s="41" t="s">
        <v>859</v>
      </c>
      <c r="M16" s="41" t="s">
        <v>220</v>
      </c>
      <c r="N16" s="41" t="s">
        <v>48</v>
      </c>
      <c r="O16" s="41" t="s">
        <v>26</v>
      </c>
      <c r="P16" s="156" t="s">
        <v>660</v>
      </c>
      <c r="Q16" s="70" t="s">
        <v>72</v>
      </c>
      <c r="R16" s="41"/>
      <c r="S16" s="41"/>
      <c r="T16" s="41"/>
      <c r="U16" s="41"/>
      <c r="V16" s="41"/>
      <c r="W16" s="41"/>
      <c r="X16" s="41"/>
      <c r="Y16" s="41"/>
      <c r="Z16" s="41"/>
    </row>
    <row r="17" ht="12.75" customHeight="1">
      <c r="A17" s="41">
        <v>15.0</v>
      </c>
      <c r="B17" s="55" t="s">
        <v>705</v>
      </c>
      <c r="C17" s="41" t="s">
        <v>706</v>
      </c>
      <c r="D17" s="41" t="s">
        <v>707</v>
      </c>
      <c r="E17" s="41" t="s">
        <v>30</v>
      </c>
      <c r="F17" s="41" t="s">
        <v>58</v>
      </c>
      <c r="G17" s="55">
        <v>75032.0</v>
      </c>
      <c r="H17" s="41" t="s">
        <v>708</v>
      </c>
      <c r="I17" s="132" t="s">
        <v>709</v>
      </c>
      <c r="J17" s="59">
        <v>43687.0</v>
      </c>
      <c r="K17" s="46" t="s">
        <v>48</v>
      </c>
      <c r="L17" s="41" t="s">
        <v>859</v>
      </c>
      <c r="M17" s="146" t="s">
        <v>856</v>
      </c>
      <c r="N17" s="41" t="s">
        <v>48</v>
      </c>
      <c r="O17" s="41" t="s">
        <v>26</v>
      </c>
      <c r="P17" s="41" t="s">
        <v>26</v>
      </c>
      <c r="Q17" s="41" t="s">
        <v>857</v>
      </c>
      <c r="R17" s="41"/>
      <c r="S17" s="41"/>
      <c r="T17" s="41"/>
      <c r="U17" s="41"/>
      <c r="V17" s="41"/>
      <c r="W17" s="41"/>
      <c r="X17" s="41"/>
      <c r="Y17" s="41"/>
      <c r="Z17" s="41"/>
    </row>
    <row r="18" ht="12.75" customHeight="1">
      <c r="A18" s="41">
        <v>16.0</v>
      </c>
      <c r="B18" s="55" t="s">
        <v>523</v>
      </c>
      <c r="C18" s="41" t="s">
        <v>524</v>
      </c>
      <c r="D18" s="41" t="s">
        <v>525</v>
      </c>
      <c r="E18" s="41" t="s">
        <v>30</v>
      </c>
      <c r="F18" s="41" t="s">
        <v>30</v>
      </c>
      <c r="G18" s="55">
        <v>75087.0</v>
      </c>
      <c r="H18" s="41" t="s">
        <v>527</v>
      </c>
      <c r="I18" s="132" t="s">
        <v>526</v>
      </c>
      <c r="J18" s="59">
        <v>43696.0</v>
      </c>
      <c r="K18" s="46" t="s">
        <v>48</v>
      </c>
      <c r="L18" s="41" t="s">
        <v>859</v>
      </c>
      <c r="M18" s="41" t="s">
        <v>855</v>
      </c>
      <c r="N18" s="41" t="s">
        <v>48</v>
      </c>
      <c r="O18" s="41" t="s">
        <v>26</v>
      </c>
      <c r="P18" s="156" t="s">
        <v>660</v>
      </c>
      <c r="Q18" s="41" t="s">
        <v>72</v>
      </c>
      <c r="R18" s="41"/>
      <c r="S18" s="41"/>
      <c r="T18" s="41"/>
      <c r="U18" s="41"/>
      <c r="V18" s="41"/>
      <c r="W18" s="41"/>
      <c r="X18" s="41"/>
      <c r="Y18" s="41"/>
      <c r="Z18" s="41"/>
    </row>
    <row r="19" ht="12.75" customHeight="1">
      <c r="A19" s="41">
        <v>17.0</v>
      </c>
      <c r="B19" s="55" t="s">
        <v>718</v>
      </c>
      <c r="C19" s="55" t="s">
        <v>719</v>
      </c>
      <c r="D19" s="55" t="s">
        <v>720</v>
      </c>
      <c r="E19" s="55" t="s">
        <v>30</v>
      </c>
      <c r="F19" s="55" t="s">
        <v>21</v>
      </c>
      <c r="G19" s="55">
        <v>75087.0</v>
      </c>
      <c r="H19" s="41" t="s">
        <v>721</v>
      </c>
      <c r="I19" s="55" t="s">
        <v>722</v>
      </c>
      <c r="J19" s="59">
        <v>43269.0</v>
      </c>
      <c r="K19" s="46" t="s">
        <v>48</v>
      </c>
      <c r="L19" s="70" t="s">
        <v>657</v>
      </c>
      <c r="M19" s="70" t="s">
        <v>33</v>
      </c>
      <c r="N19" s="41" t="s">
        <v>48</v>
      </c>
      <c r="O19" s="41" t="s">
        <v>26</v>
      </c>
      <c r="P19" s="41" t="s">
        <v>26</v>
      </c>
      <c r="Q19" s="70" t="s">
        <v>723</v>
      </c>
      <c r="R19" s="41"/>
      <c r="S19" s="41"/>
      <c r="T19" s="41"/>
      <c r="U19" s="41"/>
      <c r="V19" s="41"/>
      <c r="W19" s="41"/>
      <c r="X19" s="41"/>
      <c r="Y19" s="41"/>
      <c r="Z19" s="41"/>
    </row>
    <row r="20" ht="12.75" customHeight="1">
      <c r="A20" s="41">
        <v>18.0</v>
      </c>
      <c r="B20" s="55" t="s">
        <v>66</v>
      </c>
      <c r="C20" s="41" t="s">
        <v>67</v>
      </c>
      <c r="D20" s="41" t="s">
        <v>864</v>
      </c>
      <c r="E20" s="41" t="s">
        <v>30</v>
      </c>
      <c r="F20" s="41" t="s">
        <v>21</v>
      </c>
      <c r="G20" s="55">
        <v>75087.0</v>
      </c>
      <c r="H20" s="134" t="s">
        <v>70</v>
      </c>
      <c r="I20" s="132" t="s">
        <v>69</v>
      </c>
      <c r="J20" s="59">
        <v>43366.0</v>
      </c>
      <c r="K20" s="46" t="s">
        <v>48</v>
      </c>
      <c r="L20" s="41" t="s">
        <v>657</v>
      </c>
      <c r="M20" s="41" t="s">
        <v>33</v>
      </c>
      <c r="N20" s="41" t="s">
        <v>865</v>
      </c>
      <c r="O20" s="41" t="s">
        <v>26</v>
      </c>
      <c r="P20" s="41" t="s">
        <v>26</v>
      </c>
      <c r="Q20" s="41" t="s">
        <v>72</v>
      </c>
      <c r="R20" s="41"/>
      <c r="S20" s="41"/>
      <c r="T20" s="41"/>
      <c r="U20" s="41"/>
      <c r="V20" s="41"/>
      <c r="W20" s="41"/>
      <c r="X20" s="41"/>
      <c r="Y20" s="41"/>
      <c r="Z20" s="41"/>
    </row>
    <row r="21" ht="12.75" customHeight="1">
      <c r="A21" s="41">
        <v>19.0</v>
      </c>
      <c r="B21" s="55" t="s">
        <v>700</v>
      </c>
      <c r="C21" s="70" t="s">
        <v>701</v>
      </c>
      <c r="D21" s="41" t="s">
        <v>702</v>
      </c>
      <c r="E21" s="41" t="s">
        <v>30</v>
      </c>
      <c r="F21" s="41" t="s">
        <v>58</v>
      </c>
      <c r="G21" s="55">
        <v>75087.0</v>
      </c>
      <c r="H21" s="150" t="s">
        <v>703</v>
      </c>
      <c r="I21" s="132" t="s">
        <v>704</v>
      </c>
      <c r="J21" s="59">
        <v>43726.0</v>
      </c>
      <c r="K21" s="46" t="s">
        <v>48</v>
      </c>
      <c r="L21" s="41" t="s">
        <v>859</v>
      </c>
      <c r="M21" s="41" t="s">
        <v>33</v>
      </c>
      <c r="N21" s="41" t="s">
        <v>865</v>
      </c>
      <c r="O21" s="41" t="s">
        <v>26</v>
      </c>
      <c r="P21" s="156" t="s">
        <v>660</v>
      </c>
      <c r="Q21" s="41" t="s">
        <v>866</v>
      </c>
      <c r="R21" s="41"/>
      <c r="S21" s="41"/>
      <c r="T21" s="41"/>
      <c r="U21" s="41"/>
      <c r="V21" s="41"/>
      <c r="W21" s="41"/>
      <c r="X21" s="41"/>
      <c r="Y21" s="41"/>
      <c r="Z21" s="41"/>
    </row>
    <row r="22" ht="12.75" customHeight="1">
      <c r="A22" s="41">
        <v>20.0</v>
      </c>
      <c r="B22" s="55" t="s">
        <v>98</v>
      </c>
      <c r="C22" s="41" t="s">
        <v>99</v>
      </c>
      <c r="D22" s="41" t="s">
        <v>100</v>
      </c>
      <c r="E22" s="41" t="s">
        <v>30</v>
      </c>
      <c r="F22" s="41" t="s">
        <v>21</v>
      </c>
      <c r="G22" s="41">
        <v>75032.0</v>
      </c>
      <c r="H22" s="41" t="s">
        <v>102</v>
      </c>
      <c r="I22" s="132" t="s">
        <v>101</v>
      </c>
      <c r="J22" s="59">
        <v>42644.0</v>
      </c>
      <c r="K22" s="46" t="s">
        <v>86</v>
      </c>
      <c r="L22" s="41" t="s">
        <v>657</v>
      </c>
      <c r="M22" s="41" t="s">
        <v>33</v>
      </c>
      <c r="N22" s="41" t="s">
        <v>86</v>
      </c>
      <c r="O22" s="41" t="s">
        <v>26</v>
      </c>
      <c r="P22" s="41" t="s">
        <v>26</v>
      </c>
      <c r="Q22" s="41" t="s">
        <v>72</v>
      </c>
      <c r="R22" s="41"/>
      <c r="S22" s="41"/>
      <c r="T22" s="41"/>
      <c r="U22" s="41"/>
      <c r="V22" s="41"/>
      <c r="W22" s="41"/>
      <c r="X22" s="41"/>
      <c r="Y22" s="41"/>
      <c r="Z22" s="41"/>
    </row>
    <row r="23" ht="12.75" customHeight="1">
      <c r="A23" s="41">
        <v>21.0</v>
      </c>
      <c r="B23" s="55" t="s">
        <v>119</v>
      </c>
      <c r="C23" s="55" t="s">
        <v>120</v>
      </c>
      <c r="D23" s="55" t="s">
        <v>867</v>
      </c>
      <c r="E23" s="55" t="s">
        <v>30</v>
      </c>
      <c r="F23" s="55" t="s">
        <v>21</v>
      </c>
      <c r="G23" s="55">
        <v>75087.0</v>
      </c>
      <c r="H23" s="41" t="s">
        <v>123</v>
      </c>
      <c r="I23" s="55" t="s">
        <v>122</v>
      </c>
      <c r="J23" s="59">
        <v>43009.0</v>
      </c>
      <c r="K23" s="55" t="s">
        <v>86</v>
      </c>
      <c r="L23" s="41" t="s">
        <v>657</v>
      </c>
      <c r="M23" s="41" t="s">
        <v>33</v>
      </c>
      <c r="N23" s="41" t="s">
        <v>86</v>
      </c>
      <c r="O23" s="41" t="s">
        <v>26</v>
      </c>
      <c r="P23" s="41" t="s">
        <v>26</v>
      </c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ht="12.75" customHeight="1">
      <c r="A24" s="41">
        <v>22.0</v>
      </c>
      <c r="B24" s="55" t="s">
        <v>733</v>
      </c>
      <c r="C24" s="55" t="s">
        <v>734</v>
      </c>
      <c r="D24" s="55" t="s">
        <v>735</v>
      </c>
      <c r="E24" s="55" t="s">
        <v>30</v>
      </c>
      <c r="F24" s="55" t="s">
        <v>21</v>
      </c>
      <c r="G24" s="55">
        <v>75087.0</v>
      </c>
      <c r="H24" s="136" t="s">
        <v>736</v>
      </c>
      <c r="I24" s="55" t="s">
        <v>737</v>
      </c>
      <c r="J24" s="59">
        <v>43025.0</v>
      </c>
      <c r="K24" s="55" t="s">
        <v>86</v>
      </c>
      <c r="L24" s="41" t="s">
        <v>657</v>
      </c>
      <c r="M24" s="41" t="s">
        <v>33</v>
      </c>
      <c r="N24" s="41" t="s">
        <v>86</v>
      </c>
      <c r="O24" s="41" t="s">
        <v>26</v>
      </c>
      <c r="P24" s="41" t="s">
        <v>26</v>
      </c>
      <c r="Q24" s="41" t="s">
        <v>72</v>
      </c>
      <c r="R24" s="41"/>
      <c r="S24" s="41"/>
      <c r="T24" s="41"/>
      <c r="U24" s="41"/>
      <c r="V24" s="41"/>
      <c r="W24" s="41"/>
      <c r="X24" s="41"/>
      <c r="Y24" s="41"/>
      <c r="Z24" s="41"/>
    </row>
    <row r="25" ht="12.75" customHeight="1">
      <c r="A25" s="41">
        <v>23.0</v>
      </c>
      <c r="B25" s="55" t="s">
        <v>55</v>
      </c>
      <c r="C25" s="41" t="s">
        <v>744</v>
      </c>
      <c r="D25" s="41" t="s">
        <v>745</v>
      </c>
      <c r="E25" s="41" t="s">
        <v>45</v>
      </c>
      <c r="F25" s="41" t="s">
        <v>21</v>
      </c>
      <c r="G25" s="41">
        <v>75189.0</v>
      </c>
      <c r="H25" s="136" t="s">
        <v>746</v>
      </c>
      <c r="I25" s="132" t="s">
        <v>747</v>
      </c>
      <c r="J25" s="59">
        <v>42964.0</v>
      </c>
      <c r="K25" s="46" t="s">
        <v>86</v>
      </c>
      <c r="L25" s="41" t="s">
        <v>657</v>
      </c>
      <c r="M25" s="41" t="s">
        <v>33</v>
      </c>
      <c r="N25" s="41" t="s">
        <v>86</v>
      </c>
      <c r="O25" s="41" t="s">
        <v>26</v>
      </c>
      <c r="P25" s="70" t="s">
        <v>26</v>
      </c>
      <c r="Q25" s="70"/>
      <c r="R25" s="41"/>
      <c r="S25" s="41"/>
      <c r="T25" s="41"/>
      <c r="U25" s="41"/>
      <c r="V25" s="41"/>
      <c r="W25" s="41"/>
      <c r="X25" s="41"/>
      <c r="Y25" s="41"/>
      <c r="Z25" s="41"/>
    </row>
    <row r="26" ht="12.75" customHeight="1">
      <c r="A26" s="41">
        <v>24.0</v>
      </c>
      <c r="B26" s="55" t="s">
        <v>93</v>
      </c>
      <c r="C26" s="41" t="s">
        <v>748</v>
      </c>
      <c r="D26" s="41" t="s">
        <v>749</v>
      </c>
      <c r="E26" s="41" t="s">
        <v>30</v>
      </c>
      <c r="F26" s="41" t="s">
        <v>21</v>
      </c>
      <c r="G26" s="55">
        <v>75087.0</v>
      </c>
      <c r="H26" s="136" t="s">
        <v>750</v>
      </c>
      <c r="I26" s="132" t="s">
        <v>751</v>
      </c>
      <c r="J26" s="59">
        <v>43374.0</v>
      </c>
      <c r="K26" s="46" t="s">
        <v>86</v>
      </c>
      <c r="L26" s="41" t="s">
        <v>657</v>
      </c>
      <c r="M26" s="41" t="s">
        <v>33</v>
      </c>
      <c r="N26" s="41" t="s">
        <v>86</v>
      </c>
      <c r="O26" s="41" t="s">
        <v>26</v>
      </c>
      <c r="P26" s="41" t="s">
        <v>26</v>
      </c>
      <c r="Q26" s="41" t="s">
        <v>72</v>
      </c>
      <c r="R26" s="41"/>
      <c r="S26" s="41"/>
      <c r="T26" s="41"/>
      <c r="U26" s="41"/>
      <c r="V26" s="41"/>
      <c r="W26" s="41"/>
      <c r="X26" s="41"/>
      <c r="Y26" s="41"/>
      <c r="Z26" s="41"/>
    </row>
    <row r="27" ht="12.75" customHeight="1">
      <c r="A27" s="41">
        <v>25.0</v>
      </c>
      <c r="B27" s="41" t="s">
        <v>404</v>
      </c>
      <c r="C27" s="41" t="s">
        <v>405</v>
      </c>
      <c r="D27" s="41" t="s">
        <v>406</v>
      </c>
      <c r="E27" s="41" t="s">
        <v>30</v>
      </c>
      <c r="F27" s="41" t="s">
        <v>21</v>
      </c>
      <c r="G27" s="41">
        <v>75087.0</v>
      </c>
      <c r="H27" s="136" t="s">
        <v>408</v>
      </c>
      <c r="I27" s="44" t="s">
        <v>407</v>
      </c>
      <c r="J27" s="45">
        <v>43374.0</v>
      </c>
      <c r="K27" s="46" t="s">
        <v>86</v>
      </c>
      <c r="L27" s="41" t="s">
        <v>657</v>
      </c>
      <c r="M27" s="41" t="s">
        <v>33</v>
      </c>
      <c r="N27" s="41" t="s">
        <v>86</v>
      </c>
      <c r="O27" s="41" t="s">
        <v>26</v>
      </c>
      <c r="P27" s="41" t="s">
        <v>26</v>
      </c>
      <c r="Q27" s="41" t="s">
        <v>72</v>
      </c>
      <c r="R27" s="41"/>
      <c r="S27" s="41"/>
      <c r="T27" s="41"/>
      <c r="U27" s="41"/>
      <c r="V27" s="41"/>
      <c r="W27" s="41"/>
      <c r="X27" s="41"/>
      <c r="Y27" s="41"/>
      <c r="Z27" s="41"/>
    </row>
    <row r="28" ht="12.75" customHeight="1">
      <c r="A28" s="41">
        <v>26.0</v>
      </c>
      <c r="B28" s="55" t="s">
        <v>540</v>
      </c>
      <c r="C28" s="41" t="s">
        <v>541</v>
      </c>
      <c r="D28" s="41" t="s">
        <v>542</v>
      </c>
      <c r="E28" s="41" t="s">
        <v>30</v>
      </c>
      <c r="F28" s="41" t="s">
        <v>21</v>
      </c>
      <c r="G28" s="55">
        <v>75087.0</v>
      </c>
      <c r="H28" s="136" t="s">
        <v>544</v>
      </c>
      <c r="I28" s="132" t="s">
        <v>543</v>
      </c>
      <c r="J28" s="59">
        <v>43383.0</v>
      </c>
      <c r="K28" s="46" t="s">
        <v>86</v>
      </c>
      <c r="L28" s="41" t="s">
        <v>657</v>
      </c>
      <c r="M28" s="41" t="s">
        <v>33</v>
      </c>
      <c r="N28" s="41" t="s">
        <v>86</v>
      </c>
      <c r="O28" s="41" t="s">
        <v>26</v>
      </c>
      <c r="P28" s="41" t="s">
        <v>26</v>
      </c>
      <c r="Q28" s="41" t="s">
        <v>72</v>
      </c>
      <c r="R28" s="41"/>
      <c r="S28" s="41"/>
      <c r="T28" s="41"/>
      <c r="U28" s="41"/>
      <c r="V28" s="41"/>
      <c r="W28" s="41"/>
      <c r="X28" s="41"/>
      <c r="Y28" s="41"/>
      <c r="Z28" s="41"/>
    </row>
    <row r="29" ht="15.0" customHeight="1">
      <c r="A29" s="41">
        <v>27.0</v>
      </c>
      <c r="B29" s="55" t="s">
        <v>393</v>
      </c>
      <c r="C29" s="41" t="s">
        <v>724</v>
      </c>
      <c r="D29" s="41" t="s">
        <v>725</v>
      </c>
      <c r="E29" s="55" t="s">
        <v>30</v>
      </c>
      <c r="F29" s="55" t="s">
        <v>21</v>
      </c>
      <c r="G29" s="55">
        <v>75087.0</v>
      </c>
      <c r="H29" s="136" t="s">
        <v>726</v>
      </c>
      <c r="I29" s="132" t="s">
        <v>727</v>
      </c>
      <c r="J29" s="59">
        <v>43392.0</v>
      </c>
      <c r="K29" s="46" t="s">
        <v>86</v>
      </c>
      <c r="L29" s="41" t="s">
        <v>657</v>
      </c>
      <c r="M29" s="41" t="s">
        <v>33</v>
      </c>
      <c r="N29" s="41" t="s">
        <v>86</v>
      </c>
      <c r="O29" s="41" t="s">
        <v>26</v>
      </c>
      <c r="P29" s="41" t="s">
        <v>26</v>
      </c>
      <c r="Q29" s="41" t="s">
        <v>72</v>
      </c>
      <c r="R29" s="41"/>
      <c r="S29" s="41"/>
      <c r="T29" s="41"/>
      <c r="U29" s="41"/>
      <c r="V29" s="41"/>
      <c r="W29" s="41"/>
      <c r="X29" s="41"/>
      <c r="Y29" s="41"/>
      <c r="Z29" s="41"/>
    </row>
    <row r="30" ht="12.75" customHeight="1">
      <c r="A30" s="41">
        <v>28.0</v>
      </c>
      <c r="B30" s="55" t="s">
        <v>93</v>
      </c>
      <c r="C30" s="41" t="s">
        <v>94</v>
      </c>
      <c r="D30" s="41" t="s">
        <v>95</v>
      </c>
      <c r="E30" s="41" t="s">
        <v>30</v>
      </c>
      <c r="F30" s="41" t="s">
        <v>21</v>
      </c>
      <c r="G30" s="55">
        <v>75087.0</v>
      </c>
      <c r="H30" s="136" t="s">
        <v>97</v>
      </c>
      <c r="I30" s="132" t="s">
        <v>96</v>
      </c>
      <c r="J30" s="59">
        <v>43393.0</v>
      </c>
      <c r="K30" s="46" t="s">
        <v>86</v>
      </c>
      <c r="L30" s="41" t="s">
        <v>657</v>
      </c>
      <c r="M30" s="41" t="s">
        <v>33</v>
      </c>
      <c r="N30" s="41" t="s">
        <v>86</v>
      </c>
      <c r="O30" s="41" t="s">
        <v>26</v>
      </c>
      <c r="P30" s="41" t="s">
        <v>26</v>
      </c>
      <c r="Q30" s="41" t="s">
        <v>72</v>
      </c>
      <c r="R30" s="41"/>
      <c r="S30" s="41"/>
      <c r="T30" s="41"/>
      <c r="U30" s="41"/>
      <c r="V30" s="41"/>
      <c r="W30" s="41"/>
      <c r="X30" s="41"/>
      <c r="Y30" s="41"/>
      <c r="Z30" s="41"/>
    </row>
    <row r="31" ht="12.75" customHeight="1">
      <c r="A31" s="41">
        <v>29.0</v>
      </c>
      <c r="B31" s="55" t="s">
        <v>81</v>
      </c>
      <c r="C31" s="41" t="s">
        <v>82</v>
      </c>
      <c r="D31" s="41" t="s">
        <v>83</v>
      </c>
      <c r="E31" s="41" t="s">
        <v>868</v>
      </c>
      <c r="F31" s="41" t="s">
        <v>21</v>
      </c>
      <c r="G31" s="55">
        <v>75081.0</v>
      </c>
      <c r="H31" s="136" t="s">
        <v>85</v>
      </c>
      <c r="I31" s="132" t="s">
        <v>84</v>
      </c>
      <c r="J31" s="59">
        <v>43757.0</v>
      </c>
      <c r="K31" s="46" t="s">
        <v>86</v>
      </c>
      <c r="L31" s="41" t="s">
        <v>859</v>
      </c>
      <c r="M31" s="41" t="s">
        <v>33</v>
      </c>
      <c r="N31" s="41" t="s">
        <v>86</v>
      </c>
      <c r="O31" s="41" t="s">
        <v>26</v>
      </c>
      <c r="P31" s="41" t="s">
        <v>26</v>
      </c>
      <c r="Q31" s="41" t="s">
        <v>72</v>
      </c>
      <c r="R31" s="41"/>
      <c r="S31" s="41"/>
      <c r="T31" s="41"/>
      <c r="U31" s="41"/>
      <c r="V31" s="41"/>
      <c r="W31" s="41"/>
      <c r="X31" s="41"/>
      <c r="Y31" s="41"/>
      <c r="Z31" s="41"/>
    </row>
    <row r="32" ht="12.75" customHeight="1">
      <c r="A32" s="41">
        <v>30.0</v>
      </c>
      <c r="B32" s="55" t="s">
        <v>728</v>
      </c>
      <c r="C32" s="41" t="s">
        <v>729</v>
      </c>
      <c r="D32" s="41" t="s">
        <v>730</v>
      </c>
      <c r="E32" s="41" t="s">
        <v>45</v>
      </c>
      <c r="F32" s="41" t="s">
        <v>21</v>
      </c>
      <c r="G32" s="55">
        <v>75087.0</v>
      </c>
      <c r="H32" s="136" t="s">
        <v>731</v>
      </c>
      <c r="I32" s="132" t="s">
        <v>732</v>
      </c>
      <c r="J32" s="59">
        <v>43757.0</v>
      </c>
      <c r="K32" s="46" t="s">
        <v>86</v>
      </c>
      <c r="L32" s="41" t="s">
        <v>859</v>
      </c>
      <c r="M32" s="41" t="s">
        <v>33</v>
      </c>
      <c r="N32" s="41" t="s">
        <v>86</v>
      </c>
      <c r="O32" s="41" t="s">
        <v>26</v>
      </c>
      <c r="P32" s="41" t="s">
        <v>26</v>
      </c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ht="13.5" customHeight="1">
      <c r="A33" s="41">
        <v>31.0</v>
      </c>
      <c r="B33" s="55" t="s">
        <v>752</v>
      </c>
      <c r="C33" s="41" t="s">
        <v>753</v>
      </c>
      <c r="D33" s="41" t="s">
        <v>754</v>
      </c>
      <c r="E33" s="41" t="s">
        <v>45</v>
      </c>
      <c r="F33" s="41" t="s">
        <v>21</v>
      </c>
      <c r="G33" s="55">
        <v>75189.0</v>
      </c>
      <c r="H33" s="136" t="s">
        <v>755</v>
      </c>
      <c r="I33" s="132" t="s">
        <v>756</v>
      </c>
      <c r="J33" s="59">
        <v>43757.0</v>
      </c>
      <c r="K33" s="46" t="s">
        <v>86</v>
      </c>
      <c r="L33" s="41" t="s">
        <v>859</v>
      </c>
      <c r="M33" s="70" t="s">
        <v>33</v>
      </c>
      <c r="N33" s="41" t="s">
        <v>86</v>
      </c>
      <c r="O33" s="41" t="s">
        <v>26</v>
      </c>
      <c r="P33" s="156" t="s">
        <v>660</v>
      </c>
      <c r="Q33" s="152" t="s">
        <v>757</v>
      </c>
      <c r="R33" s="41"/>
      <c r="S33" s="41"/>
      <c r="T33" s="41"/>
      <c r="U33" s="41"/>
      <c r="V33" s="41"/>
      <c r="W33" s="41"/>
      <c r="X33" s="41"/>
      <c r="Y33" s="41"/>
      <c r="Z33" s="41"/>
    </row>
    <row r="34" ht="12.75" customHeight="1">
      <c r="A34" s="41">
        <v>32.0</v>
      </c>
      <c r="B34" s="55" t="s">
        <v>758</v>
      </c>
      <c r="C34" s="41" t="s">
        <v>759</v>
      </c>
      <c r="D34" s="41" t="s">
        <v>760</v>
      </c>
      <c r="E34" s="41" t="s">
        <v>30</v>
      </c>
      <c r="F34" s="41" t="s">
        <v>21</v>
      </c>
      <c r="G34" s="55">
        <v>75087.0</v>
      </c>
      <c r="H34" s="136" t="s">
        <v>761</v>
      </c>
      <c r="I34" s="132" t="s">
        <v>762</v>
      </c>
      <c r="J34" s="59">
        <v>43748.0</v>
      </c>
      <c r="K34" s="46" t="s">
        <v>86</v>
      </c>
      <c r="L34" s="41" t="s">
        <v>859</v>
      </c>
      <c r="M34" s="70" t="s">
        <v>33</v>
      </c>
      <c r="N34" s="41" t="s">
        <v>86</v>
      </c>
      <c r="O34" s="41" t="s">
        <v>26</v>
      </c>
      <c r="P34" s="156" t="s">
        <v>660</v>
      </c>
      <c r="Q34" s="152" t="s">
        <v>72</v>
      </c>
      <c r="R34" s="41"/>
      <c r="S34" s="41"/>
      <c r="T34" s="41"/>
      <c r="U34" s="41"/>
      <c r="V34" s="41"/>
      <c r="W34" s="41"/>
      <c r="X34" s="41"/>
      <c r="Y34" s="41"/>
      <c r="Z34" s="41"/>
    </row>
    <row r="35" ht="12.75" customHeight="1">
      <c r="A35" s="41">
        <v>33.0</v>
      </c>
      <c r="B35" s="55" t="s">
        <v>738</v>
      </c>
      <c r="C35" s="41" t="s">
        <v>739</v>
      </c>
      <c r="D35" s="41" t="s">
        <v>740</v>
      </c>
      <c r="E35" s="41" t="s">
        <v>45</v>
      </c>
      <c r="F35" s="41" t="s">
        <v>21</v>
      </c>
      <c r="G35" s="55">
        <v>75189.0</v>
      </c>
      <c r="H35" s="136" t="s">
        <v>741</v>
      </c>
      <c r="I35" s="132" t="s">
        <v>742</v>
      </c>
      <c r="J35" s="59">
        <v>43757.0</v>
      </c>
      <c r="K35" s="46" t="s">
        <v>86</v>
      </c>
      <c r="L35" s="41" t="s">
        <v>859</v>
      </c>
      <c r="M35" s="70" t="s">
        <v>33</v>
      </c>
      <c r="N35" s="41" t="s">
        <v>86</v>
      </c>
      <c r="O35" s="41" t="s">
        <v>26</v>
      </c>
      <c r="P35" s="156" t="s">
        <v>660</v>
      </c>
      <c r="Q35" s="152" t="s">
        <v>743</v>
      </c>
      <c r="R35" s="41"/>
      <c r="S35" s="41"/>
      <c r="T35" s="41"/>
      <c r="U35" s="41"/>
      <c r="V35" s="41"/>
      <c r="W35" s="41"/>
      <c r="X35" s="41"/>
      <c r="Y35" s="41"/>
      <c r="Z35" s="41"/>
    </row>
    <row r="36" ht="12.75" customHeight="1">
      <c r="A36" s="41">
        <v>34.0</v>
      </c>
      <c r="B36" s="55" t="s">
        <v>763</v>
      </c>
      <c r="C36" s="41" t="s">
        <v>352</v>
      </c>
      <c r="D36" s="41" t="s">
        <v>764</v>
      </c>
      <c r="E36" s="41" t="s">
        <v>354</v>
      </c>
      <c r="F36" s="41" t="s">
        <v>21</v>
      </c>
      <c r="G36" s="55">
        <v>75089.0</v>
      </c>
      <c r="H36" s="136" t="s">
        <v>356</v>
      </c>
      <c r="I36" s="132" t="s">
        <v>355</v>
      </c>
      <c r="J36" s="59">
        <v>43757.0</v>
      </c>
      <c r="K36" s="46" t="s">
        <v>86</v>
      </c>
      <c r="L36" s="41" t="s">
        <v>859</v>
      </c>
      <c r="M36" s="70" t="s">
        <v>33</v>
      </c>
      <c r="N36" s="41" t="s">
        <v>86</v>
      </c>
      <c r="O36" s="41" t="s">
        <v>26</v>
      </c>
      <c r="P36" s="156" t="s">
        <v>660</v>
      </c>
      <c r="Q36" s="152" t="s">
        <v>765</v>
      </c>
      <c r="R36" s="41"/>
      <c r="S36" s="41"/>
      <c r="T36" s="41"/>
      <c r="U36" s="41"/>
      <c r="V36" s="41"/>
      <c r="W36" s="41"/>
      <c r="X36" s="41"/>
      <c r="Y36" s="41"/>
      <c r="Z36" s="41"/>
    </row>
    <row r="37" ht="12.75" customHeight="1">
      <c r="A37" s="41">
        <v>35.0</v>
      </c>
      <c r="B37" s="41" t="s">
        <v>166</v>
      </c>
      <c r="C37" s="41" t="s">
        <v>167</v>
      </c>
      <c r="D37" s="41" t="s">
        <v>168</v>
      </c>
      <c r="E37" s="41" t="s">
        <v>30</v>
      </c>
      <c r="F37" s="41" t="s">
        <v>21</v>
      </c>
      <c r="G37" s="41">
        <v>75087.0</v>
      </c>
      <c r="H37" s="136" t="s">
        <v>170</v>
      </c>
      <c r="I37" s="44" t="s">
        <v>169</v>
      </c>
      <c r="J37" s="45">
        <v>43409.0</v>
      </c>
      <c r="K37" s="46" t="s">
        <v>171</v>
      </c>
      <c r="L37" s="41" t="s">
        <v>657</v>
      </c>
      <c r="M37" s="41" t="s">
        <v>33</v>
      </c>
      <c r="N37" s="41" t="s">
        <v>137</v>
      </c>
      <c r="O37" s="41" t="s">
        <v>26</v>
      </c>
      <c r="P37" s="41" t="s">
        <v>26</v>
      </c>
      <c r="Q37" s="152" t="s">
        <v>72</v>
      </c>
      <c r="R37" s="41"/>
      <c r="S37" s="41"/>
      <c r="T37" s="41"/>
      <c r="U37" s="41"/>
      <c r="V37" s="41"/>
      <c r="W37" s="41"/>
      <c r="X37" s="41"/>
      <c r="Y37" s="41"/>
      <c r="Z37" s="41"/>
    </row>
    <row r="38" ht="12.75" customHeight="1">
      <c r="A38" s="41">
        <v>36.0</v>
      </c>
      <c r="B38" s="55" t="s">
        <v>556</v>
      </c>
      <c r="C38" s="41" t="s">
        <v>557</v>
      </c>
      <c r="D38" s="41" t="s">
        <v>558</v>
      </c>
      <c r="E38" s="41" t="s">
        <v>45</v>
      </c>
      <c r="F38" s="41" t="s">
        <v>21</v>
      </c>
      <c r="G38" s="55">
        <v>75189.0</v>
      </c>
      <c r="H38" s="136" t="s">
        <v>560</v>
      </c>
      <c r="I38" s="132" t="s">
        <v>559</v>
      </c>
      <c r="J38" s="59">
        <v>43437.0</v>
      </c>
      <c r="K38" s="46" t="s">
        <v>171</v>
      </c>
      <c r="L38" s="41" t="s">
        <v>657</v>
      </c>
      <c r="M38" s="41" t="s">
        <v>33</v>
      </c>
      <c r="N38" s="41" t="s">
        <v>171</v>
      </c>
      <c r="O38" s="41" t="s">
        <v>26</v>
      </c>
      <c r="P38" s="41" t="s">
        <v>26</v>
      </c>
      <c r="Q38" s="41" t="s">
        <v>72</v>
      </c>
      <c r="R38" s="41"/>
      <c r="S38" s="41"/>
      <c r="T38" s="41"/>
      <c r="U38" s="41"/>
      <c r="V38" s="41"/>
      <c r="W38" s="41"/>
      <c r="X38" s="41"/>
      <c r="Y38" s="41"/>
      <c r="Z38" s="41"/>
    </row>
    <row r="39" ht="12.75" customHeight="1">
      <c r="A39" s="41">
        <v>37.0</v>
      </c>
      <c r="B39" s="55" t="s">
        <v>563</v>
      </c>
      <c r="C39" s="41" t="s">
        <v>28</v>
      </c>
      <c r="D39" s="41" t="s">
        <v>564</v>
      </c>
      <c r="E39" s="41" t="s">
        <v>45</v>
      </c>
      <c r="F39" s="41" t="s">
        <v>21</v>
      </c>
      <c r="G39" s="55">
        <v>75087.0</v>
      </c>
      <c r="H39" s="136" t="s">
        <v>566</v>
      </c>
      <c r="I39" s="132" t="s">
        <v>565</v>
      </c>
      <c r="J39" s="59">
        <v>43437.0</v>
      </c>
      <c r="K39" s="46" t="s">
        <v>171</v>
      </c>
      <c r="L39" s="41" t="s">
        <v>657</v>
      </c>
      <c r="M39" s="41" t="s">
        <v>33</v>
      </c>
      <c r="N39" s="41" t="s">
        <v>171</v>
      </c>
      <c r="O39" s="41" t="s">
        <v>26</v>
      </c>
      <c r="P39" s="41" t="s">
        <v>26</v>
      </c>
      <c r="Q39" s="41" t="s">
        <v>72</v>
      </c>
      <c r="R39" s="41"/>
      <c r="S39" s="41"/>
      <c r="T39" s="41"/>
      <c r="U39" s="41"/>
      <c r="V39" s="41"/>
      <c r="W39" s="41"/>
      <c r="X39" s="41"/>
      <c r="Y39" s="41"/>
      <c r="Z39" s="41"/>
    </row>
    <row r="40" ht="13.5" customHeight="1">
      <c r="A40" s="41">
        <v>38.0</v>
      </c>
      <c r="B40" s="67" t="s">
        <v>17</v>
      </c>
      <c r="C40" s="67" t="s">
        <v>414</v>
      </c>
      <c r="D40" s="55" t="s">
        <v>415</v>
      </c>
      <c r="E40" s="55" t="s">
        <v>30</v>
      </c>
      <c r="F40" s="55" t="s">
        <v>21</v>
      </c>
      <c r="G40" s="55">
        <v>75087.0</v>
      </c>
      <c r="H40" s="135" t="s">
        <v>417</v>
      </c>
      <c r="I40" s="55" t="s">
        <v>416</v>
      </c>
      <c r="J40" s="69">
        <v>43881.0</v>
      </c>
      <c r="K40" s="67" t="s">
        <v>201</v>
      </c>
      <c r="L40" s="41" t="s">
        <v>869</v>
      </c>
      <c r="M40" s="70" t="s">
        <v>33</v>
      </c>
      <c r="N40" s="70" t="s">
        <v>870</v>
      </c>
      <c r="O40" s="41" t="s">
        <v>26</v>
      </c>
      <c r="P40" s="70" t="s">
        <v>26</v>
      </c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ht="12.75" customHeight="1">
      <c r="A41" s="41">
        <v>39.0</v>
      </c>
      <c r="B41" s="41" t="s">
        <v>259</v>
      </c>
      <c r="C41" s="41" t="s">
        <v>766</v>
      </c>
      <c r="D41" s="41" t="s">
        <v>767</v>
      </c>
      <c r="E41" s="41" t="s">
        <v>30</v>
      </c>
      <c r="F41" s="41" t="s">
        <v>21</v>
      </c>
      <c r="G41" s="41">
        <v>75087.0</v>
      </c>
      <c r="H41" s="41" t="s">
        <v>768</v>
      </c>
      <c r="I41" s="44" t="s">
        <v>769</v>
      </c>
      <c r="J41" s="45">
        <v>43149.0</v>
      </c>
      <c r="K41" s="46" t="s">
        <v>201</v>
      </c>
      <c r="L41" s="41" t="s">
        <v>657</v>
      </c>
      <c r="M41" s="41" t="s">
        <v>33</v>
      </c>
      <c r="N41" s="41" t="s">
        <v>870</v>
      </c>
      <c r="O41" s="41" t="s">
        <v>26</v>
      </c>
      <c r="P41" s="41" t="s">
        <v>26</v>
      </c>
      <c r="Q41" s="41" t="s">
        <v>72</v>
      </c>
      <c r="R41" s="41"/>
      <c r="S41" s="41"/>
      <c r="T41" s="41"/>
      <c r="U41" s="41"/>
      <c r="V41" s="41"/>
      <c r="W41" s="41"/>
      <c r="X41" s="41"/>
      <c r="Y41" s="41"/>
      <c r="Z41" s="41"/>
    </row>
    <row r="42" ht="14.25" customHeight="1">
      <c r="A42" s="41">
        <v>40.0</v>
      </c>
      <c r="B42" s="41" t="s">
        <v>380</v>
      </c>
      <c r="C42" s="41" t="s">
        <v>567</v>
      </c>
      <c r="D42" s="41" t="s">
        <v>568</v>
      </c>
      <c r="E42" s="41" t="s">
        <v>30</v>
      </c>
      <c r="F42" s="41" t="s">
        <v>21</v>
      </c>
      <c r="G42" s="41">
        <v>75087.0</v>
      </c>
      <c r="H42" s="41" t="s">
        <v>570</v>
      </c>
      <c r="I42" s="44" t="s">
        <v>569</v>
      </c>
      <c r="J42" s="45">
        <v>43149.0</v>
      </c>
      <c r="K42" s="46" t="s">
        <v>201</v>
      </c>
      <c r="L42" s="41" t="s">
        <v>657</v>
      </c>
      <c r="M42" s="41" t="s">
        <v>33</v>
      </c>
      <c r="N42" s="41" t="s">
        <v>870</v>
      </c>
      <c r="O42" s="41" t="s">
        <v>26</v>
      </c>
      <c r="P42" s="41" t="s">
        <v>26</v>
      </c>
      <c r="Q42" s="41" t="s">
        <v>72</v>
      </c>
      <c r="R42" s="41"/>
      <c r="S42" s="41"/>
      <c r="T42" s="41"/>
      <c r="U42" s="41"/>
      <c r="V42" s="41"/>
      <c r="W42" s="41"/>
      <c r="X42" s="41"/>
      <c r="Y42" s="41"/>
      <c r="Z42" s="41"/>
    </row>
    <row r="43" ht="12.75" customHeight="1">
      <c r="A43" s="41">
        <v>41.0</v>
      </c>
      <c r="B43" s="41" t="s">
        <v>221</v>
      </c>
      <c r="C43" s="41" t="s">
        <v>418</v>
      </c>
      <c r="D43" s="41" t="s">
        <v>419</v>
      </c>
      <c r="E43" s="41" t="s">
        <v>30</v>
      </c>
      <c r="F43" s="41" t="s">
        <v>21</v>
      </c>
      <c r="G43" s="41">
        <v>75087.0</v>
      </c>
      <c r="H43" s="41" t="s">
        <v>421</v>
      </c>
      <c r="I43" s="44" t="s">
        <v>420</v>
      </c>
      <c r="J43" s="45">
        <v>43149.0</v>
      </c>
      <c r="K43" s="46" t="s">
        <v>201</v>
      </c>
      <c r="L43" s="41" t="s">
        <v>657</v>
      </c>
      <c r="M43" s="41" t="s">
        <v>33</v>
      </c>
      <c r="N43" s="41" t="s">
        <v>870</v>
      </c>
      <c r="O43" s="41" t="s">
        <v>26</v>
      </c>
      <c r="P43" s="41" t="s">
        <v>26</v>
      </c>
      <c r="Q43" s="41" t="s">
        <v>72</v>
      </c>
      <c r="R43" s="41"/>
      <c r="S43" s="41"/>
      <c r="T43" s="41"/>
      <c r="U43" s="41"/>
      <c r="V43" s="41"/>
      <c r="W43" s="41"/>
      <c r="X43" s="41"/>
      <c r="Y43" s="41"/>
      <c r="Z43" s="41"/>
    </row>
    <row r="44" ht="12.75" customHeight="1">
      <c r="A44" s="41">
        <v>42.0</v>
      </c>
      <c r="B44" s="41" t="s">
        <v>770</v>
      </c>
      <c r="C44" s="41" t="s">
        <v>771</v>
      </c>
      <c r="D44" s="41" t="s">
        <v>772</v>
      </c>
      <c r="E44" s="41" t="s">
        <v>30</v>
      </c>
      <c r="F44" s="41" t="s">
        <v>21</v>
      </c>
      <c r="G44" s="41">
        <v>75087.0</v>
      </c>
      <c r="H44" s="41" t="s">
        <v>773</v>
      </c>
      <c r="I44" s="44" t="s">
        <v>774</v>
      </c>
      <c r="J44" s="45">
        <v>43881.0</v>
      </c>
      <c r="K44" s="46" t="s">
        <v>201</v>
      </c>
      <c r="L44" s="41" t="s">
        <v>869</v>
      </c>
      <c r="M44" s="41" t="s">
        <v>33</v>
      </c>
      <c r="N44" s="41" t="s">
        <v>870</v>
      </c>
      <c r="O44" s="41" t="s">
        <v>26</v>
      </c>
      <c r="P44" s="41" t="s">
        <v>26</v>
      </c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ht="12.75" customHeight="1">
      <c r="A45" s="41">
        <v>43.0</v>
      </c>
      <c r="B45" s="41" t="s">
        <v>784</v>
      </c>
      <c r="C45" s="41" t="s">
        <v>785</v>
      </c>
      <c r="D45" s="41" t="s">
        <v>786</v>
      </c>
      <c r="E45" s="41" t="s">
        <v>30</v>
      </c>
      <c r="F45" s="41" t="s">
        <v>21</v>
      </c>
      <c r="G45" s="41">
        <v>75087.0</v>
      </c>
      <c r="H45" s="41" t="s">
        <v>787</v>
      </c>
      <c r="I45" s="44" t="s">
        <v>788</v>
      </c>
      <c r="J45" s="45">
        <v>43881.0</v>
      </c>
      <c r="K45" s="46" t="s">
        <v>201</v>
      </c>
      <c r="L45" s="41" t="s">
        <v>869</v>
      </c>
      <c r="M45" s="41" t="s">
        <v>33</v>
      </c>
      <c r="N45" s="41" t="s">
        <v>870</v>
      </c>
      <c r="O45" s="41" t="s">
        <v>26</v>
      </c>
      <c r="P45" s="41" t="s">
        <v>26</v>
      </c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ht="12.75" customHeight="1">
      <c r="A46" s="41">
        <v>44.0</v>
      </c>
      <c r="B46" s="41" t="s">
        <v>585</v>
      </c>
      <c r="C46" s="41" t="s">
        <v>586</v>
      </c>
      <c r="D46" s="41" t="s">
        <v>587</v>
      </c>
      <c r="E46" s="41" t="s">
        <v>30</v>
      </c>
      <c r="F46" s="41" t="s">
        <v>21</v>
      </c>
      <c r="G46" s="41">
        <v>75087.0</v>
      </c>
      <c r="H46" s="111" t="s">
        <v>589</v>
      </c>
      <c r="I46" s="44" t="s">
        <v>588</v>
      </c>
      <c r="J46" s="45">
        <v>43908.0</v>
      </c>
      <c r="K46" s="46" t="s">
        <v>219</v>
      </c>
      <c r="L46" s="41" t="s">
        <v>869</v>
      </c>
      <c r="M46" s="41" t="s">
        <v>33</v>
      </c>
      <c r="N46" s="41" t="s">
        <v>219</v>
      </c>
      <c r="O46" s="41" t="s">
        <v>26</v>
      </c>
      <c r="P46" s="41" t="s">
        <v>26</v>
      </c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ht="12.75" customHeight="1">
      <c r="A47" s="41">
        <v>45.0</v>
      </c>
      <c r="B47" s="41" t="s">
        <v>221</v>
      </c>
      <c r="C47" s="41" t="s">
        <v>222</v>
      </c>
      <c r="D47" s="41" t="s">
        <v>223</v>
      </c>
      <c r="E47" s="41" t="s">
        <v>30</v>
      </c>
      <c r="F47" s="41" t="s">
        <v>21</v>
      </c>
      <c r="G47" s="41">
        <v>75087.0</v>
      </c>
      <c r="H47" s="41" t="s">
        <v>225</v>
      </c>
      <c r="I47" s="44" t="s">
        <v>224</v>
      </c>
      <c r="J47" s="45">
        <v>43177.0</v>
      </c>
      <c r="K47" s="46" t="s">
        <v>219</v>
      </c>
      <c r="L47" s="41" t="s">
        <v>657</v>
      </c>
      <c r="M47" s="41" t="s">
        <v>33</v>
      </c>
      <c r="N47" s="41" t="s">
        <v>259</v>
      </c>
      <c r="O47" s="41" t="s">
        <v>26</v>
      </c>
      <c r="P47" s="41" t="s">
        <v>26</v>
      </c>
      <c r="Q47" s="41" t="s">
        <v>72</v>
      </c>
      <c r="R47" s="41"/>
      <c r="S47" s="41"/>
      <c r="T47" s="41"/>
      <c r="U47" s="41"/>
      <c r="V47" s="41"/>
      <c r="W47" s="41"/>
      <c r="X47" s="41"/>
      <c r="Y47" s="41"/>
      <c r="Z47" s="41"/>
    </row>
    <row r="48" ht="12.75" customHeight="1">
      <c r="A48" s="41">
        <v>46.0</v>
      </c>
      <c r="B48" s="41" t="s">
        <v>442</v>
      </c>
      <c r="C48" s="41" t="s">
        <v>443</v>
      </c>
      <c r="D48" s="41" t="s">
        <v>444</v>
      </c>
      <c r="E48" s="41" t="s">
        <v>30</v>
      </c>
      <c r="F48" s="41" t="s">
        <v>21</v>
      </c>
      <c r="G48" s="41">
        <v>75087.0</v>
      </c>
      <c r="H48" s="41" t="s">
        <v>446</v>
      </c>
      <c r="I48" s="44" t="s">
        <v>445</v>
      </c>
      <c r="J48" s="45">
        <v>43177.0</v>
      </c>
      <c r="K48" s="46" t="s">
        <v>219</v>
      </c>
      <c r="L48" s="41" t="s">
        <v>657</v>
      </c>
      <c r="M48" s="41" t="s">
        <v>33</v>
      </c>
      <c r="N48" s="41" t="s">
        <v>294</v>
      </c>
      <c r="O48" s="41" t="s">
        <v>26</v>
      </c>
      <c r="P48" s="41" t="s">
        <v>26</v>
      </c>
      <c r="Q48" s="41" t="s">
        <v>667</v>
      </c>
      <c r="R48" s="41"/>
      <c r="S48" s="41"/>
      <c r="T48" s="41"/>
      <c r="U48" s="41"/>
      <c r="V48" s="41"/>
      <c r="W48" s="41"/>
      <c r="X48" s="41"/>
      <c r="Y48" s="41"/>
      <c r="Z48" s="41"/>
    </row>
    <row r="49" ht="12.75" customHeight="1">
      <c r="A49" s="41">
        <v>47.0</v>
      </c>
      <c r="B49" s="41" t="s">
        <v>87</v>
      </c>
      <c r="C49" s="41" t="s">
        <v>775</v>
      </c>
      <c r="D49" s="41" t="s">
        <v>776</v>
      </c>
      <c r="E49" s="41" t="s">
        <v>777</v>
      </c>
      <c r="F49" s="41" t="s">
        <v>21</v>
      </c>
      <c r="G49" s="41">
        <v>75169.0</v>
      </c>
      <c r="H49" s="41" t="s">
        <v>778</v>
      </c>
      <c r="I49" s="44" t="s">
        <v>779</v>
      </c>
      <c r="J49" s="45">
        <v>42483.0</v>
      </c>
      <c r="K49" s="46" t="s">
        <v>219</v>
      </c>
      <c r="L49" s="41" t="s">
        <v>657</v>
      </c>
      <c r="M49" s="41" t="s">
        <v>33</v>
      </c>
      <c r="N49" s="41" t="s">
        <v>325</v>
      </c>
      <c r="O49" s="41" t="s">
        <v>26</v>
      </c>
      <c r="P49" s="41" t="s">
        <v>26</v>
      </c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ht="12.75" customHeight="1">
      <c r="A50" s="41">
        <v>48.0</v>
      </c>
      <c r="B50" s="41" t="s">
        <v>245</v>
      </c>
      <c r="C50" s="41" t="s">
        <v>246</v>
      </c>
      <c r="D50" s="41" t="s">
        <v>247</v>
      </c>
      <c r="E50" s="41" t="s">
        <v>248</v>
      </c>
      <c r="F50" s="41" t="s">
        <v>21</v>
      </c>
      <c r="G50" s="41">
        <v>75166.0</v>
      </c>
      <c r="H50" s="41" t="s">
        <v>250</v>
      </c>
      <c r="I50" s="44" t="s">
        <v>249</v>
      </c>
      <c r="J50" s="45">
        <v>43191.0</v>
      </c>
      <c r="K50" s="46" t="s">
        <v>219</v>
      </c>
      <c r="L50" s="41" t="s">
        <v>657</v>
      </c>
      <c r="M50" s="41" t="s">
        <v>33</v>
      </c>
      <c r="N50" s="41" t="s">
        <v>325</v>
      </c>
      <c r="O50" s="41" t="s">
        <v>26</v>
      </c>
      <c r="P50" s="41" t="s">
        <v>26</v>
      </c>
      <c r="Q50" s="41" t="s">
        <v>668</v>
      </c>
      <c r="R50" s="41"/>
      <c r="S50" s="41"/>
      <c r="T50" s="41"/>
      <c r="U50" s="41"/>
      <c r="V50" s="41"/>
      <c r="W50" s="41"/>
      <c r="X50" s="41"/>
      <c r="Y50" s="41"/>
      <c r="Z50" s="41"/>
    </row>
    <row r="51" ht="12.75" customHeight="1">
      <c r="A51" s="41">
        <v>49.0</v>
      </c>
      <c r="B51" s="41" t="s">
        <v>793</v>
      </c>
      <c r="C51" s="41" t="s">
        <v>586</v>
      </c>
      <c r="D51" s="41" t="s">
        <v>794</v>
      </c>
      <c r="E51" s="41" t="s">
        <v>30</v>
      </c>
      <c r="F51" s="41" t="s">
        <v>21</v>
      </c>
      <c r="G51" s="41">
        <v>75032.0</v>
      </c>
      <c r="H51" s="41" t="s">
        <v>795</v>
      </c>
      <c r="I51" s="44" t="s">
        <v>796</v>
      </c>
      <c r="J51" s="45">
        <v>42872.0</v>
      </c>
      <c r="K51" s="46" t="s">
        <v>294</v>
      </c>
      <c r="L51" s="41" t="s">
        <v>657</v>
      </c>
      <c r="M51" s="41" t="s">
        <v>33</v>
      </c>
      <c r="N51" s="41" t="s">
        <v>294</v>
      </c>
      <c r="O51" s="41" t="s">
        <v>26</v>
      </c>
      <c r="P51" s="41" t="s">
        <v>26</v>
      </c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ht="12.75" customHeight="1">
      <c r="A52" s="41">
        <v>50.0</v>
      </c>
      <c r="B52" s="41" t="s">
        <v>871</v>
      </c>
      <c r="C52" s="41" t="s">
        <v>306</v>
      </c>
      <c r="D52" s="41" t="s">
        <v>307</v>
      </c>
      <c r="E52" s="41" t="s">
        <v>30</v>
      </c>
      <c r="F52" s="41" t="s">
        <v>21</v>
      </c>
      <c r="G52" s="41">
        <v>75032.0</v>
      </c>
      <c r="H52" s="41" t="s">
        <v>309</v>
      </c>
      <c r="I52" s="41" t="s">
        <v>308</v>
      </c>
      <c r="J52" s="45">
        <v>43604.0</v>
      </c>
      <c r="K52" s="46" t="s">
        <v>294</v>
      </c>
      <c r="L52" s="41" t="s">
        <v>657</v>
      </c>
      <c r="M52" s="41" t="s">
        <v>33</v>
      </c>
      <c r="N52" s="41" t="s">
        <v>294</v>
      </c>
      <c r="O52" s="41" t="s">
        <v>26</v>
      </c>
      <c r="P52" s="41" t="s">
        <v>26</v>
      </c>
      <c r="Q52" s="41" t="s">
        <v>72</v>
      </c>
      <c r="R52" s="41"/>
      <c r="S52" s="41"/>
      <c r="T52" s="41"/>
      <c r="U52" s="41"/>
      <c r="V52" s="41"/>
      <c r="W52" s="41"/>
      <c r="X52" s="41"/>
      <c r="Y52" s="41"/>
      <c r="Z52" s="41"/>
    </row>
    <row r="53" ht="12.75" customHeight="1">
      <c r="A53" s="41">
        <v>51.0</v>
      </c>
      <c r="B53" s="41" t="s">
        <v>326</v>
      </c>
      <c r="C53" s="41" t="s">
        <v>872</v>
      </c>
      <c r="D53" s="41" t="s">
        <v>583</v>
      </c>
      <c r="E53" s="41" t="s">
        <v>45</v>
      </c>
      <c r="F53" s="41" t="s">
        <v>21</v>
      </c>
      <c r="G53" s="41">
        <v>75087.0</v>
      </c>
      <c r="H53" s="41" t="s">
        <v>195</v>
      </c>
      <c r="I53" s="44" t="s">
        <v>194</v>
      </c>
      <c r="J53" s="45">
        <v>43604.0</v>
      </c>
      <c r="K53" s="46" t="s">
        <v>294</v>
      </c>
      <c r="L53" s="41" t="s">
        <v>657</v>
      </c>
      <c r="M53" s="41" t="s">
        <v>33</v>
      </c>
      <c r="N53" s="41" t="s">
        <v>325</v>
      </c>
      <c r="O53" s="41" t="s">
        <v>26</v>
      </c>
      <c r="P53" s="41" t="s">
        <v>26</v>
      </c>
      <c r="Q53" s="41" t="s">
        <v>873</v>
      </c>
      <c r="R53" s="41"/>
      <c r="S53" s="41"/>
      <c r="T53" s="41"/>
      <c r="U53" s="41"/>
      <c r="V53" s="41"/>
      <c r="W53" s="41"/>
      <c r="X53" s="41"/>
      <c r="Y53" s="41"/>
      <c r="Z53" s="41"/>
    </row>
    <row r="54" ht="12.75" customHeight="1">
      <c r="A54" s="41">
        <v>52.0</v>
      </c>
      <c r="B54" s="41" t="s">
        <v>301</v>
      </c>
      <c r="C54" s="41" t="s">
        <v>302</v>
      </c>
      <c r="D54" s="41" t="s">
        <v>303</v>
      </c>
      <c r="E54" s="41" t="s">
        <v>30</v>
      </c>
      <c r="F54" s="41" t="s">
        <v>21</v>
      </c>
      <c r="G54" s="41">
        <v>75087.0</v>
      </c>
      <c r="H54" s="41" t="s">
        <v>305</v>
      </c>
      <c r="I54" s="41" t="s">
        <v>304</v>
      </c>
      <c r="J54" s="45">
        <v>43604.0</v>
      </c>
      <c r="K54" s="46" t="s">
        <v>294</v>
      </c>
      <c r="L54" s="41" t="s">
        <v>657</v>
      </c>
      <c r="M54" s="41" t="s">
        <v>33</v>
      </c>
      <c r="N54" s="41" t="s">
        <v>294</v>
      </c>
      <c r="O54" s="41" t="s">
        <v>26</v>
      </c>
      <c r="P54" s="41" t="s">
        <v>26</v>
      </c>
      <c r="Q54" s="41" t="s">
        <v>72</v>
      </c>
      <c r="R54" s="41"/>
      <c r="S54" s="41"/>
      <c r="T54" s="41"/>
      <c r="U54" s="41"/>
      <c r="V54" s="41"/>
      <c r="W54" s="41"/>
      <c r="X54" s="41"/>
      <c r="Y54" s="41"/>
      <c r="Z54" s="41"/>
    </row>
    <row r="55" ht="12.75" customHeight="1">
      <c r="A55" s="41">
        <v>53.0</v>
      </c>
      <c r="B55" s="41" t="s">
        <v>315</v>
      </c>
      <c r="C55" s="41" t="s">
        <v>316</v>
      </c>
      <c r="D55" s="41" t="s">
        <v>317</v>
      </c>
      <c r="E55" s="41" t="s">
        <v>30</v>
      </c>
      <c r="F55" s="41" t="s">
        <v>21</v>
      </c>
      <c r="G55" s="41">
        <v>75087.0</v>
      </c>
      <c r="H55" s="41" t="s">
        <v>319</v>
      </c>
      <c r="I55" s="41" t="s">
        <v>318</v>
      </c>
      <c r="J55" s="45">
        <v>43604.0</v>
      </c>
      <c r="K55" s="46" t="s">
        <v>294</v>
      </c>
      <c r="L55" s="41" t="s">
        <v>657</v>
      </c>
      <c r="M55" s="41" t="s">
        <v>33</v>
      </c>
      <c r="N55" s="41" t="s">
        <v>294</v>
      </c>
      <c r="O55" s="41" t="s">
        <v>26</v>
      </c>
      <c r="P55" s="41" t="s">
        <v>26</v>
      </c>
      <c r="Q55" s="41" t="s">
        <v>874</v>
      </c>
      <c r="R55" s="41"/>
      <c r="S55" s="41"/>
      <c r="T55" s="41"/>
      <c r="U55" s="41"/>
      <c r="V55" s="41"/>
      <c r="W55" s="41"/>
      <c r="X55" s="41"/>
      <c r="Y55" s="41"/>
      <c r="Z55" s="41"/>
    </row>
    <row r="56" ht="12.75" customHeight="1">
      <c r="A56" s="41">
        <v>54.0</v>
      </c>
      <c r="B56" s="41" t="s">
        <v>605</v>
      </c>
      <c r="C56" s="41" t="s">
        <v>606</v>
      </c>
      <c r="D56" s="41" t="s">
        <v>607</v>
      </c>
      <c r="E56" s="41" t="s">
        <v>30</v>
      </c>
      <c r="F56" s="41" t="s">
        <v>58</v>
      </c>
      <c r="G56" s="41">
        <v>75032.0</v>
      </c>
      <c r="H56" s="41" t="s">
        <v>609</v>
      </c>
      <c r="I56" s="41" t="s">
        <v>608</v>
      </c>
      <c r="J56" s="45">
        <v>43604.0</v>
      </c>
      <c r="K56" s="46" t="s">
        <v>294</v>
      </c>
      <c r="L56" s="41" t="s">
        <v>657</v>
      </c>
      <c r="M56" s="41" t="s">
        <v>33</v>
      </c>
      <c r="N56" s="41" t="s">
        <v>325</v>
      </c>
      <c r="O56" s="41" t="s">
        <v>26</v>
      </c>
      <c r="P56" s="41" t="s">
        <v>26</v>
      </c>
      <c r="Q56" s="41" t="s">
        <v>610</v>
      </c>
      <c r="R56" s="41"/>
      <c r="S56" s="41"/>
      <c r="T56" s="41"/>
      <c r="U56" s="41"/>
      <c r="V56" s="41"/>
      <c r="W56" s="41"/>
      <c r="X56" s="41"/>
      <c r="Y56" s="41"/>
      <c r="Z56" s="41"/>
    </row>
    <row r="57" ht="12.75" customHeight="1">
      <c r="A57" s="41">
        <v>55.0</v>
      </c>
      <c r="B57" s="41" t="s">
        <v>600</v>
      </c>
      <c r="C57" s="41" t="s">
        <v>601</v>
      </c>
      <c r="D57" s="41" t="s">
        <v>602</v>
      </c>
      <c r="E57" s="41" t="s">
        <v>30</v>
      </c>
      <c r="F57" s="41" t="s">
        <v>58</v>
      </c>
      <c r="G57" s="41">
        <v>75032.0</v>
      </c>
      <c r="H57" s="41" t="s">
        <v>604</v>
      </c>
      <c r="I57" s="41" t="s">
        <v>603</v>
      </c>
      <c r="J57" s="45">
        <v>43604.0</v>
      </c>
      <c r="K57" s="46" t="s">
        <v>294</v>
      </c>
      <c r="L57" s="41" t="s">
        <v>657</v>
      </c>
      <c r="M57" s="41" t="s">
        <v>33</v>
      </c>
      <c r="N57" s="41" t="s">
        <v>294</v>
      </c>
      <c r="O57" s="41" t="s">
        <v>26</v>
      </c>
      <c r="P57" s="41" t="s">
        <v>26</v>
      </c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ht="12.75" customHeight="1">
      <c r="A58" s="41">
        <v>56.0</v>
      </c>
      <c r="B58" s="41" t="s">
        <v>763</v>
      </c>
      <c r="C58" s="41" t="s">
        <v>780</v>
      </c>
      <c r="D58" s="41" t="s">
        <v>781</v>
      </c>
      <c r="E58" s="41" t="s">
        <v>45</v>
      </c>
      <c r="F58" s="41" t="s">
        <v>21</v>
      </c>
      <c r="G58" s="41">
        <v>75189.0</v>
      </c>
      <c r="H58" s="41" t="s">
        <v>782</v>
      </c>
      <c r="I58" s="41" t="s">
        <v>783</v>
      </c>
      <c r="J58" s="45">
        <v>43604.0</v>
      </c>
      <c r="K58" s="46" t="s">
        <v>294</v>
      </c>
      <c r="L58" s="41" t="s">
        <v>657</v>
      </c>
      <c r="M58" s="41" t="s">
        <v>33</v>
      </c>
      <c r="N58" s="41" t="s">
        <v>294</v>
      </c>
      <c r="O58" s="41" t="s">
        <v>26</v>
      </c>
      <c r="P58" s="41" t="s">
        <v>26</v>
      </c>
      <c r="Q58" s="41" t="s">
        <v>72</v>
      </c>
      <c r="R58" s="41"/>
      <c r="S58" s="41"/>
      <c r="T58" s="41"/>
      <c r="U58" s="41"/>
      <c r="V58" s="41"/>
      <c r="W58" s="41"/>
      <c r="X58" s="41"/>
      <c r="Y58" s="41"/>
      <c r="Z58" s="41"/>
    </row>
    <row r="59" ht="12.75" customHeight="1">
      <c r="A59" s="41">
        <v>57.0</v>
      </c>
      <c r="B59" s="41" t="s">
        <v>310</v>
      </c>
      <c r="C59" s="70" t="s">
        <v>311</v>
      </c>
      <c r="D59" s="41" t="s">
        <v>669</v>
      </c>
      <c r="E59" s="41" t="s">
        <v>354</v>
      </c>
      <c r="F59" s="41" t="s">
        <v>21</v>
      </c>
      <c r="G59" s="41">
        <v>75088.0</v>
      </c>
      <c r="H59" s="41" t="s">
        <v>314</v>
      </c>
      <c r="I59" s="41" t="s">
        <v>313</v>
      </c>
      <c r="J59" s="45">
        <v>43604.0</v>
      </c>
      <c r="K59" s="46" t="s">
        <v>294</v>
      </c>
      <c r="L59" s="41" t="s">
        <v>657</v>
      </c>
      <c r="M59" s="41" t="s">
        <v>33</v>
      </c>
      <c r="N59" s="41" t="s">
        <v>294</v>
      </c>
      <c r="O59" s="41" t="s">
        <v>26</v>
      </c>
      <c r="P59" s="41" t="s">
        <v>26</v>
      </c>
      <c r="Q59" s="41" t="s">
        <v>72</v>
      </c>
      <c r="R59" s="41"/>
      <c r="S59" s="41"/>
      <c r="T59" s="41"/>
      <c r="U59" s="41"/>
      <c r="V59" s="41"/>
      <c r="W59" s="41"/>
      <c r="X59" s="41"/>
      <c r="Y59" s="41"/>
      <c r="Z59" s="41"/>
    </row>
    <row r="60" ht="12.75" customHeight="1">
      <c r="A60" s="41">
        <v>58.0</v>
      </c>
      <c r="B60" s="41" t="s">
        <v>514</v>
      </c>
      <c r="C60" s="70" t="s">
        <v>789</v>
      </c>
      <c r="D60" s="41"/>
      <c r="E60" s="41"/>
      <c r="F60" s="41"/>
      <c r="G60" s="41"/>
      <c r="H60" s="41" t="s">
        <v>875</v>
      </c>
      <c r="I60" s="41"/>
      <c r="J60" s="45">
        <v>44002.0</v>
      </c>
      <c r="K60" s="46" t="s">
        <v>24</v>
      </c>
      <c r="L60" s="41" t="s">
        <v>869</v>
      </c>
      <c r="M60" s="41" t="s">
        <v>33</v>
      </c>
      <c r="N60" s="41" t="s">
        <v>325</v>
      </c>
      <c r="O60" s="41" t="s">
        <v>26</v>
      </c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ht="12.75" customHeight="1">
      <c r="A61" s="41"/>
      <c r="B61" s="41"/>
      <c r="C61" s="55"/>
      <c r="D61" s="55"/>
      <c r="E61" s="55"/>
      <c r="F61" s="55"/>
      <c r="G61" s="55"/>
      <c r="H61" s="55"/>
      <c r="I61" s="41"/>
      <c r="J61" s="55"/>
      <c r="K61" s="15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ht="12.75" customHeight="1">
      <c r="A62" s="41"/>
      <c r="B62" s="41"/>
      <c r="C62" s="55"/>
      <c r="D62" s="55"/>
      <c r="E62" s="55"/>
      <c r="F62" s="55"/>
      <c r="G62" s="55"/>
      <c r="H62" s="55"/>
      <c r="I62" s="41"/>
      <c r="J62" s="55"/>
      <c r="K62" s="59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ht="12.75" customHeight="1">
      <c r="A63" s="41"/>
      <c r="B63" s="41"/>
      <c r="C63" s="55"/>
      <c r="D63" s="55"/>
      <c r="E63" s="55"/>
      <c r="F63" s="55"/>
      <c r="G63" s="55"/>
      <c r="H63" s="55"/>
      <c r="I63" s="41"/>
      <c r="J63" s="55"/>
      <c r="K63" s="15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ht="12.75" customHeight="1">
      <c r="A64" s="41"/>
      <c r="B64" s="41"/>
      <c r="C64" s="55"/>
      <c r="D64" s="55"/>
      <c r="E64" s="55"/>
      <c r="F64" s="55"/>
      <c r="G64" s="55"/>
      <c r="H64" s="55"/>
      <c r="I64" s="41"/>
      <c r="J64" s="55"/>
      <c r="K64" s="59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ht="11.25" customHeight="1">
      <c r="A65" s="41"/>
      <c r="B65" s="41"/>
      <c r="C65" s="55"/>
      <c r="D65" s="55"/>
      <c r="E65" s="55"/>
      <c r="F65" s="55"/>
      <c r="G65" s="55"/>
      <c r="H65" s="55"/>
      <c r="I65" s="41"/>
      <c r="J65" s="55"/>
      <c r="K65" s="15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ht="12.75" customHeight="1">
      <c r="A66" s="41"/>
      <c r="B66" s="41"/>
      <c r="C66" s="55"/>
      <c r="D66" s="55"/>
      <c r="E66" s="55"/>
      <c r="F66" s="55"/>
      <c r="G66" s="55"/>
      <c r="H66" s="55"/>
      <c r="I66" s="41"/>
      <c r="J66" s="55"/>
      <c r="K66" s="59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ht="12.75" customHeight="1">
      <c r="A67" s="41"/>
      <c r="B67" s="41"/>
      <c r="C67" s="55"/>
      <c r="D67" s="55"/>
      <c r="E67" s="55"/>
      <c r="F67" s="55"/>
      <c r="G67" s="55"/>
      <c r="H67" s="55"/>
      <c r="I67" s="41"/>
      <c r="J67" s="55"/>
      <c r="K67" s="15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ht="12.75" customHeight="1">
      <c r="A68" s="41"/>
      <c r="B68" s="41"/>
      <c r="C68" s="55"/>
      <c r="D68" s="55"/>
      <c r="E68" s="55"/>
      <c r="F68" s="55"/>
      <c r="G68" s="55"/>
      <c r="H68" s="55"/>
      <c r="I68" s="41"/>
      <c r="J68" s="55"/>
      <c r="K68" s="59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ht="12.75" customHeight="1">
      <c r="A69" s="54" t="s">
        <v>364</v>
      </c>
      <c r="B69" s="2"/>
      <c r="C69" s="2"/>
      <c r="D69" s="3"/>
      <c r="E69" s="55"/>
      <c r="F69" s="55"/>
      <c r="G69" s="55"/>
      <c r="H69" s="55"/>
      <c r="I69" s="41"/>
      <c r="J69" s="55"/>
      <c r="K69" s="59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ht="12.75" customHeight="1">
      <c r="A70" s="41" t="s">
        <v>72</v>
      </c>
      <c r="B70" s="55"/>
      <c r="C70" s="58" t="s">
        <v>365</v>
      </c>
      <c r="D70" s="3"/>
      <c r="E70" s="55"/>
      <c r="F70" s="55"/>
      <c r="G70" s="55"/>
      <c r="H70" s="41"/>
      <c r="I70" s="132"/>
      <c r="J70" s="59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ht="12.75" customHeight="1">
      <c r="A71" s="41"/>
      <c r="B71" s="60"/>
      <c r="C71" s="58" t="s">
        <v>366</v>
      </c>
      <c r="D71" s="3"/>
      <c r="E71" s="41"/>
      <c r="F71" s="41"/>
      <c r="G71" s="41"/>
      <c r="H71" s="41"/>
      <c r="I71" s="132"/>
      <c r="J71" s="59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ht="12.75" customHeight="1">
      <c r="A72" s="41" t="s">
        <v>72</v>
      </c>
      <c r="B72" s="61"/>
      <c r="C72" s="58" t="s">
        <v>367</v>
      </c>
      <c r="D72" s="3"/>
      <c r="E72" s="55"/>
      <c r="F72" s="55"/>
      <c r="G72" s="55"/>
      <c r="H72" s="41"/>
      <c r="I72" s="132"/>
      <c r="J72" s="59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ht="12.75" customHeight="1">
      <c r="A73" s="41"/>
      <c r="B73" s="145"/>
      <c r="C73" s="58" t="s">
        <v>512</v>
      </c>
      <c r="D73" s="3"/>
      <c r="E73" s="41"/>
      <c r="F73" s="41"/>
      <c r="G73" s="41"/>
      <c r="H73" s="41"/>
      <c r="I73" s="132"/>
      <c r="J73" s="59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ht="12.75" customHeight="1">
      <c r="A74" s="41"/>
      <c r="B74" s="63"/>
      <c r="C74" s="58" t="s">
        <v>369</v>
      </c>
      <c r="D74" s="3"/>
      <c r="E74" s="41"/>
      <c r="F74" s="41"/>
      <c r="G74" s="41"/>
      <c r="H74" s="41"/>
      <c r="I74" s="132"/>
      <c r="J74" s="59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ht="12.75" customHeight="1">
      <c r="A75" s="58"/>
      <c r="B75" s="64" t="s">
        <v>876</v>
      </c>
      <c r="C75" s="2"/>
      <c r="D75" s="2"/>
      <c r="E75" s="2"/>
      <c r="F75" s="2"/>
      <c r="G75" s="2"/>
      <c r="H75" s="2"/>
      <c r="I75" s="2"/>
      <c r="J75" s="2"/>
      <c r="K75" s="2"/>
      <c r="L75" s="3"/>
      <c r="M75" s="8" t="s">
        <v>371</v>
      </c>
      <c r="N75" s="8" t="s">
        <v>372</v>
      </c>
      <c r="O75" s="8" t="s">
        <v>373</v>
      </c>
      <c r="P75" s="8" t="s">
        <v>72</v>
      </c>
      <c r="Q75" s="8" t="s">
        <v>374</v>
      </c>
      <c r="R75" s="41"/>
      <c r="S75" s="41"/>
      <c r="T75" s="41"/>
      <c r="U75" s="41"/>
      <c r="V75" s="41"/>
      <c r="W75" s="41"/>
      <c r="X75" s="41"/>
      <c r="Y75" s="41"/>
      <c r="Z75" s="41"/>
    </row>
    <row r="76" ht="12.75" customHeight="1">
      <c r="A76" s="41">
        <v>1.0</v>
      </c>
      <c r="B76" s="55" t="s">
        <v>877</v>
      </c>
      <c r="C76" s="55" t="s">
        <v>878</v>
      </c>
      <c r="D76" s="55" t="s">
        <v>879</v>
      </c>
      <c r="E76" s="55" t="s">
        <v>30</v>
      </c>
      <c r="F76" s="55" t="s">
        <v>21</v>
      </c>
      <c r="G76" s="55">
        <v>75087.0</v>
      </c>
      <c r="H76" s="41" t="s">
        <v>880</v>
      </c>
      <c r="I76" s="55" t="s">
        <v>881</v>
      </c>
      <c r="J76" s="59">
        <v>43118.0</v>
      </c>
      <c r="K76" s="46" t="s">
        <v>185</v>
      </c>
      <c r="L76" s="41" t="s">
        <v>675</v>
      </c>
      <c r="M76" s="41" t="s">
        <v>882</v>
      </c>
      <c r="N76" s="41" t="s">
        <v>26</v>
      </c>
      <c r="O76" s="41" t="s">
        <v>882</v>
      </c>
      <c r="P76" s="41" t="s">
        <v>72</v>
      </c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ht="12.75" customHeight="1">
      <c r="A77" s="41">
        <v>2.0</v>
      </c>
      <c r="B77" s="55" t="s">
        <v>883</v>
      </c>
      <c r="C77" s="41" t="s">
        <v>884</v>
      </c>
      <c r="D77" s="41" t="s">
        <v>885</v>
      </c>
      <c r="E77" s="41" t="s">
        <v>30</v>
      </c>
      <c r="F77" s="41" t="s">
        <v>21</v>
      </c>
      <c r="G77" s="41">
        <v>75032.0</v>
      </c>
      <c r="H77" s="41" t="s">
        <v>886</v>
      </c>
      <c r="I77" s="132" t="s">
        <v>887</v>
      </c>
      <c r="J77" s="59">
        <v>42767.0</v>
      </c>
      <c r="K77" s="46" t="s">
        <v>201</v>
      </c>
      <c r="L77" s="41" t="s">
        <v>675</v>
      </c>
      <c r="M77" s="41" t="s">
        <v>882</v>
      </c>
      <c r="N77" s="41" t="s">
        <v>26</v>
      </c>
      <c r="O77" s="41" t="s">
        <v>882</v>
      </c>
      <c r="P77" s="41" t="s">
        <v>72</v>
      </c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ht="12.75" customHeight="1">
      <c r="A78" s="41">
        <v>3.0</v>
      </c>
      <c r="B78" s="55" t="s">
        <v>888</v>
      </c>
      <c r="C78" s="41" t="s">
        <v>889</v>
      </c>
      <c r="D78" s="41" t="s">
        <v>890</v>
      </c>
      <c r="E78" s="41" t="s">
        <v>175</v>
      </c>
      <c r="F78" s="41" t="s">
        <v>21</v>
      </c>
      <c r="G78" s="41">
        <v>75032.0</v>
      </c>
      <c r="H78" s="41" t="s">
        <v>891</v>
      </c>
      <c r="I78" s="132" t="s">
        <v>892</v>
      </c>
      <c r="J78" s="59">
        <v>43149.0</v>
      </c>
      <c r="K78" s="46" t="s">
        <v>201</v>
      </c>
      <c r="L78" s="41" t="s">
        <v>675</v>
      </c>
      <c r="M78" s="41" t="s">
        <v>882</v>
      </c>
      <c r="N78" s="41" t="s">
        <v>26</v>
      </c>
      <c r="O78" s="41" t="s">
        <v>882</v>
      </c>
      <c r="P78" s="41" t="s">
        <v>72</v>
      </c>
      <c r="Q78" s="41" t="s">
        <v>893</v>
      </c>
      <c r="R78" s="41"/>
      <c r="S78" s="41"/>
      <c r="T78" s="41"/>
      <c r="U78" s="41"/>
      <c r="V78" s="41"/>
      <c r="W78" s="41"/>
      <c r="X78" s="41"/>
      <c r="Y78" s="41"/>
      <c r="Z78" s="41"/>
    </row>
    <row r="79" ht="12.75" customHeight="1">
      <c r="A79" s="41">
        <v>4.0</v>
      </c>
      <c r="B79" s="55" t="s">
        <v>894</v>
      </c>
      <c r="C79" s="41" t="s">
        <v>895</v>
      </c>
      <c r="D79" s="41" t="s">
        <v>896</v>
      </c>
      <c r="E79" s="41" t="s">
        <v>30</v>
      </c>
      <c r="F79" s="41" t="s">
        <v>21</v>
      </c>
      <c r="G79" s="41">
        <v>75087.0</v>
      </c>
      <c r="H79" s="41" t="s">
        <v>897</v>
      </c>
      <c r="I79" s="132" t="s">
        <v>898</v>
      </c>
      <c r="J79" s="59">
        <v>41699.0</v>
      </c>
      <c r="K79" s="46" t="s">
        <v>219</v>
      </c>
      <c r="L79" s="41" t="s">
        <v>675</v>
      </c>
      <c r="M79" s="41" t="s">
        <v>26</v>
      </c>
      <c r="N79" s="41" t="s">
        <v>26</v>
      </c>
      <c r="O79" s="41" t="s">
        <v>882</v>
      </c>
      <c r="P79" s="41" t="s">
        <v>72</v>
      </c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ht="12.75" customHeight="1">
      <c r="A80" s="41">
        <v>5.0</v>
      </c>
      <c r="B80" s="55" t="s">
        <v>404</v>
      </c>
      <c r="C80" s="41" t="s">
        <v>899</v>
      </c>
      <c r="D80" s="41" t="s">
        <v>900</v>
      </c>
      <c r="E80" s="41" t="s">
        <v>30</v>
      </c>
      <c r="F80" s="41" t="s">
        <v>21</v>
      </c>
      <c r="G80" s="41">
        <v>75087.0</v>
      </c>
      <c r="H80" s="41" t="s">
        <v>901</v>
      </c>
      <c r="I80" s="132" t="s">
        <v>902</v>
      </c>
      <c r="J80" s="59">
        <v>42795.0</v>
      </c>
      <c r="K80" s="46" t="s">
        <v>219</v>
      </c>
      <c r="L80" s="41" t="s">
        <v>675</v>
      </c>
      <c r="M80" s="41" t="s">
        <v>882</v>
      </c>
      <c r="N80" s="41" t="s">
        <v>26</v>
      </c>
      <c r="O80" s="41" t="s">
        <v>882</v>
      </c>
      <c r="P80" s="41" t="s">
        <v>72</v>
      </c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ht="12.75" customHeight="1">
      <c r="A81" s="41">
        <v>6.0</v>
      </c>
      <c r="B81" s="55" t="s">
        <v>903</v>
      </c>
      <c r="C81" s="41" t="s">
        <v>904</v>
      </c>
      <c r="D81" s="41" t="s">
        <v>905</v>
      </c>
      <c r="E81" s="41" t="s">
        <v>30</v>
      </c>
      <c r="F81" s="41" t="s">
        <v>21</v>
      </c>
      <c r="G81" s="41">
        <v>75087.0</v>
      </c>
      <c r="H81" s="41" t="s">
        <v>906</v>
      </c>
      <c r="I81" s="132" t="s">
        <v>907</v>
      </c>
      <c r="J81" s="59">
        <v>42102.0</v>
      </c>
      <c r="K81" s="46" t="s">
        <v>259</v>
      </c>
      <c r="L81" s="41" t="s">
        <v>675</v>
      </c>
      <c r="M81" s="41" t="s">
        <v>26</v>
      </c>
      <c r="N81" s="41" t="s">
        <v>26</v>
      </c>
      <c r="O81" s="41" t="s">
        <v>882</v>
      </c>
      <c r="P81" s="41" t="s">
        <v>72</v>
      </c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ht="12.75" customHeight="1">
      <c r="A82" s="41">
        <v>7.0</v>
      </c>
      <c r="B82" s="55" t="s">
        <v>908</v>
      </c>
      <c r="C82" s="41" t="s">
        <v>909</v>
      </c>
      <c r="D82" s="41" t="s">
        <v>910</v>
      </c>
      <c r="E82" s="41" t="s">
        <v>30</v>
      </c>
      <c r="F82" s="41" t="s">
        <v>21</v>
      </c>
      <c r="G82" s="41">
        <v>75032.0</v>
      </c>
      <c r="H82" s="41" t="s">
        <v>911</v>
      </c>
      <c r="I82" s="132" t="s">
        <v>912</v>
      </c>
      <c r="J82" s="59">
        <v>43238.0</v>
      </c>
      <c r="K82" s="46" t="s">
        <v>294</v>
      </c>
      <c r="L82" s="41" t="s">
        <v>675</v>
      </c>
      <c r="M82" s="41" t="s">
        <v>882</v>
      </c>
      <c r="N82" s="41" t="s">
        <v>26</v>
      </c>
      <c r="O82" s="41" t="s">
        <v>882</v>
      </c>
      <c r="P82" s="41" t="s">
        <v>72</v>
      </c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ht="12.75" customHeight="1">
      <c r="A83" s="41">
        <v>8.0</v>
      </c>
      <c r="B83" s="55" t="s">
        <v>700</v>
      </c>
      <c r="C83" s="41" t="s">
        <v>913</v>
      </c>
      <c r="D83" s="41" t="s">
        <v>914</v>
      </c>
      <c r="E83" s="41" t="s">
        <v>248</v>
      </c>
      <c r="F83" s="41" t="s">
        <v>21</v>
      </c>
      <c r="G83" s="41">
        <v>75166.0</v>
      </c>
      <c r="H83" s="41" t="s">
        <v>915</v>
      </c>
      <c r="I83" s="132" t="s">
        <v>916</v>
      </c>
      <c r="J83" s="59">
        <v>43238.0</v>
      </c>
      <c r="K83" s="46" t="s">
        <v>294</v>
      </c>
      <c r="L83" s="41" t="s">
        <v>675</v>
      </c>
      <c r="M83" s="41" t="s">
        <v>882</v>
      </c>
      <c r="N83" s="41" t="s">
        <v>26</v>
      </c>
      <c r="O83" s="41" t="s">
        <v>882</v>
      </c>
      <c r="P83" s="41" t="s">
        <v>72</v>
      </c>
      <c r="Q83" s="41" t="s">
        <v>917</v>
      </c>
      <c r="R83" s="41"/>
      <c r="S83" s="41"/>
      <c r="T83" s="41"/>
      <c r="U83" s="41"/>
      <c r="V83" s="41"/>
      <c r="W83" s="41"/>
      <c r="X83" s="41"/>
      <c r="Y83" s="41"/>
      <c r="Z83" s="41"/>
    </row>
    <row r="84" ht="12.75" customHeight="1">
      <c r="A84" s="41">
        <v>9.0</v>
      </c>
      <c r="B84" s="55" t="s">
        <v>918</v>
      </c>
      <c r="C84" s="41" t="s">
        <v>919</v>
      </c>
      <c r="D84" s="41" t="s">
        <v>920</v>
      </c>
      <c r="E84" s="41" t="s">
        <v>30</v>
      </c>
      <c r="F84" s="41" t="s">
        <v>21</v>
      </c>
      <c r="G84" s="41"/>
      <c r="H84" s="41" t="s">
        <v>921</v>
      </c>
      <c r="I84" s="132" t="s">
        <v>922</v>
      </c>
      <c r="J84" s="59">
        <v>43238.0</v>
      </c>
      <c r="K84" s="46" t="s">
        <v>294</v>
      </c>
      <c r="L84" s="41" t="s">
        <v>675</v>
      </c>
      <c r="M84" s="41" t="s">
        <v>882</v>
      </c>
      <c r="N84" s="41" t="s">
        <v>26</v>
      </c>
      <c r="O84" s="41" t="s">
        <v>882</v>
      </c>
      <c r="P84" s="41" t="s">
        <v>72</v>
      </c>
      <c r="Q84" s="41" t="s">
        <v>923</v>
      </c>
      <c r="R84" s="41"/>
      <c r="S84" s="41"/>
      <c r="T84" s="41"/>
      <c r="U84" s="41"/>
      <c r="V84" s="41"/>
      <c r="W84" s="41"/>
      <c r="X84" s="41"/>
      <c r="Y84" s="41"/>
      <c r="Z84" s="41"/>
    </row>
    <row r="85" ht="12.75" customHeight="1">
      <c r="A85" s="41">
        <v>10.0</v>
      </c>
      <c r="B85" s="55" t="s">
        <v>924</v>
      </c>
      <c r="C85" s="41" t="s">
        <v>925</v>
      </c>
      <c r="D85" s="41" t="s">
        <v>926</v>
      </c>
      <c r="E85" s="41" t="s">
        <v>30</v>
      </c>
      <c r="F85" s="41" t="s">
        <v>21</v>
      </c>
      <c r="G85" s="41">
        <v>75087.0</v>
      </c>
      <c r="H85" s="41" t="s">
        <v>927</v>
      </c>
      <c r="I85" s="132" t="s">
        <v>928</v>
      </c>
      <c r="J85" s="59">
        <v>42933.0</v>
      </c>
      <c r="K85" s="46" t="s">
        <v>24</v>
      </c>
      <c r="L85" s="41" t="s">
        <v>675</v>
      </c>
      <c r="M85" s="41" t="s">
        <v>26</v>
      </c>
      <c r="N85" s="41" t="s">
        <v>26</v>
      </c>
      <c r="O85" s="41" t="s">
        <v>26</v>
      </c>
      <c r="P85" s="41" t="s">
        <v>72</v>
      </c>
      <c r="Q85" s="41" t="s">
        <v>929</v>
      </c>
      <c r="R85" s="41"/>
      <c r="S85" s="41"/>
      <c r="T85" s="41"/>
      <c r="U85" s="41"/>
      <c r="V85" s="41"/>
      <c r="W85" s="41"/>
      <c r="X85" s="41"/>
      <c r="Y85" s="41"/>
      <c r="Z85" s="41"/>
    </row>
    <row r="86" ht="12.75" customHeight="1">
      <c r="A86" s="41">
        <v>11.0</v>
      </c>
      <c r="B86" s="55" t="s">
        <v>930</v>
      </c>
      <c r="C86" s="41" t="s">
        <v>931</v>
      </c>
      <c r="D86" s="41" t="s">
        <v>932</v>
      </c>
      <c r="E86" s="41" t="s">
        <v>30</v>
      </c>
      <c r="F86" s="41" t="s">
        <v>21</v>
      </c>
      <c r="G86" s="41">
        <v>75032.0</v>
      </c>
      <c r="H86" s="41" t="s">
        <v>933</v>
      </c>
      <c r="I86" s="132" t="s">
        <v>934</v>
      </c>
      <c r="J86" s="59">
        <v>42933.0</v>
      </c>
      <c r="K86" s="46" t="s">
        <v>24</v>
      </c>
      <c r="L86" s="41" t="s">
        <v>675</v>
      </c>
      <c r="M86" s="41" t="s">
        <v>26</v>
      </c>
      <c r="N86" s="41" t="s">
        <v>26</v>
      </c>
      <c r="O86" s="41" t="s">
        <v>26</v>
      </c>
      <c r="P86" s="70" t="s">
        <v>72</v>
      </c>
      <c r="Q86" s="70" t="s">
        <v>935</v>
      </c>
      <c r="R86" s="41"/>
      <c r="S86" s="41"/>
      <c r="T86" s="41"/>
      <c r="U86" s="41"/>
      <c r="V86" s="41"/>
      <c r="W86" s="41"/>
      <c r="X86" s="41"/>
      <c r="Y86" s="41"/>
      <c r="Z86" s="41"/>
    </row>
    <row r="87" ht="12.75" customHeight="1">
      <c r="A87" s="41">
        <v>12.0</v>
      </c>
      <c r="B87" s="55" t="s">
        <v>380</v>
      </c>
      <c r="C87" s="41" t="s">
        <v>936</v>
      </c>
      <c r="D87" s="41" t="s">
        <v>937</v>
      </c>
      <c r="E87" s="55"/>
      <c r="F87" s="55"/>
      <c r="G87" s="55"/>
      <c r="H87" s="41" t="s">
        <v>938</v>
      </c>
      <c r="I87" s="132" t="s">
        <v>939</v>
      </c>
      <c r="J87" s="59">
        <v>43329.0</v>
      </c>
      <c r="K87" s="46" t="s">
        <v>48</v>
      </c>
      <c r="L87" s="41" t="s">
        <v>675</v>
      </c>
      <c r="M87" s="41" t="s">
        <v>26</v>
      </c>
      <c r="N87" s="41" t="s">
        <v>26</v>
      </c>
      <c r="O87" s="41" t="s">
        <v>26</v>
      </c>
      <c r="P87" s="41" t="s">
        <v>72</v>
      </c>
      <c r="Q87" s="41" t="s">
        <v>940</v>
      </c>
      <c r="R87" s="41"/>
      <c r="S87" s="41"/>
      <c r="T87" s="41"/>
      <c r="U87" s="41"/>
      <c r="V87" s="41"/>
      <c r="W87" s="41"/>
      <c r="X87" s="41"/>
      <c r="Y87" s="41"/>
      <c r="Z87" s="41"/>
    </row>
    <row r="88" ht="12.75" customHeight="1">
      <c r="A88" s="41">
        <v>13.0</v>
      </c>
      <c r="B88" s="41" t="s">
        <v>715</v>
      </c>
      <c r="C88" s="41" t="s">
        <v>941</v>
      </c>
      <c r="D88" s="41" t="s">
        <v>942</v>
      </c>
      <c r="E88" s="41" t="s">
        <v>175</v>
      </c>
      <c r="F88" s="41" t="s">
        <v>21</v>
      </c>
      <c r="G88" s="41">
        <v>75032.0</v>
      </c>
      <c r="H88" s="41" t="s">
        <v>943</v>
      </c>
      <c r="I88" s="44" t="s">
        <v>944</v>
      </c>
      <c r="J88" s="45">
        <v>42995.0</v>
      </c>
      <c r="K88" s="46" t="s">
        <v>865</v>
      </c>
      <c r="L88" s="41" t="s">
        <v>675</v>
      </c>
      <c r="M88" s="41" t="s">
        <v>26</v>
      </c>
      <c r="N88" s="41" t="s">
        <v>26</v>
      </c>
      <c r="O88" s="41" t="s">
        <v>26</v>
      </c>
      <c r="P88" s="70" t="s">
        <v>72</v>
      </c>
      <c r="Q88" s="70" t="s">
        <v>945</v>
      </c>
      <c r="R88" s="41"/>
      <c r="S88" s="41"/>
      <c r="T88" s="41"/>
      <c r="U88" s="41"/>
      <c r="V88" s="41"/>
      <c r="W88" s="41"/>
      <c r="X88" s="41"/>
      <c r="Y88" s="41"/>
      <c r="Z88" s="41"/>
    </row>
    <row r="89" ht="13.5" customHeight="1">
      <c r="A89" s="41">
        <v>14.0</v>
      </c>
      <c r="B89" s="41" t="s">
        <v>946</v>
      </c>
      <c r="C89" s="41" t="s">
        <v>947</v>
      </c>
      <c r="D89" s="41" t="s">
        <v>948</v>
      </c>
      <c r="E89" s="41" t="s">
        <v>20</v>
      </c>
      <c r="F89" s="41" t="s">
        <v>21</v>
      </c>
      <c r="G89" s="41">
        <v>75189.0</v>
      </c>
      <c r="H89" s="41" t="s">
        <v>949</v>
      </c>
      <c r="I89" s="41" t="s">
        <v>950</v>
      </c>
      <c r="J89" s="45">
        <v>42256.0</v>
      </c>
      <c r="K89" s="46" t="s">
        <v>865</v>
      </c>
      <c r="L89" s="41" t="s">
        <v>675</v>
      </c>
      <c r="M89" s="41" t="s">
        <v>26</v>
      </c>
      <c r="N89" s="41" t="s">
        <v>26</v>
      </c>
      <c r="O89" s="41" t="s">
        <v>26</v>
      </c>
      <c r="P89" s="41" t="s">
        <v>72</v>
      </c>
      <c r="Q89" s="41" t="s">
        <v>929</v>
      </c>
      <c r="R89" s="41"/>
      <c r="S89" s="41"/>
      <c r="T89" s="41"/>
      <c r="U89" s="41"/>
      <c r="V89" s="41"/>
      <c r="W89" s="41"/>
      <c r="X89" s="41"/>
      <c r="Y89" s="41"/>
      <c r="Z89" s="41"/>
    </row>
    <row r="90" ht="12.75" customHeight="1">
      <c r="A90" s="41">
        <v>15.0</v>
      </c>
      <c r="B90" s="55" t="s">
        <v>951</v>
      </c>
      <c r="C90" s="41" t="s">
        <v>952</v>
      </c>
      <c r="D90" s="41" t="s">
        <v>953</v>
      </c>
      <c r="E90" s="41" t="s">
        <v>30</v>
      </c>
      <c r="F90" s="41" t="s">
        <v>21</v>
      </c>
      <c r="G90" s="41">
        <v>75087.0</v>
      </c>
      <c r="H90" s="41" t="s">
        <v>954</v>
      </c>
      <c r="I90" s="132" t="s">
        <v>955</v>
      </c>
      <c r="J90" s="59">
        <v>43025.0</v>
      </c>
      <c r="K90" s="55" t="s">
        <v>86</v>
      </c>
      <c r="L90" s="41" t="s">
        <v>675</v>
      </c>
      <c r="M90" s="41" t="s">
        <v>26</v>
      </c>
      <c r="N90" s="41" t="s">
        <v>26</v>
      </c>
      <c r="O90" s="41" t="s">
        <v>26</v>
      </c>
      <c r="P90" s="41" t="s">
        <v>72</v>
      </c>
      <c r="Q90" s="41" t="s">
        <v>893</v>
      </c>
      <c r="R90" s="41"/>
      <c r="S90" s="41"/>
      <c r="T90" s="41"/>
      <c r="U90" s="41"/>
      <c r="V90" s="41"/>
      <c r="W90" s="41"/>
      <c r="X90" s="41"/>
      <c r="Y90" s="41"/>
      <c r="Z90" s="41"/>
    </row>
    <row r="91" ht="14.25" customHeight="1">
      <c r="A91" s="41">
        <v>16.0</v>
      </c>
      <c r="B91" s="55" t="s">
        <v>107</v>
      </c>
      <c r="C91" s="41" t="s">
        <v>439</v>
      </c>
      <c r="D91" s="41" t="s">
        <v>956</v>
      </c>
      <c r="E91" s="55" t="s">
        <v>30</v>
      </c>
      <c r="F91" s="55" t="s">
        <v>21</v>
      </c>
      <c r="G91" s="55">
        <v>75087.0</v>
      </c>
      <c r="H91" s="41" t="s">
        <v>441</v>
      </c>
      <c r="I91" s="132" t="s">
        <v>957</v>
      </c>
      <c r="J91" s="59">
        <v>43374.0</v>
      </c>
      <c r="K91" s="46" t="s">
        <v>86</v>
      </c>
      <c r="L91" s="41" t="s">
        <v>675</v>
      </c>
      <c r="M91" s="41" t="s">
        <v>26</v>
      </c>
      <c r="N91" s="41" t="s">
        <v>26</v>
      </c>
      <c r="O91" s="41" t="s">
        <v>26</v>
      </c>
      <c r="P91" s="157" t="s">
        <v>72</v>
      </c>
      <c r="Q91" s="41" t="s">
        <v>940</v>
      </c>
      <c r="R91" s="41"/>
      <c r="S91" s="41"/>
      <c r="T91" s="41"/>
      <c r="U91" s="41"/>
      <c r="V91" s="41"/>
      <c r="W91" s="41"/>
      <c r="X91" s="41"/>
      <c r="Y91" s="41"/>
      <c r="Z91" s="41"/>
    </row>
    <row r="92" ht="12.75" customHeight="1">
      <c r="A92" s="41">
        <v>17.0</v>
      </c>
      <c r="B92" s="55" t="s">
        <v>332</v>
      </c>
      <c r="C92" s="41" t="s">
        <v>958</v>
      </c>
      <c r="D92" s="41" t="s">
        <v>959</v>
      </c>
      <c r="E92" s="41" t="s">
        <v>30</v>
      </c>
      <c r="F92" s="41" t="s">
        <v>21</v>
      </c>
      <c r="G92" s="41">
        <v>75032.0</v>
      </c>
      <c r="H92" s="41" t="s">
        <v>960</v>
      </c>
      <c r="I92" s="132" t="s">
        <v>961</v>
      </c>
      <c r="J92" s="59">
        <v>43025.0</v>
      </c>
      <c r="K92" s="55" t="s">
        <v>86</v>
      </c>
      <c r="L92" s="41" t="s">
        <v>675</v>
      </c>
      <c r="M92" s="41" t="s">
        <v>26</v>
      </c>
      <c r="N92" s="41" t="s">
        <v>26</v>
      </c>
      <c r="O92" s="41" t="s">
        <v>26</v>
      </c>
      <c r="P92" s="41" t="s">
        <v>72</v>
      </c>
      <c r="Q92" s="41" t="s">
        <v>929</v>
      </c>
      <c r="R92" s="41"/>
      <c r="S92" s="41"/>
      <c r="T92" s="41"/>
      <c r="U92" s="41"/>
      <c r="V92" s="41"/>
      <c r="W92" s="41"/>
      <c r="X92" s="41"/>
      <c r="Y92" s="41"/>
      <c r="Z92" s="41"/>
    </row>
    <row r="93" ht="12.75" customHeight="1">
      <c r="A93" s="41">
        <v>18.0</v>
      </c>
      <c r="B93" s="41" t="s">
        <v>962</v>
      </c>
      <c r="C93" s="41" t="s">
        <v>963</v>
      </c>
      <c r="D93" s="41" t="s">
        <v>964</v>
      </c>
      <c r="E93" s="41" t="s">
        <v>248</v>
      </c>
      <c r="F93" s="41" t="s">
        <v>21</v>
      </c>
      <c r="G93" s="41">
        <v>75166.0</v>
      </c>
      <c r="H93" s="41" t="s">
        <v>965</v>
      </c>
      <c r="I93" s="44" t="s">
        <v>966</v>
      </c>
      <c r="J93" s="45">
        <v>43776.0</v>
      </c>
      <c r="K93" s="46" t="s">
        <v>137</v>
      </c>
      <c r="L93" s="41" t="s">
        <v>675</v>
      </c>
      <c r="M93" s="41" t="s">
        <v>26</v>
      </c>
      <c r="N93" s="41" t="s">
        <v>26</v>
      </c>
      <c r="O93" s="41" t="s">
        <v>26</v>
      </c>
      <c r="P93" s="70" t="s">
        <v>72</v>
      </c>
      <c r="Q93" s="70" t="s">
        <v>967</v>
      </c>
      <c r="R93" s="41"/>
      <c r="S93" s="41"/>
      <c r="T93" s="41"/>
      <c r="U93" s="41"/>
      <c r="V93" s="41"/>
      <c r="W93" s="41"/>
      <c r="X93" s="41"/>
      <c r="Y93" s="41"/>
      <c r="Z93" s="41"/>
    </row>
    <row r="94" ht="12.75" customHeight="1">
      <c r="A94" s="41">
        <v>19.0</v>
      </c>
      <c r="B94" s="55" t="s">
        <v>968</v>
      </c>
      <c r="C94" s="41" t="s">
        <v>969</v>
      </c>
      <c r="D94" s="55" t="s">
        <v>970</v>
      </c>
      <c r="E94" s="55" t="s">
        <v>30</v>
      </c>
      <c r="F94" s="55" t="s">
        <v>21</v>
      </c>
      <c r="G94" s="55">
        <v>75087.0</v>
      </c>
      <c r="H94" s="41" t="s">
        <v>971</v>
      </c>
      <c r="I94" s="132" t="s">
        <v>972</v>
      </c>
      <c r="J94" s="59">
        <v>43070.0</v>
      </c>
      <c r="K94" s="46" t="s">
        <v>171</v>
      </c>
      <c r="L94" s="41" t="s">
        <v>675</v>
      </c>
      <c r="M94" s="41" t="s">
        <v>26</v>
      </c>
      <c r="N94" s="41" t="s">
        <v>26</v>
      </c>
      <c r="O94" s="41" t="s">
        <v>26</v>
      </c>
      <c r="P94" s="41" t="s">
        <v>72</v>
      </c>
      <c r="Q94" s="70" t="s">
        <v>973</v>
      </c>
      <c r="R94" s="41"/>
      <c r="S94" s="41"/>
      <c r="T94" s="41"/>
      <c r="U94" s="41"/>
      <c r="V94" s="41"/>
      <c r="W94" s="41"/>
      <c r="X94" s="41"/>
      <c r="Y94" s="41"/>
      <c r="Z94" s="41"/>
    </row>
    <row r="95" ht="12.75" customHeight="1">
      <c r="A95" s="41">
        <v>20.0</v>
      </c>
      <c r="B95" s="41" t="s">
        <v>398</v>
      </c>
      <c r="C95" s="41" t="s">
        <v>974</v>
      </c>
      <c r="D95" s="41" t="s">
        <v>975</v>
      </c>
      <c r="E95" s="41" t="s">
        <v>20</v>
      </c>
      <c r="F95" s="41" t="s">
        <v>21</v>
      </c>
      <c r="G95" s="41">
        <v>75189.0</v>
      </c>
      <c r="H95" s="41" t="s">
        <v>976</v>
      </c>
      <c r="I95" s="41" t="s">
        <v>977</v>
      </c>
      <c r="J95" s="45">
        <v>43604.0</v>
      </c>
      <c r="K95" s="46" t="s">
        <v>294</v>
      </c>
      <c r="L95" s="41" t="s">
        <v>675</v>
      </c>
      <c r="M95" s="41" t="s">
        <v>26</v>
      </c>
      <c r="N95" s="41" t="s">
        <v>26</v>
      </c>
      <c r="O95" s="41" t="s">
        <v>72</v>
      </c>
      <c r="P95" s="41" t="s">
        <v>72</v>
      </c>
      <c r="Q95" s="41" t="s">
        <v>978</v>
      </c>
      <c r="R95" s="41"/>
      <c r="S95" s="41"/>
      <c r="T95" s="41"/>
      <c r="U95" s="41"/>
      <c r="V95" s="41"/>
      <c r="W95" s="41"/>
      <c r="X95" s="41"/>
      <c r="Y95" s="41"/>
      <c r="Z95" s="41"/>
    </row>
    <row r="96" ht="12.7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 t="s">
        <v>72</v>
      </c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ht="12.7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ht="12.7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ht="12.7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ht="12.7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ht="12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ht="12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ht="12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ht="12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ht="12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ht="12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ht="12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ht="12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ht="12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ht="12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ht="12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ht="12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ht="12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ht="12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ht="12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ht="12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ht="12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ht="12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ht="12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ht="12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ht="12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ht="12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ht="12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ht="12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ht="12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ht="12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ht="12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ht="12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ht="12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ht="12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ht="12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ht="12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ht="12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ht="12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ht="12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ht="12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ht="12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ht="12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ht="12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ht="12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ht="12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ht="12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ht="12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ht="12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ht="12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ht="12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ht="12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ht="12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ht="12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ht="12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ht="12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ht="12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ht="12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ht="12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ht="12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ht="12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ht="12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ht="12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ht="12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ht="12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ht="12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ht="12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ht="12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ht="12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ht="12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ht="12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ht="12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ht="12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ht="12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ht="12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ht="12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ht="12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ht="12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ht="12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ht="12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ht="12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ht="12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ht="12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ht="12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ht="12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ht="12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ht="12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ht="12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ht="12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ht="12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ht="12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ht="12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ht="12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ht="12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ht="12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ht="12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ht="12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ht="12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ht="12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ht="12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ht="12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ht="12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ht="12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ht="12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ht="12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ht="12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ht="12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ht="12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ht="12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ht="12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ht="12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ht="12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ht="12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ht="12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ht="12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ht="12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ht="12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ht="12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ht="12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ht="12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ht="12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ht="12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ht="12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ht="12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ht="12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ht="12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ht="12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ht="12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ht="12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ht="12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ht="12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ht="12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ht="12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ht="12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ht="12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ht="12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ht="12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ht="12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ht="12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ht="12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ht="12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ht="12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ht="12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ht="12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ht="12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ht="12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ht="12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ht="12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ht="12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ht="12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ht="12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ht="12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ht="12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ht="12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ht="12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ht="12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ht="12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ht="12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ht="12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ht="12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ht="12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ht="12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ht="12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ht="12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ht="12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ht="12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ht="12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ht="12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ht="12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ht="12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ht="12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ht="12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ht="12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ht="12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ht="12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ht="12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ht="12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ht="12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ht="12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ht="12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ht="12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ht="12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ht="12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ht="12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ht="12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ht="12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ht="12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ht="12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ht="12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ht="12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ht="12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ht="12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ht="12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ht="12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ht="12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ht="12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ht="12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ht="12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ht="12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ht="12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ht="12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Q1"/>
    <mergeCell ref="A69:D69"/>
    <mergeCell ref="C70:D70"/>
    <mergeCell ref="C71:D71"/>
    <mergeCell ref="C72:D72"/>
    <mergeCell ref="C73:D73"/>
    <mergeCell ref="C74:D74"/>
    <mergeCell ref="B75:L75"/>
  </mergeCells>
  <printOptions/>
  <pageMargins bottom="1.0" footer="0.0" header="0.0" left="0.75" right="0.75" top="1.0"/>
  <pageSetup orientation="portrait"/>
  <drawing r:id="rId1"/>
</worksheet>
</file>